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570" windowHeight="7875" activeTab="2"/>
  </bookViews>
  <sheets>
    <sheet name="cdc48-3 Raw Data" sheetId="7" r:id="rId1"/>
    <sheet name="cdc48-3 graph" sheetId="8" r:id="rId2"/>
    <sheet name="Comparison cdc48-3 and WT" sheetId="9" r:id="rId3"/>
    <sheet name="Inclusion list of PRM" sheetId="11" r:id="rId4"/>
  </sheets>
  <calcPr calcId="171027"/>
</workbook>
</file>

<file path=xl/calcChain.xml><?xml version="1.0" encoding="utf-8"?>
<calcChain xmlns="http://schemas.openxmlformats.org/spreadsheetml/2006/main">
  <c r="B28" i="8" l="1"/>
  <c r="B13" i="8"/>
  <c r="B11" i="8"/>
  <c r="M28" i="8"/>
  <c r="L28" i="8"/>
  <c r="K28" i="8"/>
  <c r="J28" i="8"/>
  <c r="I28" i="8"/>
  <c r="H28" i="8"/>
  <c r="G28" i="8"/>
  <c r="F28" i="8"/>
  <c r="E28" i="8"/>
  <c r="D28" i="8"/>
  <c r="C28" i="8"/>
  <c r="M26" i="8"/>
  <c r="L26" i="8"/>
  <c r="K26" i="8"/>
  <c r="J26" i="8"/>
  <c r="I26" i="8"/>
  <c r="H26" i="8"/>
  <c r="H29" i="8" s="1"/>
  <c r="G26" i="8"/>
  <c r="G29" i="8" s="1"/>
  <c r="F26" i="8"/>
  <c r="E26" i="8"/>
  <c r="D26" i="8"/>
  <c r="C26" i="8"/>
  <c r="B26" i="8"/>
  <c r="M13" i="8"/>
  <c r="L13" i="8"/>
  <c r="K13" i="8"/>
  <c r="J13" i="8"/>
  <c r="I13" i="8"/>
  <c r="H13" i="8"/>
  <c r="G13" i="8"/>
  <c r="F13" i="8"/>
  <c r="E13" i="8"/>
  <c r="D13" i="8"/>
  <c r="C13" i="8"/>
  <c r="M11" i="8"/>
  <c r="M14" i="8" s="1"/>
  <c r="L11" i="8"/>
  <c r="K11" i="8"/>
  <c r="J11" i="8"/>
  <c r="I11" i="8"/>
  <c r="H11" i="8"/>
  <c r="G11" i="8"/>
  <c r="F11" i="8"/>
  <c r="E11" i="8"/>
  <c r="E14" i="8" s="1"/>
  <c r="D11" i="8"/>
  <c r="C11" i="8"/>
  <c r="E29" i="8" l="1"/>
  <c r="M29" i="8"/>
  <c r="F29" i="8"/>
  <c r="I29" i="8"/>
  <c r="B29" i="8"/>
  <c r="J29" i="8"/>
  <c r="C29" i="8"/>
  <c r="K29" i="8"/>
  <c r="D29" i="8"/>
  <c r="L29" i="8"/>
  <c r="B14" i="8"/>
  <c r="J14" i="8"/>
  <c r="C14" i="8"/>
  <c r="K14" i="8"/>
  <c r="D14" i="8"/>
  <c r="L14" i="8"/>
  <c r="F14" i="8"/>
  <c r="G14" i="8"/>
  <c r="H14" i="8"/>
  <c r="I14" i="8"/>
  <c r="B5" i="7" l="1"/>
  <c r="C5" i="7"/>
  <c r="D5" i="7"/>
  <c r="E5" i="7"/>
  <c r="E6" i="7" s="1"/>
  <c r="E7" i="7" s="1"/>
  <c r="F5" i="7"/>
  <c r="F6" i="7" s="1"/>
  <c r="F7" i="7" s="1"/>
  <c r="G5" i="7"/>
  <c r="G6" i="7" s="1"/>
  <c r="G7" i="7" s="1"/>
  <c r="H5" i="7"/>
  <c r="H6" i="7" s="1"/>
  <c r="H7" i="7" s="1"/>
  <c r="I5" i="7"/>
  <c r="J5" i="7"/>
  <c r="K5" i="7"/>
  <c r="L5" i="7"/>
  <c r="M5" i="7"/>
  <c r="M6" i="7" s="1"/>
  <c r="M7" i="7" s="1"/>
  <c r="B6" i="7"/>
  <c r="B7" i="7" s="1"/>
  <c r="C6" i="7"/>
  <c r="C7" i="7" s="1"/>
  <c r="D6" i="7"/>
  <c r="D7" i="7" s="1"/>
  <c r="I6" i="7"/>
  <c r="I7" i="7" s="1"/>
  <c r="J6" i="7"/>
  <c r="J7" i="7" s="1"/>
  <c r="K6" i="7"/>
  <c r="K7" i="7" s="1"/>
  <c r="L6" i="7"/>
  <c r="L7" i="7" s="1"/>
  <c r="B13" i="7"/>
  <c r="C13" i="7"/>
  <c r="D13" i="7"/>
  <c r="E13" i="7"/>
  <c r="F13" i="7"/>
  <c r="G13" i="7"/>
  <c r="H13" i="7"/>
  <c r="I13" i="7"/>
  <c r="J13" i="7"/>
  <c r="K13" i="7"/>
  <c r="L13" i="7"/>
  <c r="M13" i="7"/>
  <c r="B14" i="7"/>
  <c r="B15" i="7" s="1"/>
  <c r="C14" i="7"/>
  <c r="D14" i="7"/>
  <c r="D15" i="7" s="1"/>
  <c r="E14" i="7"/>
  <c r="F14" i="7"/>
  <c r="G14" i="7"/>
  <c r="G15" i="7" s="1"/>
  <c r="H14" i="7"/>
  <c r="I14" i="7"/>
  <c r="I15" i="7" s="1"/>
  <c r="J14" i="7"/>
  <c r="J15" i="7" s="1"/>
  <c r="K14" i="7"/>
  <c r="L14" i="7"/>
  <c r="L15" i="7" s="1"/>
  <c r="M14" i="7"/>
  <c r="C15" i="7"/>
  <c r="E15" i="7"/>
  <c r="F15" i="7"/>
  <c r="H15" i="7"/>
  <c r="K15" i="7"/>
  <c r="M15" i="7"/>
  <c r="B21" i="7"/>
  <c r="C21" i="7"/>
  <c r="D21" i="7"/>
  <c r="E21" i="7"/>
  <c r="F21" i="7"/>
  <c r="G21" i="7"/>
  <c r="H21" i="7"/>
  <c r="I21" i="7"/>
  <c r="J21" i="7"/>
  <c r="K21" i="7"/>
  <c r="L21" i="7"/>
  <c r="M21" i="7"/>
  <c r="B22" i="7"/>
  <c r="B23" i="7" s="1"/>
  <c r="C22" i="7"/>
  <c r="C23" i="7" s="1"/>
  <c r="D22" i="7"/>
  <c r="E22" i="7"/>
  <c r="E23" i="7" s="1"/>
  <c r="F22" i="7"/>
  <c r="F23" i="7" s="1"/>
  <c r="G22" i="7"/>
  <c r="G23" i="7" s="1"/>
  <c r="H22" i="7"/>
  <c r="H23" i="7" s="1"/>
  <c r="I22" i="7"/>
  <c r="J22" i="7"/>
  <c r="J23" i="7" s="1"/>
  <c r="K22" i="7"/>
  <c r="K23" i="7" s="1"/>
  <c r="L22" i="7"/>
  <c r="M22" i="7"/>
  <c r="M23" i="7" s="1"/>
  <c r="D23" i="7"/>
  <c r="I23" i="7"/>
  <c r="L23" i="7"/>
  <c r="B29" i="7"/>
  <c r="C29" i="7"/>
  <c r="D29" i="7"/>
  <c r="E29" i="7"/>
  <c r="F29" i="7"/>
  <c r="G29" i="7"/>
  <c r="H29" i="7"/>
  <c r="I29" i="7"/>
  <c r="J29" i="7"/>
  <c r="K29" i="7"/>
  <c r="L29" i="7"/>
  <c r="M29" i="7"/>
  <c r="B30" i="7"/>
  <c r="C30" i="7"/>
  <c r="C31" i="7" s="1"/>
  <c r="D30" i="7"/>
  <c r="D31" i="7" s="1"/>
  <c r="E30" i="7"/>
  <c r="F30" i="7"/>
  <c r="G30" i="7"/>
  <c r="G31" i="7" s="1"/>
  <c r="H30" i="7"/>
  <c r="H31" i="7" s="1"/>
  <c r="I30" i="7"/>
  <c r="I31" i="7" s="1"/>
  <c r="J30" i="7"/>
  <c r="K30" i="7"/>
  <c r="L30" i="7"/>
  <c r="L31" i="7" s="1"/>
  <c r="M30" i="7"/>
  <c r="B31" i="7"/>
  <c r="E31" i="7"/>
  <c r="F31" i="7"/>
  <c r="J31" i="7"/>
  <c r="K31" i="7"/>
  <c r="M31" i="7"/>
  <c r="B37" i="7"/>
  <c r="C37" i="7"/>
  <c r="D37" i="7"/>
  <c r="E37" i="7"/>
  <c r="F37" i="7"/>
  <c r="G37" i="7"/>
  <c r="H37" i="7"/>
  <c r="I37" i="7"/>
  <c r="J37" i="7"/>
  <c r="K37" i="7"/>
  <c r="L37" i="7"/>
  <c r="M37" i="7"/>
  <c r="B38" i="7"/>
  <c r="B39" i="7" s="1"/>
  <c r="C38" i="7"/>
  <c r="C39" i="7" s="1"/>
  <c r="D38" i="7"/>
  <c r="D39" i="7" s="1"/>
  <c r="E38" i="7"/>
  <c r="F38" i="7"/>
  <c r="G38" i="7"/>
  <c r="G39" i="7" s="1"/>
  <c r="H38" i="7"/>
  <c r="I38" i="7"/>
  <c r="J38" i="7"/>
  <c r="J39" i="7" s="1"/>
  <c r="K38" i="7"/>
  <c r="K39" i="7" s="1"/>
  <c r="L38" i="7"/>
  <c r="L39" i="7" s="1"/>
  <c r="M38" i="7"/>
  <c r="E39" i="7"/>
  <c r="F39" i="7"/>
  <c r="H39" i="7"/>
  <c r="I39" i="7"/>
  <c r="M39" i="7"/>
  <c r="B45" i="7"/>
  <c r="C45" i="7"/>
  <c r="D45" i="7"/>
  <c r="E45" i="7"/>
  <c r="F45" i="7"/>
  <c r="G45" i="7"/>
  <c r="H45" i="7"/>
  <c r="I45" i="7"/>
  <c r="J45" i="7"/>
  <c r="K45" i="7"/>
  <c r="L45" i="7"/>
  <c r="M45" i="7"/>
  <c r="B46" i="7"/>
  <c r="C46" i="7"/>
  <c r="D46" i="7"/>
  <c r="D47" i="7" s="1"/>
  <c r="E46" i="7"/>
  <c r="E47" i="7" s="1"/>
  <c r="F46" i="7"/>
  <c r="G46" i="7"/>
  <c r="H46" i="7"/>
  <c r="I46" i="7"/>
  <c r="J46" i="7"/>
  <c r="K46" i="7"/>
  <c r="K47" i="7" s="1"/>
  <c r="L46" i="7"/>
  <c r="L47" i="7" s="1"/>
  <c r="M46" i="7"/>
  <c r="M47" i="7" s="1"/>
  <c r="B47" i="7"/>
  <c r="C47" i="7"/>
  <c r="F47" i="7"/>
  <c r="G47" i="7"/>
  <c r="H47" i="7"/>
  <c r="I47" i="7"/>
  <c r="J47" i="7"/>
  <c r="B53" i="7"/>
  <c r="C53" i="7"/>
  <c r="D53" i="7"/>
  <c r="E53" i="7"/>
  <c r="F53" i="7"/>
  <c r="G53" i="7"/>
  <c r="H53" i="7"/>
  <c r="I53" i="7"/>
  <c r="J53" i="7"/>
  <c r="K53" i="7"/>
  <c r="L53" i="7"/>
  <c r="M53" i="7"/>
  <c r="B54" i="7"/>
  <c r="C54" i="7"/>
  <c r="D54" i="7"/>
  <c r="E54" i="7"/>
  <c r="F54" i="7"/>
  <c r="F55" i="7" s="1"/>
  <c r="G54" i="7"/>
  <c r="G55" i="7" s="1"/>
  <c r="H54" i="7"/>
  <c r="H55" i="7" s="1"/>
  <c r="I54" i="7"/>
  <c r="I55" i="7" s="1"/>
  <c r="J54" i="7"/>
  <c r="K54" i="7"/>
  <c r="L54" i="7"/>
  <c r="M54" i="7"/>
  <c r="B55" i="7"/>
  <c r="C55" i="7"/>
  <c r="D55" i="7"/>
  <c r="E55" i="7"/>
  <c r="J55" i="7"/>
  <c r="K55" i="7"/>
  <c r="L55" i="7"/>
  <c r="M55" i="7"/>
  <c r="B61" i="7"/>
  <c r="C61" i="7"/>
  <c r="D61" i="7"/>
  <c r="E61" i="7"/>
  <c r="F61" i="7"/>
  <c r="G61" i="7"/>
  <c r="H61" i="7"/>
  <c r="I61" i="7"/>
  <c r="J61" i="7"/>
  <c r="K61" i="7"/>
  <c r="L61" i="7"/>
  <c r="M61" i="7"/>
  <c r="B62" i="7"/>
  <c r="C62" i="7"/>
  <c r="D62" i="7"/>
  <c r="E62" i="7"/>
  <c r="F62" i="7"/>
  <c r="F63" i="7" s="1"/>
  <c r="G62" i="7"/>
  <c r="G63" i="7" s="1"/>
  <c r="H62" i="7"/>
  <c r="H63" i="7" s="1"/>
  <c r="I62" i="7"/>
  <c r="I63" i="7" s="1"/>
  <c r="J62" i="7"/>
  <c r="K62" i="7"/>
  <c r="L62" i="7"/>
  <c r="M62" i="7"/>
  <c r="B63" i="7"/>
  <c r="C63" i="7"/>
  <c r="D63" i="7"/>
  <c r="E63" i="7"/>
  <c r="J63" i="7"/>
  <c r="K63" i="7"/>
  <c r="L63" i="7"/>
  <c r="M63" i="7"/>
  <c r="B69" i="7"/>
  <c r="C69" i="7"/>
  <c r="D69" i="7"/>
  <c r="E69" i="7"/>
  <c r="F69" i="7"/>
  <c r="G69" i="7"/>
  <c r="H69" i="7"/>
  <c r="I69" i="7"/>
  <c r="J69" i="7"/>
  <c r="K69" i="7"/>
  <c r="L69" i="7"/>
  <c r="M69" i="7"/>
  <c r="B70" i="7"/>
  <c r="C70" i="7"/>
  <c r="D70" i="7"/>
  <c r="E70" i="7"/>
  <c r="F70" i="7"/>
  <c r="G70" i="7"/>
  <c r="G71" i="7" s="1"/>
  <c r="H70" i="7"/>
  <c r="H71" i="7" s="1"/>
  <c r="I70" i="7"/>
  <c r="I71" i="7" s="1"/>
  <c r="J70" i="7"/>
  <c r="K70" i="7"/>
  <c r="L70" i="7"/>
  <c r="M70" i="7"/>
  <c r="B71" i="7"/>
  <c r="C71" i="7"/>
  <c r="D71" i="7"/>
  <c r="E71" i="7"/>
  <c r="F71" i="7"/>
  <c r="J71" i="7"/>
  <c r="K71" i="7"/>
  <c r="L71" i="7"/>
  <c r="M71" i="7"/>
</calcChain>
</file>

<file path=xl/sharedStrings.xml><?xml version="1.0" encoding="utf-8"?>
<sst xmlns="http://schemas.openxmlformats.org/spreadsheetml/2006/main" count="473" uniqueCount="132">
  <si>
    <t>EST</t>
    <phoneticPr fontId="1"/>
  </si>
  <si>
    <t>SEM</t>
    <phoneticPr fontId="1"/>
  </si>
  <si>
    <t>SD</t>
    <phoneticPr fontId="1"/>
  </si>
  <si>
    <t>average</t>
    <phoneticPr fontId="1"/>
  </si>
  <si>
    <t>#3</t>
    <phoneticPr fontId="1"/>
  </si>
  <si>
    <t>#2</t>
    <phoneticPr fontId="1"/>
  </si>
  <si>
    <t>#1</t>
    <phoneticPr fontId="1"/>
  </si>
  <si>
    <t>l</t>
    <phoneticPr fontId="1"/>
  </si>
  <si>
    <t>l</t>
    <phoneticPr fontId="1"/>
  </si>
  <si>
    <t>k</t>
    <phoneticPr fontId="1"/>
  </si>
  <si>
    <t>j</t>
    <phoneticPr fontId="1"/>
  </si>
  <si>
    <t>i</t>
    <phoneticPr fontId="1"/>
  </si>
  <si>
    <t>h</t>
    <phoneticPr fontId="1"/>
  </si>
  <si>
    <t>h</t>
    <phoneticPr fontId="1"/>
  </si>
  <si>
    <t>g</t>
    <phoneticPr fontId="1"/>
  </si>
  <si>
    <t>g</t>
    <phoneticPr fontId="1"/>
  </si>
  <si>
    <t>f</t>
    <phoneticPr fontId="1"/>
  </si>
  <si>
    <t>f</t>
    <phoneticPr fontId="1"/>
  </si>
  <si>
    <t>e</t>
    <phoneticPr fontId="1"/>
  </si>
  <si>
    <t>e</t>
    <phoneticPr fontId="1"/>
  </si>
  <si>
    <t>d</t>
    <phoneticPr fontId="1"/>
  </si>
  <si>
    <t>d</t>
    <phoneticPr fontId="1"/>
  </si>
  <si>
    <t>c</t>
    <phoneticPr fontId="1"/>
  </si>
  <si>
    <t>c</t>
    <phoneticPr fontId="1"/>
  </si>
  <si>
    <t>b</t>
    <phoneticPr fontId="1"/>
  </si>
  <si>
    <t>a</t>
    <phoneticPr fontId="1"/>
  </si>
  <si>
    <t>a</t>
    <phoneticPr fontId="1"/>
  </si>
  <si>
    <t>M1gg (fmol)</t>
    <phoneticPr fontId="1"/>
  </si>
  <si>
    <t>K63gg (fmol)</t>
    <phoneticPr fontId="1"/>
  </si>
  <si>
    <t>K48gg (fmol)</t>
    <phoneticPr fontId="1"/>
  </si>
  <si>
    <t>K33gg (fmol)</t>
    <phoneticPr fontId="1"/>
  </si>
  <si>
    <t>K29gg (fmol)</t>
    <phoneticPr fontId="1"/>
  </si>
  <si>
    <t>K27gg (fmol)</t>
    <phoneticPr fontId="1"/>
  </si>
  <si>
    <t>K11gg (fmol)</t>
    <phoneticPr fontId="1"/>
  </si>
  <si>
    <t>K6gg (fmol)</t>
    <phoneticPr fontId="1"/>
  </si>
  <si>
    <t>ESTHLVLR (fmol)</t>
    <phoneticPr fontId="1"/>
  </si>
  <si>
    <t>average (fmol)</t>
    <phoneticPr fontId="1"/>
  </si>
  <si>
    <t>a</t>
    <phoneticPr fontId="1"/>
  </si>
  <si>
    <t>b</t>
    <phoneticPr fontId="1"/>
  </si>
  <si>
    <t>i</t>
    <phoneticPr fontId="1"/>
  </si>
  <si>
    <t>j</t>
    <phoneticPr fontId="1"/>
  </si>
  <si>
    <t>k</t>
    <phoneticPr fontId="1"/>
  </si>
  <si>
    <t>K6</t>
    <phoneticPr fontId="1"/>
  </si>
  <si>
    <t>K11</t>
    <phoneticPr fontId="1"/>
  </si>
  <si>
    <t>K27</t>
    <phoneticPr fontId="1"/>
  </si>
  <si>
    <t>K29</t>
    <phoneticPr fontId="1"/>
  </si>
  <si>
    <t>K33</t>
    <phoneticPr fontId="1"/>
  </si>
  <si>
    <t>K48</t>
    <phoneticPr fontId="1"/>
  </si>
  <si>
    <t>K63</t>
    <phoneticPr fontId="1"/>
  </si>
  <si>
    <t>K63</t>
    <phoneticPr fontId="1"/>
  </si>
  <si>
    <t>M1</t>
    <phoneticPr fontId="1"/>
  </si>
  <si>
    <t>M1</t>
    <phoneticPr fontId="1"/>
  </si>
  <si>
    <t>linlage sum</t>
    <phoneticPr fontId="1"/>
  </si>
  <si>
    <t>linlage sum</t>
    <phoneticPr fontId="1"/>
  </si>
  <si>
    <t>total Ub</t>
    <phoneticPr fontId="1"/>
  </si>
  <si>
    <t>chain %</t>
    <phoneticPr fontId="1"/>
  </si>
  <si>
    <t>SEM (n=3)</t>
    <phoneticPr fontId="1"/>
  </si>
  <si>
    <t>b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</si>
  <si>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</si>
  <si>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</si>
  <si>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</si>
  <si>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</si>
  <si>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</si>
  <si>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</si>
  <si>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</si>
  <si>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</si>
  <si>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</si>
  <si>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K11</t>
    <phoneticPr fontId="1"/>
  </si>
  <si>
    <t>K27</t>
    <phoneticPr fontId="1"/>
  </si>
  <si>
    <t>K29</t>
    <phoneticPr fontId="1"/>
  </si>
  <si>
    <t>EST</t>
    <phoneticPr fontId="1"/>
  </si>
  <si>
    <t>total Ub</t>
    <phoneticPr fontId="1"/>
  </si>
  <si>
    <t>chain %</t>
    <phoneticPr fontId="1"/>
  </si>
  <si>
    <t>total Ub</t>
    <phoneticPr fontId="1"/>
  </si>
  <si>
    <t>average (fmol)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</si>
  <si>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</si>
  <si>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</si>
  <si>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</si>
  <si>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</si>
  <si>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</si>
  <si>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</si>
  <si>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</si>
  <si>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</si>
  <si>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</si>
  <si>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</si>
  <si>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</si>
  <si>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</si>
  <si>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SEM (n=3)</t>
    <phoneticPr fontId="1"/>
  </si>
  <si>
    <t>K6</t>
    <phoneticPr fontId="1"/>
  </si>
  <si>
    <t>K11</t>
    <phoneticPr fontId="1"/>
  </si>
  <si>
    <t>K29</t>
    <phoneticPr fontId="1"/>
  </si>
  <si>
    <t>K48</t>
    <phoneticPr fontId="1"/>
  </si>
  <si>
    <t>K63</t>
    <phoneticPr fontId="1"/>
  </si>
  <si>
    <t>cdc48-3</t>
    <phoneticPr fontId="1"/>
  </si>
  <si>
    <t>WT (+MG)</t>
    <phoneticPr fontId="1"/>
  </si>
  <si>
    <t>Mass [m/z]</t>
  </si>
  <si>
    <t>Formula [M]</t>
  </si>
  <si>
    <t>Formula type</t>
  </si>
  <si>
    <t>Species</t>
  </si>
  <si>
    <t>CS [z]</t>
  </si>
  <si>
    <t>Polarity</t>
  </si>
  <si>
    <t>Start [min]</t>
  </si>
  <si>
    <t>End [min]</t>
  </si>
  <si>
    <t>NCE</t>
  </si>
  <si>
    <t>Comment</t>
  </si>
  <si>
    <t>Positive</t>
  </si>
  <si>
    <t>K29 (y): SK[GG]IQDK</t>
  </si>
  <si>
    <t>K29 (y): SK[GG]I[HeavyI]QDK</t>
  </si>
  <si>
    <t>34-42: EGIPPDQQR</t>
  </si>
  <si>
    <t>34-42: EGIPP[HeavyP]DQQR</t>
  </si>
  <si>
    <t>K33: IQDK[GG]EGIPPDQQR</t>
  </si>
  <si>
    <t>K33: IQDK[GG]EGIP[HeavyP]PDQQR</t>
  </si>
  <si>
    <t>1-6ox: M[Oxid]QIFVK</t>
  </si>
  <si>
    <t>1-6ox: M[Oxid]QIFV[HeavyV]K</t>
  </si>
  <si>
    <t>M1ox: GGM[Oxid]QIFVK</t>
  </si>
  <si>
    <t>M1ox: GGM[Oxid]QIFV[HeavyV]K</t>
  </si>
  <si>
    <t>55-63: TLSDYNIQK</t>
  </si>
  <si>
    <t>55-63: TL[HeavyL]SDYNIQK</t>
  </si>
  <si>
    <t>K6ox: M[Oxid]QIFVK[GG]TLTGK</t>
  </si>
  <si>
    <t>K6ox: M[Oxid]QIFVK[GG]TL[HeavyL]TGK</t>
  </si>
  <si>
    <t>64-72: ESTLHLVLR</t>
  </si>
  <si>
    <t>64-72: ESTLHLVL[HeavyL]R</t>
  </si>
  <si>
    <t>12-27(y): TITLEVESSDTIDNVK</t>
  </si>
  <si>
    <t>12-27(y): TITLEVESSDTIDNV[HeavyV]K</t>
  </si>
  <si>
    <t>K48: LIFAGK[GG]QLEDGR</t>
  </si>
  <si>
    <t>K48: LIFAGK[GG]QL[HeavyL]EDGR</t>
  </si>
  <si>
    <t>K27 (y): TITLEVESSDTIDNVK[GG]SK</t>
  </si>
  <si>
    <t>K27 (y): TITLEVESSDTIDNV[HeavyV]K[GG]SK</t>
  </si>
  <si>
    <t>K11(y): TLTGK[GG]TITLEVESSDTIDNVK</t>
  </si>
  <si>
    <t>K11(y): TLTGK[GG]TITLEVESSDTIDNV[HeavyV]K</t>
  </si>
  <si>
    <t>K63: TLSDYNIQK[GG]ESTLHLVLR</t>
  </si>
  <si>
    <t>K63: TLSDYNIQK[GG]ESTLHLVL[HeavyL]R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</si>
</sst>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2" borderId="0" xfId="0" applyFont="1" applyFill="1">
      <alignment vertical="center"/>
    </xf>
    <xf numFmtId="0" fontId="2" fillId="0" borderId="4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14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5" xfId="0" applyFont="1" applyBorder="1">
      <alignment vertical="center"/>
    </xf>
    <xf numFmtId="2" fontId="2" fillId="0" borderId="4" xfId="0" applyNumberFormat="1" applyFont="1" applyBorder="1">
      <alignment vertical="center"/>
    </xf>
    <xf numFmtId="2" fontId="2" fillId="0" borderId="6" xfId="0" applyNumberFormat="1" applyFont="1" applyBorder="1">
      <alignment vertical="center"/>
    </xf>
    <xf numFmtId="2" fontId="2" fillId="0" borderId="5" xfId="0" applyNumberFormat="1" applyFont="1" applyBorder="1">
      <alignment vertical="center"/>
    </xf>
    <xf numFmtId="2" fontId="2" fillId="0" borderId="7" xfId="0" applyNumberFormat="1" applyFont="1" applyBorder="1">
      <alignment vertical="center"/>
    </xf>
    <xf numFmtId="2" fontId="2" fillId="0" borderId="0" xfId="0" applyNumberFormat="1" applyFont="1" applyBorder="1">
      <alignment vertical="center"/>
    </xf>
    <xf numFmtId="2" fontId="2" fillId="0" borderId="12" xfId="0" applyNumberFormat="1" applyFont="1" applyBorder="1">
      <alignment vertical="center"/>
    </xf>
    <xf numFmtId="0" fontId="2" fillId="0" borderId="1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" xfId="0" applyFont="1" applyBorder="1">
      <alignment vertical="center"/>
    </xf>
    <xf numFmtId="2" fontId="2" fillId="0" borderId="2" xfId="0" applyNumberFormat="1" applyFont="1" applyBorder="1">
      <alignment vertical="center"/>
    </xf>
    <xf numFmtId="2" fontId="2" fillId="0" borderId="1" xfId="0" applyNumberFormat="1" applyFont="1" applyBorder="1">
      <alignment vertical="center"/>
    </xf>
    <xf numFmtId="0" fontId="2" fillId="0" borderId="0" xfId="0" applyFont="1">
      <alignment vertical="center"/>
    </xf>
    <xf numFmtId="176" fontId="2" fillId="0" borderId="10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0" xfId="0" applyNumberFormat="1" applyFont="1" applyBorder="1">
      <alignment vertical="center"/>
    </xf>
    <xf numFmtId="176" fontId="2" fillId="0" borderId="12" xfId="0" applyNumberFormat="1" applyFont="1" applyBorder="1">
      <alignment vertical="center"/>
    </xf>
    <xf numFmtId="0" fontId="2" fillId="0" borderId="4" xfId="0" applyFont="1" applyBorder="1">
      <alignment vertical="center"/>
    </xf>
    <xf numFmtId="2" fontId="2" fillId="0" borderId="10" xfId="0" applyNumberFormat="1" applyFont="1" applyBorder="1">
      <alignment vertical="center"/>
    </xf>
    <xf numFmtId="2" fontId="2" fillId="0" borderId="9" xfId="0" applyNumberFormat="1" applyFont="1" applyBorder="1">
      <alignment vertical="center"/>
    </xf>
    <xf numFmtId="2" fontId="2" fillId="0" borderId="8" xfId="0" applyNumberFormat="1" applyFont="1" applyBorder="1">
      <alignment vertical="center"/>
    </xf>
    <xf numFmtId="2" fontId="2" fillId="0" borderId="3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0" fontId="2" fillId="3" borderId="0" xfId="0" applyFont="1" applyFill="1" applyBorder="1">
      <alignment vertical="center"/>
    </xf>
    <xf numFmtId="0" fontId="2" fillId="0" borderId="15" xfId="0" applyFont="1" applyFill="1" applyBorder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9" fontId="2" fillId="0" borderId="0" xfId="0" applyNumberFormat="1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'cdc48-3 graph'!$A$13</c:f>
              <c:strCache>
                <c:ptCount val="1"/>
                <c:pt idx="0">
                  <c:v>total Ub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'cdc48-3 graph'!$B$28:$M$28</c:f>
                <c:numCache>
                  <c:formatCode>General</c:formatCode>
                  <c:ptCount val="12"/>
                  <c:pt idx="0">
                    <c:v>29.212956153643802</c:v>
                  </c:pt>
                  <c:pt idx="1">
                    <c:v>0.94329494869128772</c:v>
                  </c:pt>
                  <c:pt idx="2">
                    <c:v>1.4527235110530605</c:v>
                  </c:pt>
                  <c:pt idx="3">
                    <c:v>20.626004455981889</c:v>
                  </c:pt>
                  <c:pt idx="4">
                    <c:v>3.7453063686044201</c:v>
                  </c:pt>
                  <c:pt idx="5">
                    <c:v>11.819834237549028</c:v>
                  </c:pt>
                  <c:pt idx="6">
                    <c:v>51.823210212965094</c:v>
                  </c:pt>
                  <c:pt idx="7">
                    <c:v>125.10465579551288</c:v>
                  </c:pt>
                  <c:pt idx="8">
                    <c:v>15.086820663970542</c:v>
                  </c:pt>
                  <c:pt idx="9">
                    <c:v>79.551756030668827</c:v>
                  </c:pt>
                  <c:pt idx="10">
                    <c:v>127.4773389752453</c:v>
                  </c:pt>
                  <c:pt idx="11">
                    <c:v>102.42195093332907</c:v>
                  </c:pt>
                </c:numCache>
              </c:numRef>
            </c:plus>
            <c:minus>
              <c:numRef>
                <c:f>'cdc48-3 graph'!$B$28:$M$28</c:f>
                <c:numCache>
                  <c:formatCode>General</c:formatCode>
                  <c:ptCount val="12"/>
                  <c:pt idx="0">
                    <c:v>29.212956153643802</c:v>
                  </c:pt>
                  <c:pt idx="1">
                    <c:v>0.94329494869128772</c:v>
                  </c:pt>
                  <c:pt idx="2">
                    <c:v>1.4527235110530605</c:v>
                  </c:pt>
                  <c:pt idx="3">
                    <c:v>20.626004455981889</c:v>
                  </c:pt>
                  <c:pt idx="4">
                    <c:v>3.7453063686044201</c:v>
                  </c:pt>
                  <c:pt idx="5">
                    <c:v>11.819834237549028</c:v>
                  </c:pt>
                  <c:pt idx="6">
                    <c:v>51.823210212965094</c:v>
                  </c:pt>
                  <c:pt idx="7">
                    <c:v>125.10465579551288</c:v>
                  </c:pt>
                  <c:pt idx="8">
                    <c:v>15.086820663970542</c:v>
                  </c:pt>
                  <c:pt idx="9">
                    <c:v>79.551756030668827</c:v>
                  </c:pt>
                  <c:pt idx="10">
                    <c:v>127.4773389752453</c:v>
                  </c:pt>
                  <c:pt idx="11">
                    <c:v>102.42195093332907</c:v>
                  </c:pt>
                </c:numCache>
              </c:numRef>
            </c:minus>
          </c:errBars>
          <c:cat>
            <c:strRef>
              <c:f>'cdc48-3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'cdc48-3 graph'!$B$13:$M$13</c:f>
              <c:numCache>
                <c:formatCode>0.00_);[Red]\(0.00\)</c:formatCode>
                <c:ptCount val="12"/>
                <c:pt idx="0">
                  <c:v>157.05000000000032</c:v>
                </c:pt>
                <c:pt idx="1">
                  <c:v>3.98</c:v>
                </c:pt>
                <c:pt idx="2">
                  <c:v>3.9800000000000004</c:v>
                </c:pt>
                <c:pt idx="3">
                  <c:v>226.82333333333335</c:v>
                </c:pt>
                <c:pt idx="4">
                  <c:v>37.400000000000006</c:v>
                </c:pt>
                <c:pt idx="5">
                  <c:v>220.67</c:v>
                </c:pt>
                <c:pt idx="6">
                  <c:v>426.63333333333333</c:v>
                </c:pt>
                <c:pt idx="7">
                  <c:v>698.60333333333335</c:v>
                </c:pt>
                <c:pt idx="8">
                  <c:v>694.33333333333337</c:v>
                </c:pt>
                <c:pt idx="9">
                  <c:v>712.89666666666676</c:v>
                </c:pt>
                <c:pt idx="10">
                  <c:v>809.93999999999994</c:v>
                </c:pt>
                <c:pt idx="11">
                  <c:v>566.61333333333334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617-4EF6-9066-B337DE249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9436160"/>
        <c:axId val="89438848"/>
      </c:barChart>
      <c:catAx>
        <c:axId val="8943616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9438848"/>
        <c:crosses val="autoZero"/>
        <c:auto val="1"/>
        <c:lblAlgn val="ctr"/>
        <c:lblOffset val="100"/>
        <c:noMultiLvlLbl val="0"/>
      </c:catAx>
      <c:valAx>
        <c:axId val="89438848"/>
        <c:scaling>
          <c:orientation val="minMax"/>
          <c:max val="1000"/>
          <c:min val="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9436160"/>
        <c:crosses val="autoZero"/>
        <c:crossBetween val="between"/>
        <c:majorUnit val="500"/>
        <c:minorUnit val="2"/>
      </c:valAx>
    </c:plotArea>
    <c:legend>
      <c:legendPos val="r"/>
      <c:layout/>
      <c:overlay val="0"/>
      <c:txPr>
        <a:bodyPr/>
        <a:lstStyle/>
        <a:p>
          <a:pPr>
            <a:defRPr sz="11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'Comparison cdc48-3 and WT'!$A$4</c:f>
              <c:strCache>
                <c:ptCount val="1"/>
                <c:pt idx="0">
                  <c:v>WT (+MG)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cdc48-3 and WT'!$B$9:$M$9</c:f>
                <c:numCache>
                  <c:formatCode>General</c:formatCode>
                  <c:ptCount val="12"/>
                  <c:pt idx="0">
                    <c:v>38.455493450944594</c:v>
                  </c:pt>
                  <c:pt idx="1">
                    <c:v>0.47722187715652487</c:v>
                  </c:pt>
                  <c:pt idx="2">
                    <c:v>6.0344086347737909</c:v>
                  </c:pt>
                  <c:pt idx="3">
                    <c:v>57.923073905856128</c:v>
                  </c:pt>
                  <c:pt idx="4">
                    <c:v>8.4468181006718517</c:v>
                  </c:pt>
                  <c:pt idx="5">
                    <c:v>86.079857775581459</c:v>
                  </c:pt>
                  <c:pt idx="6">
                    <c:v>65.589094519773141</c:v>
                  </c:pt>
                  <c:pt idx="7">
                    <c:v>62.130117791796529</c:v>
                  </c:pt>
                  <c:pt idx="8">
                    <c:v>17.985912064216834</c:v>
                  </c:pt>
                  <c:pt idx="9">
                    <c:v>11.226860209783458</c:v>
                  </c:pt>
                  <c:pt idx="10">
                    <c:v>7.290758347830578</c:v>
                  </c:pt>
                  <c:pt idx="11">
                    <c:v>4.8405171872477908</c:v>
                  </c:pt>
                </c:numCache>
              </c:numRef>
            </c:plus>
            <c:minus>
              <c:numRef>
                <c:f>'Comparison cdc48-3 and WT'!$B$9:$M$9</c:f>
                <c:numCache>
                  <c:formatCode>General</c:formatCode>
                  <c:ptCount val="12"/>
                  <c:pt idx="0">
                    <c:v>38.455493450944594</c:v>
                  </c:pt>
                  <c:pt idx="1">
                    <c:v>0.47722187715652487</c:v>
                  </c:pt>
                  <c:pt idx="2">
                    <c:v>6.0344086347737909</c:v>
                  </c:pt>
                  <c:pt idx="3">
                    <c:v>57.923073905856128</c:v>
                  </c:pt>
                  <c:pt idx="4">
                    <c:v>8.4468181006718517</c:v>
                  </c:pt>
                  <c:pt idx="5">
                    <c:v>86.079857775581459</c:v>
                  </c:pt>
                  <c:pt idx="6">
                    <c:v>65.589094519773141</c:v>
                  </c:pt>
                  <c:pt idx="7">
                    <c:v>62.130117791796529</c:v>
                  </c:pt>
                  <c:pt idx="8">
                    <c:v>17.985912064216834</c:v>
                  </c:pt>
                  <c:pt idx="9">
                    <c:v>11.226860209783458</c:v>
                  </c:pt>
                  <c:pt idx="10">
                    <c:v>7.290758347830578</c:v>
                  </c:pt>
                  <c:pt idx="11">
                    <c:v>4.8405171872477908</c:v>
                  </c:pt>
                </c:numCache>
              </c:numRef>
            </c:minus>
          </c:errBars>
          <c:cat>
            <c:strRef>
              <c:f>'Comparison cdc48-3 and WT'!$B$3:$M$3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cdc48-3 and WT'!$B$4:$M$4</c:f>
              <c:numCache>
                <c:formatCode>0.00_);[Red]\(0.00\)</c:formatCode>
                <c:ptCount val="12"/>
                <c:pt idx="0">
                  <c:v>217.36666666666665</c:v>
                </c:pt>
                <c:pt idx="1">
                  <c:v>4.8133333333333344</c:v>
                </c:pt>
                <c:pt idx="2">
                  <c:v>10.093333333333332</c:v>
                </c:pt>
                <c:pt idx="3">
                  <c:v>306.26</c:v>
                </c:pt>
                <c:pt idx="4">
                  <c:v>33.74</c:v>
                </c:pt>
                <c:pt idx="5">
                  <c:v>343.39333333333332</c:v>
                </c:pt>
                <c:pt idx="6">
                  <c:v>315.03666666666669</c:v>
                </c:pt>
                <c:pt idx="7">
                  <c:v>241.4133333333333</c:v>
                </c:pt>
                <c:pt idx="8">
                  <c:v>130.56333333333333</c:v>
                </c:pt>
                <c:pt idx="9">
                  <c:v>56.536666666666669</c:v>
                </c:pt>
                <c:pt idx="10">
                  <c:v>27.74</c:v>
                </c:pt>
                <c:pt idx="11">
                  <c:v>8.2866666666666653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47B-46DF-BEAA-483B76CAA3E1}"/>
            </c:ext>
          </c:extLst>
        </c:ser>
        <c:ser>
          <c:idx val="1"/>
          <c:order val="1"/>
          <c:tx>
            <c:strRef>
              <c:f>'Comparison cdc48-3 and WT'!$A$5</c:f>
              <c:strCache>
                <c:ptCount val="1"/>
                <c:pt idx="0">
                  <c:v>cdc48-3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cdc48-3 and WT'!$B$10:$M$10</c:f>
                <c:numCache>
                  <c:formatCode>General</c:formatCode>
                  <c:ptCount val="12"/>
                  <c:pt idx="0">
                    <c:v>29.10962282031047</c:v>
                  </c:pt>
                  <c:pt idx="1">
                    <c:v>0.9166282820246211</c:v>
                  </c:pt>
                  <c:pt idx="2">
                    <c:v>1.3487470179831791</c:v>
                  </c:pt>
                  <c:pt idx="3">
                    <c:v>19.990683015029884</c:v>
                  </c:pt>
                  <c:pt idx="4">
                    <c:v>3.293482902586502</c:v>
                  </c:pt>
                  <c:pt idx="5">
                    <c:v>10.174514275420757</c:v>
                  </c:pt>
                  <c:pt idx="6">
                    <c:v>49.129375688640259</c:v>
                  </c:pt>
                  <c:pt idx="7">
                    <c:v>121.44978233669109</c:v>
                  </c:pt>
                  <c:pt idx="8">
                    <c:v>13.241041695621409</c:v>
                  </c:pt>
                  <c:pt idx="9">
                    <c:v>77.794463289610079</c:v>
                  </c:pt>
                  <c:pt idx="10">
                    <c:v>125.02705781224017</c:v>
                  </c:pt>
                  <c:pt idx="11">
                    <c:v>100.82451201083121</c:v>
                  </c:pt>
                </c:numCache>
              </c:numRef>
            </c:plus>
            <c:minus>
              <c:numRef>
                <c:f>'Comparison cdc48-3 and WT'!$B$10:$M$10</c:f>
                <c:numCache>
                  <c:formatCode>General</c:formatCode>
                  <c:ptCount val="12"/>
                  <c:pt idx="0">
                    <c:v>29.10962282031047</c:v>
                  </c:pt>
                  <c:pt idx="1">
                    <c:v>0.9166282820246211</c:v>
                  </c:pt>
                  <c:pt idx="2">
                    <c:v>1.3487470179831791</c:v>
                  </c:pt>
                  <c:pt idx="3">
                    <c:v>19.990683015029884</c:v>
                  </c:pt>
                  <c:pt idx="4">
                    <c:v>3.293482902586502</c:v>
                  </c:pt>
                  <c:pt idx="5">
                    <c:v>10.174514275420757</c:v>
                  </c:pt>
                  <c:pt idx="6">
                    <c:v>49.129375688640259</c:v>
                  </c:pt>
                  <c:pt idx="7">
                    <c:v>121.44978233669109</c:v>
                  </c:pt>
                  <c:pt idx="8">
                    <c:v>13.241041695621409</c:v>
                  </c:pt>
                  <c:pt idx="9">
                    <c:v>77.794463289610079</c:v>
                  </c:pt>
                  <c:pt idx="10">
                    <c:v>125.02705781224017</c:v>
                  </c:pt>
                  <c:pt idx="11">
                    <c:v>100.82451201083121</c:v>
                  </c:pt>
                </c:numCache>
              </c:numRef>
            </c:minus>
          </c:errBars>
          <c:cat>
            <c:strRef>
              <c:f>'Comparison cdc48-3 and WT'!$B$3:$M$3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cdc48-3 and WT'!$B$5:$M$5</c:f>
              <c:numCache>
                <c:formatCode>0.00_);[Red]\(0.00\)</c:formatCode>
                <c:ptCount val="12"/>
                <c:pt idx="0">
                  <c:v>157.05000000000032</c:v>
                </c:pt>
                <c:pt idx="1">
                  <c:v>3.98</c:v>
                </c:pt>
                <c:pt idx="2">
                  <c:v>3.9800000000000004</c:v>
                </c:pt>
                <c:pt idx="3">
                  <c:v>226.82333333333335</c:v>
                </c:pt>
                <c:pt idx="4">
                  <c:v>37.400000000000006</c:v>
                </c:pt>
                <c:pt idx="5">
                  <c:v>220.67</c:v>
                </c:pt>
                <c:pt idx="6">
                  <c:v>426.63333333333333</c:v>
                </c:pt>
                <c:pt idx="7">
                  <c:v>698.60333333333335</c:v>
                </c:pt>
                <c:pt idx="8">
                  <c:v>694.33333333333337</c:v>
                </c:pt>
                <c:pt idx="9">
                  <c:v>712.89666666666676</c:v>
                </c:pt>
                <c:pt idx="10">
                  <c:v>809.93999999999994</c:v>
                </c:pt>
                <c:pt idx="11">
                  <c:v>566.61333333333334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47B-46DF-BEAA-483B76CAA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591552"/>
        <c:axId val="109642496"/>
      </c:barChart>
      <c:catAx>
        <c:axId val="10959155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109642496"/>
        <c:crosses val="autoZero"/>
        <c:auto val="1"/>
        <c:lblAlgn val="ctr"/>
        <c:lblOffset val="100"/>
        <c:noMultiLvlLbl val="0"/>
      </c:catAx>
      <c:valAx>
        <c:axId val="109642496"/>
        <c:scaling>
          <c:orientation val="minMax"/>
          <c:max val="1000"/>
          <c:min val="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109591552"/>
        <c:crosses val="autoZero"/>
        <c:crossBetween val="between"/>
        <c:majorUnit val="500"/>
      </c:valAx>
    </c:plotArea>
    <c:legend>
      <c:legendPos val="r"/>
      <c:layout/>
      <c:overlay val="0"/>
      <c:txPr>
        <a:bodyPr/>
        <a:lstStyle/>
        <a:p>
          <a:pPr>
            <a:defRPr sz="12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'Comparison cdc48-3 and WT'!$A$40</c:f>
              <c:strCache>
                <c:ptCount val="1"/>
                <c:pt idx="0">
                  <c:v>WT (+MG)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cdc48-3 and WT'!$B$45:$M$45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3.3829638550307392E-2</c:v>
                  </c:pt>
                  <c:pt idx="4">
                    <c:v>0</c:v>
                  </c:pt>
                  <c:pt idx="5">
                    <c:v>0.45544849690533978</c:v>
                  </c:pt>
                  <c:pt idx="6">
                    <c:v>0.87191360428274844</c:v>
                  </c:pt>
                  <c:pt idx="7">
                    <c:v>1.799391872581154</c:v>
                  </c:pt>
                  <c:pt idx="8">
                    <c:v>0.89511637977043745</c:v>
                  </c:pt>
                  <c:pt idx="9">
                    <c:v>0.2726617766472676</c:v>
                  </c:pt>
                  <c:pt idx="10">
                    <c:v>1.666666666666667E-2</c:v>
                  </c:pt>
                  <c:pt idx="11">
                    <c:v>2.6666666666666668E-2</c:v>
                  </c:pt>
                </c:numCache>
              </c:numRef>
            </c:plus>
            <c:minus>
              <c:numRef>
                <c:f>'Comparison cdc48-3 and WT'!$B$45:$M$45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3.3829638550307392E-2</c:v>
                  </c:pt>
                  <c:pt idx="4">
                    <c:v>0</c:v>
                  </c:pt>
                  <c:pt idx="5">
                    <c:v>0.45544849690533978</c:v>
                  </c:pt>
                  <c:pt idx="6">
                    <c:v>0.87191360428274844</c:v>
                  </c:pt>
                  <c:pt idx="7">
                    <c:v>1.799391872581154</c:v>
                  </c:pt>
                  <c:pt idx="8">
                    <c:v>0.89511637977043745</c:v>
                  </c:pt>
                  <c:pt idx="9">
                    <c:v>0.2726617766472676</c:v>
                  </c:pt>
                  <c:pt idx="10">
                    <c:v>1.666666666666667E-2</c:v>
                  </c:pt>
                  <c:pt idx="11">
                    <c:v>2.6666666666666668E-2</c:v>
                  </c:pt>
                </c:numCache>
              </c:numRef>
            </c:minus>
          </c:errBars>
          <c:cat>
            <c:strRef>
              <c:f>'Comparison cdc48-3 and WT'!$B$39:$M$39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cdc48-3 and WT'!$B$40:$M$40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6.6666666666666666E-2</c:v>
                </c:pt>
                <c:pt idx="4">
                  <c:v>0</c:v>
                </c:pt>
                <c:pt idx="5">
                  <c:v>0.49</c:v>
                </c:pt>
                <c:pt idx="6">
                  <c:v>1.3099999999999998</c:v>
                </c:pt>
                <c:pt idx="7">
                  <c:v>2.5766666666666667</c:v>
                </c:pt>
                <c:pt idx="8">
                  <c:v>1.89</c:v>
                </c:pt>
                <c:pt idx="9">
                  <c:v>0.49666666666666665</c:v>
                </c:pt>
                <c:pt idx="10">
                  <c:v>1.6666666666666666E-2</c:v>
                </c:pt>
                <c:pt idx="11">
                  <c:v>2.6666666666666668E-2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371-49BB-BBDD-31A4167C5DF1}"/>
            </c:ext>
          </c:extLst>
        </c:ser>
        <c:ser>
          <c:idx val="1"/>
          <c:order val="1"/>
          <c:tx>
            <c:strRef>
              <c:f>'Comparison cdc48-3 and WT'!$A$41</c:f>
              <c:strCache>
                <c:ptCount val="1"/>
                <c:pt idx="0">
                  <c:v>cdc48-3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cdc48-3 and WT'!$B$46:$M$46</c:f>
                <c:numCache>
                  <c:formatCode>General</c:formatCode>
                  <c:ptCount val="12"/>
                  <c:pt idx="0">
                    <c:v>3.3333333333333335E-3</c:v>
                  </c:pt>
                  <c:pt idx="1">
                    <c:v>2.2199999999999998E-3</c:v>
                  </c:pt>
                  <c:pt idx="2">
                    <c:v>0.10666666666666667</c:v>
                  </c:pt>
                  <c:pt idx="3">
                    <c:v>9.2436164159080333E-2</c:v>
                  </c:pt>
                  <c:pt idx="4">
                    <c:v>0.10333333333333333</c:v>
                  </c:pt>
                  <c:pt idx="5">
                    <c:v>1.2966281056819819</c:v>
                  </c:pt>
                  <c:pt idx="6">
                    <c:v>0.56293871780150273</c:v>
                  </c:pt>
                  <c:pt idx="7">
                    <c:v>6.0926923441119198</c:v>
                  </c:pt>
                  <c:pt idx="8">
                    <c:v>3.1029716939304071</c:v>
                  </c:pt>
                  <c:pt idx="9">
                    <c:v>5.3845705492638896</c:v>
                  </c:pt>
                  <c:pt idx="10">
                    <c:v>3.0317505027807141</c:v>
                  </c:pt>
                  <c:pt idx="11">
                    <c:v>1.3857529040601397</c:v>
                  </c:pt>
                </c:numCache>
              </c:numRef>
            </c:plus>
            <c:minus>
              <c:numRef>
                <c:f>'Comparison cdc48-3 and WT'!$B$46:$M$46</c:f>
                <c:numCache>
                  <c:formatCode>General</c:formatCode>
                  <c:ptCount val="12"/>
                  <c:pt idx="0">
                    <c:v>3.3333333333333335E-3</c:v>
                  </c:pt>
                  <c:pt idx="1">
                    <c:v>2.2199999999999998E-3</c:v>
                  </c:pt>
                  <c:pt idx="2">
                    <c:v>0.10666666666666667</c:v>
                  </c:pt>
                  <c:pt idx="3">
                    <c:v>9.2436164159080333E-2</c:v>
                  </c:pt>
                  <c:pt idx="4">
                    <c:v>0.10333333333333333</c:v>
                  </c:pt>
                  <c:pt idx="5">
                    <c:v>1.2966281056819819</c:v>
                  </c:pt>
                  <c:pt idx="6">
                    <c:v>0.56293871780150273</c:v>
                  </c:pt>
                  <c:pt idx="7">
                    <c:v>6.0926923441119198</c:v>
                  </c:pt>
                  <c:pt idx="8">
                    <c:v>3.1029716939304071</c:v>
                  </c:pt>
                  <c:pt idx="9">
                    <c:v>5.3845705492638896</c:v>
                  </c:pt>
                  <c:pt idx="10">
                    <c:v>3.0317505027807141</c:v>
                  </c:pt>
                  <c:pt idx="11">
                    <c:v>1.3857529040601397</c:v>
                  </c:pt>
                </c:numCache>
              </c:numRef>
            </c:minus>
          </c:errBars>
          <c:cat>
            <c:strRef>
              <c:f>'Comparison cdc48-3 and WT'!$B$39:$M$39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cdc48-3 and WT'!$B$41:$M$41</c:f>
              <c:numCache>
                <c:formatCode>0.00_);[Red]\(0.00\)</c:formatCode>
                <c:ptCount val="12"/>
                <c:pt idx="0">
                  <c:v>3.3333333333333335E-3</c:v>
                </c:pt>
                <c:pt idx="1">
                  <c:v>2.2200000000000002E-3</c:v>
                </c:pt>
                <c:pt idx="2">
                  <c:v>0.10666666666666667</c:v>
                </c:pt>
                <c:pt idx="3">
                  <c:v>0.15666666666666665</c:v>
                </c:pt>
                <c:pt idx="4">
                  <c:v>0.10333333333333333</c:v>
                </c:pt>
                <c:pt idx="5">
                  <c:v>1.7466666666666668</c:v>
                </c:pt>
                <c:pt idx="6">
                  <c:v>2.31</c:v>
                </c:pt>
                <c:pt idx="7">
                  <c:v>9.2799999999999994</c:v>
                </c:pt>
                <c:pt idx="8">
                  <c:v>7.56</c:v>
                </c:pt>
                <c:pt idx="9">
                  <c:v>10.87</c:v>
                </c:pt>
                <c:pt idx="10">
                  <c:v>8.0766666666666662</c:v>
                </c:pt>
                <c:pt idx="11">
                  <c:v>2.3533333333333335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371-49BB-BBDD-31A4167C5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86592"/>
        <c:axId val="133513216"/>
      </c:barChart>
      <c:catAx>
        <c:axId val="13308659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133513216"/>
        <c:crosses val="autoZero"/>
        <c:auto val="1"/>
        <c:lblAlgn val="ctr"/>
        <c:lblOffset val="100"/>
        <c:noMultiLvlLbl val="0"/>
      </c:catAx>
      <c:valAx>
        <c:axId val="133513216"/>
        <c:scaling>
          <c:orientation val="minMax"/>
          <c:max val="20"/>
          <c:min val="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133086592"/>
        <c:crosses val="autoZero"/>
        <c:crossBetween val="between"/>
        <c:majorUnit val="10"/>
      </c:valAx>
    </c:plotArea>
    <c:legend>
      <c:legendPos val="r"/>
      <c:layout/>
      <c:overlay val="0"/>
      <c:txPr>
        <a:bodyPr/>
        <a:lstStyle/>
        <a:p>
          <a:pPr>
            <a:defRPr sz="12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'Comparison cdc48-3 and WT'!$A$75</c:f>
              <c:strCache>
                <c:ptCount val="1"/>
                <c:pt idx="0">
                  <c:v>WT (+MG)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cdc48-3 and WT'!$B$80:$M$80</c:f>
                <c:numCache>
                  <c:formatCode>General</c:formatCode>
                  <c:ptCount val="12"/>
                  <c:pt idx="0">
                    <c:v>0.44860276910028601</c:v>
                  </c:pt>
                  <c:pt idx="1">
                    <c:v>1.257512359117529E-2</c:v>
                  </c:pt>
                  <c:pt idx="2">
                    <c:v>9.0000000000000011E-2</c:v>
                  </c:pt>
                  <c:pt idx="3">
                    <c:v>1.1314346841265037</c:v>
                  </c:pt>
                  <c:pt idx="4">
                    <c:v>0.2302414191910552</c:v>
                  </c:pt>
                  <c:pt idx="5">
                    <c:v>0.93794693050536959</c:v>
                  </c:pt>
                  <c:pt idx="6">
                    <c:v>0.9216350205537498</c:v>
                  </c:pt>
                  <c:pt idx="7">
                    <c:v>1.3139803820622453</c:v>
                  </c:pt>
                  <c:pt idx="8">
                    <c:v>0.67825757152672728</c:v>
                  </c:pt>
                  <c:pt idx="9">
                    <c:v>0.16333333333333336</c:v>
                  </c:pt>
                  <c:pt idx="10">
                    <c:v>5.773502691896258E-3</c:v>
                  </c:pt>
                  <c:pt idx="11">
                    <c:v>0</c:v>
                  </c:pt>
                </c:numCache>
              </c:numRef>
            </c:plus>
            <c:minus>
              <c:numRef>
                <c:f>'Comparison cdc48-3 and WT'!$B$80:$M$80</c:f>
                <c:numCache>
                  <c:formatCode>General</c:formatCode>
                  <c:ptCount val="12"/>
                  <c:pt idx="0">
                    <c:v>0.44860276910028601</c:v>
                  </c:pt>
                  <c:pt idx="1">
                    <c:v>1.257512359117529E-2</c:v>
                  </c:pt>
                  <c:pt idx="2">
                    <c:v>9.0000000000000011E-2</c:v>
                  </c:pt>
                  <c:pt idx="3">
                    <c:v>1.1314346841265037</c:v>
                  </c:pt>
                  <c:pt idx="4">
                    <c:v>0.2302414191910552</c:v>
                  </c:pt>
                  <c:pt idx="5">
                    <c:v>0.93794693050536959</c:v>
                  </c:pt>
                  <c:pt idx="6">
                    <c:v>0.9216350205537498</c:v>
                  </c:pt>
                  <c:pt idx="7">
                    <c:v>1.3139803820622453</c:v>
                  </c:pt>
                  <c:pt idx="8">
                    <c:v>0.67825757152672728</c:v>
                  </c:pt>
                  <c:pt idx="9">
                    <c:v>0.16333333333333336</c:v>
                  </c:pt>
                  <c:pt idx="10">
                    <c:v>5.773502691896258E-3</c:v>
                  </c:pt>
                  <c:pt idx="11">
                    <c:v>0</c:v>
                  </c:pt>
                </c:numCache>
              </c:numRef>
            </c:minus>
          </c:errBars>
          <c:cat>
            <c:strRef>
              <c:f>'Comparison cdc48-3 and WT'!$B$74:$M$74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cdc48-3 and WT'!$B$75:$M$75</c:f>
              <c:numCache>
                <c:formatCode>0.00_);[Red]\(0.00\)</c:formatCode>
                <c:ptCount val="12"/>
                <c:pt idx="0">
                  <c:v>1.1033333333333333</c:v>
                </c:pt>
                <c:pt idx="1">
                  <c:v>1.502E-2</c:v>
                </c:pt>
                <c:pt idx="2">
                  <c:v>9.0000000000000011E-2</c:v>
                </c:pt>
                <c:pt idx="3">
                  <c:v>9.3566666666666674</c:v>
                </c:pt>
                <c:pt idx="4">
                  <c:v>0.86333333333333329</c:v>
                </c:pt>
                <c:pt idx="5">
                  <c:v>2.0933333333333333</c:v>
                </c:pt>
                <c:pt idx="6">
                  <c:v>2.8366666666666664</c:v>
                </c:pt>
                <c:pt idx="7">
                  <c:v>2.5766666666666667</c:v>
                </c:pt>
                <c:pt idx="8">
                  <c:v>1.1299999999999999</c:v>
                </c:pt>
                <c:pt idx="9">
                  <c:v>0.31333333333333335</c:v>
                </c:pt>
                <c:pt idx="10">
                  <c:v>0.01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331-48EA-BC3B-98A4FC26503E}"/>
            </c:ext>
          </c:extLst>
        </c:ser>
        <c:ser>
          <c:idx val="1"/>
          <c:order val="1"/>
          <c:tx>
            <c:strRef>
              <c:f>'Comparison cdc48-3 and WT'!$A$76</c:f>
              <c:strCache>
                <c:ptCount val="1"/>
                <c:pt idx="0">
                  <c:v>cdc48-3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cdc48-3 and WT'!$B$81:$M$81</c:f>
                <c:numCache>
                  <c:formatCode>General</c:formatCode>
                  <c:ptCount val="12"/>
                  <c:pt idx="0">
                    <c:v>0.51675268101223615</c:v>
                  </c:pt>
                  <c:pt idx="1">
                    <c:v>0.10016652800877814</c:v>
                  </c:pt>
                  <c:pt idx="2">
                    <c:v>3.2829526005987028E-2</c:v>
                  </c:pt>
                  <c:pt idx="3">
                    <c:v>4.2266390640528639</c:v>
                  </c:pt>
                  <c:pt idx="4">
                    <c:v>0.73112546422925584</c:v>
                  </c:pt>
                  <c:pt idx="5">
                    <c:v>0.62301239509695361</c:v>
                  </c:pt>
                  <c:pt idx="6">
                    <c:v>1.8735913226860448</c:v>
                  </c:pt>
                  <c:pt idx="7">
                    <c:v>2.6700561791842539</c:v>
                  </c:pt>
                  <c:pt idx="8">
                    <c:v>0.69291654139104919</c:v>
                  </c:pt>
                  <c:pt idx="9">
                    <c:v>1.2791446795070187</c:v>
                  </c:pt>
                  <c:pt idx="10">
                    <c:v>2.4925957019407119</c:v>
                  </c:pt>
                  <c:pt idx="11">
                    <c:v>1.6953498491789576</c:v>
                  </c:pt>
                </c:numCache>
              </c:numRef>
            </c:plus>
            <c:minus>
              <c:numRef>
                <c:f>'Comparison cdc48-3 and WT'!$B$81:$M$81</c:f>
                <c:numCache>
                  <c:formatCode>General</c:formatCode>
                  <c:ptCount val="12"/>
                  <c:pt idx="0">
                    <c:v>0.51675268101223615</c:v>
                  </c:pt>
                  <c:pt idx="1">
                    <c:v>0.10016652800877814</c:v>
                  </c:pt>
                  <c:pt idx="2">
                    <c:v>3.2829526005987028E-2</c:v>
                  </c:pt>
                  <c:pt idx="3">
                    <c:v>4.2266390640528639</c:v>
                  </c:pt>
                  <c:pt idx="4">
                    <c:v>0.73112546422925584</c:v>
                  </c:pt>
                  <c:pt idx="5">
                    <c:v>0.62301239509695361</c:v>
                  </c:pt>
                  <c:pt idx="6">
                    <c:v>1.8735913226860448</c:v>
                  </c:pt>
                  <c:pt idx="7">
                    <c:v>2.6700561791842539</c:v>
                  </c:pt>
                  <c:pt idx="8">
                    <c:v>0.69291654139104919</c:v>
                  </c:pt>
                  <c:pt idx="9">
                    <c:v>1.2791446795070187</c:v>
                  </c:pt>
                  <c:pt idx="10">
                    <c:v>2.4925957019407119</c:v>
                  </c:pt>
                  <c:pt idx="11">
                    <c:v>1.6953498491789576</c:v>
                  </c:pt>
                </c:numCache>
              </c:numRef>
            </c:minus>
          </c:errBars>
          <c:cat>
            <c:strRef>
              <c:f>'Comparison cdc48-3 and WT'!$B$74:$M$74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cdc48-3 and WT'!$B$76:$M$76</c:f>
              <c:numCache>
                <c:formatCode>0.00_);[Red]\(0.00\)</c:formatCode>
                <c:ptCount val="12"/>
                <c:pt idx="0">
                  <c:v>3.58</c:v>
                </c:pt>
                <c:pt idx="1">
                  <c:v>0.11</c:v>
                </c:pt>
                <c:pt idx="2">
                  <c:v>7.6666666666666675E-2</c:v>
                </c:pt>
                <c:pt idx="3">
                  <c:v>38.096666666666671</c:v>
                </c:pt>
                <c:pt idx="4">
                  <c:v>2.4166666666666665</c:v>
                </c:pt>
                <c:pt idx="5">
                  <c:v>6.1533333333333333</c:v>
                </c:pt>
                <c:pt idx="6">
                  <c:v>9.0733333333333341</c:v>
                </c:pt>
                <c:pt idx="7">
                  <c:v>11.829999999999998</c:v>
                </c:pt>
                <c:pt idx="8">
                  <c:v>12.64</c:v>
                </c:pt>
                <c:pt idx="9">
                  <c:v>14.123333333333333</c:v>
                </c:pt>
                <c:pt idx="10">
                  <c:v>13.56</c:v>
                </c:pt>
                <c:pt idx="11">
                  <c:v>7.2366666666666672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331-48EA-BC3B-98A4FC265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692032"/>
        <c:axId val="69702016"/>
      </c:barChart>
      <c:catAx>
        <c:axId val="6969203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69702016"/>
        <c:crosses val="autoZero"/>
        <c:auto val="1"/>
        <c:lblAlgn val="ctr"/>
        <c:lblOffset val="100"/>
        <c:noMultiLvlLbl val="0"/>
      </c:catAx>
      <c:valAx>
        <c:axId val="69702016"/>
        <c:scaling>
          <c:orientation val="minMax"/>
          <c:max val="50"/>
          <c:min val="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69692032"/>
        <c:crosses val="autoZero"/>
        <c:crossBetween val="between"/>
        <c:majorUnit val="25"/>
      </c:valAx>
    </c:plotArea>
    <c:legend>
      <c:legendPos val="r"/>
      <c:layout/>
      <c:overlay val="0"/>
      <c:txPr>
        <a:bodyPr/>
        <a:lstStyle/>
        <a:p>
          <a:pPr>
            <a:defRPr sz="12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'Comparison cdc48-3 and WT'!$A$110</c:f>
              <c:strCache>
                <c:ptCount val="1"/>
                <c:pt idx="0">
                  <c:v>WT (+MG)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cdc48-3 and WT'!$B$115:$M$115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6.6666666666666671E-3</c:v>
                  </c:pt>
                  <c:pt idx="2">
                    <c:v>5.6666666666666678E-2</c:v>
                  </c:pt>
                  <c:pt idx="3">
                    <c:v>2.272240695388096</c:v>
                  </c:pt>
                  <c:pt idx="4">
                    <c:v>0.12414149633024046</c:v>
                  </c:pt>
                  <c:pt idx="5">
                    <c:v>5.8601204007350507</c:v>
                  </c:pt>
                  <c:pt idx="6">
                    <c:v>3.5921875105722321</c:v>
                  </c:pt>
                  <c:pt idx="7">
                    <c:v>5.6310873234611201</c:v>
                  </c:pt>
                  <c:pt idx="8">
                    <c:v>3.046331126672432</c:v>
                  </c:pt>
                  <c:pt idx="9">
                    <c:v>0.81035657446446085</c:v>
                  </c:pt>
                  <c:pt idx="10">
                    <c:v>1.0576546380238363</c:v>
                  </c:pt>
                  <c:pt idx="11">
                    <c:v>0.6218878069591367</c:v>
                  </c:pt>
                </c:numCache>
              </c:numRef>
            </c:plus>
            <c:minus>
              <c:numRef>
                <c:f>'Comparison cdc48-3 and WT'!$B$115:$M$115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6.6666666666666671E-3</c:v>
                  </c:pt>
                  <c:pt idx="2">
                    <c:v>5.6666666666666678E-2</c:v>
                  </c:pt>
                  <c:pt idx="3">
                    <c:v>2.272240695388096</c:v>
                  </c:pt>
                  <c:pt idx="4">
                    <c:v>0.12414149633024046</c:v>
                  </c:pt>
                  <c:pt idx="5">
                    <c:v>5.8601204007350507</c:v>
                  </c:pt>
                  <c:pt idx="6">
                    <c:v>3.5921875105722321</c:v>
                  </c:pt>
                  <c:pt idx="7">
                    <c:v>5.6310873234611201</c:v>
                  </c:pt>
                  <c:pt idx="8">
                    <c:v>3.046331126672432</c:v>
                  </c:pt>
                  <c:pt idx="9">
                    <c:v>0.81035657446446085</c:v>
                  </c:pt>
                  <c:pt idx="10">
                    <c:v>1.0576546380238363</c:v>
                  </c:pt>
                  <c:pt idx="11">
                    <c:v>0.6218878069591367</c:v>
                  </c:pt>
                </c:numCache>
              </c:numRef>
            </c:minus>
          </c:errBars>
          <c:cat>
            <c:strRef>
              <c:f>'Comparison cdc48-3 and WT'!$B$109:$M$109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cdc48-3 and WT'!$B$110:$M$110</c:f>
              <c:numCache>
                <c:formatCode>0.00_);[Red]\(0.00\)</c:formatCode>
                <c:ptCount val="12"/>
                <c:pt idx="0">
                  <c:v>0</c:v>
                </c:pt>
                <c:pt idx="1">
                  <c:v>6.6666666666666671E-3</c:v>
                </c:pt>
                <c:pt idx="2">
                  <c:v>5.6666666666666671E-2</c:v>
                </c:pt>
                <c:pt idx="3">
                  <c:v>8.1166666666666671</c:v>
                </c:pt>
                <c:pt idx="4">
                  <c:v>0.33333333333333331</c:v>
                </c:pt>
                <c:pt idx="5">
                  <c:v>19.496666666666666</c:v>
                </c:pt>
                <c:pt idx="6">
                  <c:v>20.646666666666665</c:v>
                </c:pt>
                <c:pt idx="7">
                  <c:v>26.096666666666664</c:v>
                </c:pt>
                <c:pt idx="8">
                  <c:v>13.530000000000001</c:v>
                </c:pt>
                <c:pt idx="9">
                  <c:v>4.7333333333333334</c:v>
                </c:pt>
                <c:pt idx="10">
                  <c:v>3.02</c:v>
                </c:pt>
                <c:pt idx="11">
                  <c:v>0.73333333333333339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756-41BE-A659-550610A6A5AA}"/>
            </c:ext>
          </c:extLst>
        </c:ser>
        <c:ser>
          <c:idx val="1"/>
          <c:order val="1"/>
          <c:tx>
            <c:strRef>
              <c:f>'Comparison cdc48-3 and WT'!$A$111</c:f>
              <c:strCache>
                <c:ptCount val="1"/>
                <c:pt idx="0">
                  <c:v>cdc48-3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cdc48-3 and WT'!$B$116:$M$116</c:f>
                <c:numCache>
                  <c:formatCode>General</c:formatCode>
                  <c:ptCount val="12"/>
                  <c:pt idx="0">
                    <c:v>2.1858128414340004E-2</c:v>
                  </c:pt>
                  <c:pt idx="1">
                    <c:v>1.3333333333333334E-2</c:v>
                  </c:pt>
                  <c:pt idx="2">
                    <c:v>2.5290896254054215E-2</c:v>
                  </c:pt>
                  <c:pt idx="3">
                    <c:v>0.73353785026935014</c:v>
                  </c:pt>
                  <c:pt idx="4">
                    <c:v>0.27412487016767451</c:v>
                  </c:pt>
                  <c:pt idx="5">
                    <c:v>2.5810161650877874</c:v>
                  </c:pt>
                  <c:pt idx="6">
                    <c:v>3.4298542243075052</c:v>
                  </c:pt>
                  <c:pt idx="7">
                    <c:v>10.115418923603707</c:v>
                  </c:pt>
                  <c:pt idx="8">
                    <c:v>3.7835888313140598</c:v>
                  </c:pt>
                  <c:pt idx="9">
                    <c:v>6.6409939015180521</c:v>
                  </c:pt>
                  <c:pt idx="10">
                    <c:v>12.913157802971527</c:v>
                  </c:pt>
                  <c:pt idx="11">
                    <c:v>13.183378845264887</c:v>
                  </c:pt>
                </c:numCache>
              </c:numRef>
            </c:plus>
            <c:minus>
              <c:numRef>
                <c:f>'Comparison cdc48-3 and WT'!$B$116:$M$116</c:f>
                <c:numCache>
                  <c:formatCode>General</c:formatCode>
                  <c:ptCount val="12"/>
                  <c:pt idx="0">
                    <c:v>2.1858128414340004E-2</c:v>
                  </c:pt>
                  <c:pt idx="1">
                    <c:v>1.3333333333333334E-2</c:v>
                  </c:pt>
                  <c:pt idx="2">
                    <c:v>2.5290896254054215E-2</c:v>
                  </c:pt>
                  <c:pt idx="3">
                    <c:v>0.73353785026935014</c:v>
                  </c:pt>
                  <c:pt idx="4">
                    <c:v>0.27412487016767451</c:v>
                  </c:pt>
                  <c:pt idx="5">
                    <c:v>2.5810161650877874</c:v>
                  </c:pt>
                  <c:pt idx="6">
                    <c:v>3.4298542243075052</c:v>
                  </c:pt>
                  <c:pt idx="7">
                    <c:v>10.115418923603707</c:v>
                  </c:pt>
                  <c:pt idx="8">
                    <c:v>3.7835888313140598</c:v>
                  </c:pt>
                  <c:pt idx="9">
                    <c:v>6.6409939015180521</c:v>
                  </c:pt>
                  <c:pt idx="10">
                    <c:v>12.913157802971527</c:v>
                  </c:pt>
                  <c:pt idx="11">
                    <c:v>13.183378845264887</c:v>
                  </c:pt>
                </c:numCache>
              </c:numRef>
            </c:minus>
          </c:errBars>
          <c:cat>
            <c:strRef>
              <c:f>'Comparison cdc48-3 and WT'!$B$109:$M$109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cdc48-3 and WT'!$B$111:$M$111</c:f>
              <c:numCache>
                <c:formatCode>0.00_);[Red]\(0.00\)</c:formatCode>
                <c:ptCount val="12"/>
                <c:pt idx="0">
                  <c:v>2.6666666666666668E-2</c:v>
                </c:pt>
                <c:pt idx="1">
                  <c:v>1.3333333333333334E-2</c:v>
                </c:pt>
                <c:pt idx="2">
                  <c:v>2.9689999999999998E-2</c:v>
                </c:pt>
                <c:pt idx="3">
                  <c:v>5.8833333333333329</c:v>
                </c:pt>
                <c:pt idx="4">
                  <c:v>0.81333333333333335</c:v>
                </c:pt>
                <c:pt idx="5">
                  <c:v>14.953333333333333</c:v>
                </c:pt>
                <c:pt idx="6">
                  <c:v>19.309999999999999</c:v>
                </c:pt>
                <c:pt idx="7">
                  <c:v>46.72</c:v>
                </c:pt>
                <c:pt idx="8">
                  <c:v>42.483333333333334</c:v>
                </c:pt>
                <c:pt idx="9">
                  <c:v>39.979999999999997</c:v>
                </c:pt>
                <c:pt idx="10">
                  <c:v>57.113333333333337</c:v>
                </c:pt>
                <c:pt idx="11">
                  <c:v>49.386666666666663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756-41BE-A659-550610A6A5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331776"/>
        <c:axId val="86333312"/>
      </c:barChart>
      <c:catAx>
        <c:axId val="8633177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6333312"/>
        <c:crosses val="autoZero"/>
        <c:auto val="1"/>
        <c:lblAlgn val="ctr"/>
        <c:lblOffset val="100"/>
        <c:noMultiLvlLbl val="0"/>
      </c:catAx>
      <c:valAx>
        <c:axId val="86333312"/>
        <c:scaling>
          <c:orientation val="minMax"/>
          <c:max val="100"/>
          <c:min val="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6331776"/>
        <c:crosses val="autoZero"/>
        <c:crossBetween val="between"/>
        <c:majorUnit val="50"/>
      </c:valAx>
    </c:plotArea>
    <c:legend>
      <c:legendPos val="r"/>
      <c:layout/>
      <c:overlay val="0"/>
      <c:txPr>
        <a:bodyPr/>
        <a:lstStyle/>
        <a:p>
          <a:pPr>
            <a:defRPr sz="12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'Comparison cdc48-3 and WT'!$A$146</c:f>
              <c:strCache>
                <c:ptCount val="1"/>
                <c:pt idx="0">
                  <c:v>WT (+MG)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cdc48-3 and WT'!$B$151:$M$151</c:f>
                <c:numCache>
                  <c:formatCode>General</c:formatCode>
                  <c:ptCount val="12"/>
                  <c:pt idx="0">
                    <c:v>0.50041094223758797</c:v>
                  </c:pt>
                  <c:pt idx="1">
                    <c:v>4.8074017006186527E-2</c:v>
                  </c:pt>
                  <c:pt idx="2">
                    <c:v>2.3419934528801174</c:v>
                  </c:pt>
                  <c:pt idx="3">
                    <c:v>22.324778709865054</c:v>
                  </c:pt>
                  <c:pt idx="4">
                    <c:v>2.9117024420622228</c:v>
                  </c:pt>
                  <c:pt idx="5">
                    <c:v>41.411195346186311</c:v>
                  </c:pt>
                  <c:pt idx="6">
                    <c:v>30.61036117250352</c:v>
                  </c:pt>
                  <c:pt idx="7">
                    <c:v>29.670261767185909</c:v>
                  </c:pt>
                  <c:pt idx="8">
                    <c:v>8.3921928004544561</c:v>
                  </c:pt>
                  <c:pt idx="9">
                    <c:v>3.5785332190717458</c:v>
                  </c:pt>
                  <c:pt idx="10">
                    <c:v>3.6607937815603773</c:v>
                  </c:pt>
                  <c:pt idx="11">
                    <c:v>2.1835826829624141</c:v>
                  </c:pt>
                </c:numCache>
              </c:numRef>
            </c:plus>
            <c:minus>
              <c:numRef>
                <c:f>'Comparison cdc48-3 and WT'!$B$151:$M$151</c:f>
                <c:numCache>
                  <c:formatCode>General</c:formatCode>
                  <c:ptCount val="12"/>
                  <c:pt idx="0">
                    <c:v>0.50041094223758797</c:v>
                  </c:pt>
                  <c:pt idx="1">
                    <c:v>4.8074017006186527E-2</c:v>
                  </c:pt>
                  <c:pt idx="2">
                    <c:v>2.3419934528801174</c:v>
                  </c:pt>
                  <c:pt idx="3">
                    <c:v>22.324778709865054</c:v>
                  </c:pt>
                  <c:pt idx="4">
                    <c:v>2.9117024420622228</c:v>
                  </c:pt>
                  <c:pt idx="5">
                    <c:v>41.411195346186311</c:v>
                  </c:pt>
                  <c:pt idx="6">
                    <c:v>30.61036117250352</c:v>
                  </c:pt>
                  <c:pt idx="7">
                    <c:v>29.670261767185909</c:v>
                  </c:pt>
                  <c:pt idx="8">
                    <c:v>8.3921928004544561</c:v>
                  </c:pt>
                  <c:pt idx="9">
                    <c:v>3.5785332190717458</c:v>
                  </c:pt>
                  <c:pt idx="10">
                    <c:v>3.6607937815603773</c:v>
                  </c:pt>
                  <c:pt idx="11">
                    <c:v>2.1835826829624141</c:v>
                  </c:pt>
                </c:numCache>
              </c:numRef>
            </c:minus>
          </c:errBars>
          <c:cat>
            <c:strRef>
              <c:f>'Comparison cdc48-3 and WT'!$B$145:$M$145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cdc48-3 and WT'!$B$146:$M$146</c:f>
              <c:numCache>
                <c:formatCode>0.00_);[Red]\(0.00\)</c:formatCode>
                <c:ptCount val="12"/>
                <c:pt idx="0">
                  <c:v>2.686666666666667</c:v>
                </c:pt>
                <c:pt idx="1">
                  <c:v>6.6666666666666666E-2</c:v>
                </c:pt>
                <c:pt idx="2">
                  <c:v>2.74</c:v>
                </c:pt>
                <c:pt idx="3">
                  <c:v>85.053333333333327</c:v>
                </c:pt>
                <c:pt idx="4">
                  <c:v>7.5366666666666662</c:v>
                </c:pt>
                <c:pt idx="5">
                  <c:v>129.88999999999999</c:v>
                </c:pt>
                <c:pt idx="6">
                  <c:v>127.85666666666668</c:v>
                </c:pt>
                <c:pt idx="7">
                  <c:v>98.31</c:v>
                </c:pt>
                <c:pt idx="8">
                  <c:v>57.81</c:v>
                </c:pt>
                <c:pt idx="9">
                  <c:v>23.099999999999998</c:v>
                </c:pt>
                <c:pt idx="10">
                  <c:v>11.756666666666666</c:v>
                </c:pt>
                <c:pt idx="11">
                  <c:v>2.94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3B-4B07-94E7-CA3FC5AE5866}"/>
            </c:ext>
          </c:extLst>
        </c:ser>
        <c:ser>
          <c:idx val="1"/>
          <c:order val="1"/>
          <c:tx>
            <c:strRef>
              <c:f>'Comparison cdc48-3 and WT'!$A$147</c:f>
              <c:strCache>
                <c:ptCount val="1"/>
                <c:pt idx="0">
                  <c:v>cdc48-3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cdc48-3 and WT'!$B$152:$M$152</c:f>
                <c:numCache>
                  <c:formatCode>General</c:formatCode>
                  <c:ptCount val="12"/>
                  <c:pt idx="0">
                    <c:v>8.8380490557085661E-2</c:v>
                  </c:pt>
                  <c:pt idx="1">
                    <c:v>0.34333333333333338</c:v>
                  </c:pt>
                  <c:pt idx="2">
                    <c:v>0.49309679013804625</c:v>
                  </c:pt>
                  <c:pt idx="3">
                    <c:v>7.682144521189664</c:v>
                  </c:pt>
                  <c:pt idx="4">
                    <c:v>1.2086677698101254</c:v>
                  </c:pt>
                  <c:pt idx="5">
                    <c:v>8.9978238109741095</c:v>
                  </c:pt>
                  <c:pt idx="6">
                    <c:v>32.88699506559464</c:v>
                  </c:pt>
                  <c:pt idx="7">
                    <c:v>67.169735248349212</c:v>
                  </c:pt>
                  <c:pt idx="8">
                    <c:v>9.007219326740076</c:v>
                  </c:pt>
                  <c:pt idx="9">
                    <c:v>52.521656908788252</c:v>
                  </c:pt>
                  <c:pt idx="10">
                    <c:v>70.38859598290361</c:v>
                  </c:pt>
                  <c:pt idx="11">
                    <c:v>63.01207115395524</c:v>
                  </c:pt>
                </c:numCache>
              </c:numRef>
            </c:plus>
            <c:minus>
              <c:numRef>
                <c:f>'Comparison cdc48-3 and WT'!$B$152:$M$152</c:f>
                <c:numCache>
                  <c:formatCode>General</c:formatCode>
                  <c:ptCount val="12"/>
                  <c:pt idx="0">
                    <c:v>8.8380490557085661E-2</c:v>
                  </c:pt>
                  <c:pt idx="1">
                    <c:v>0.34333333333333338</c:v>
                  </c:pt>
                  <c:pt idx="2">
                    <c:v>0.49309679013804625</c:v>
                  </c:pt>
                  <c:pt idx="3">
                    <c:v>7.682144521189664</c:v>
                  </c:pt>
                  <c:pt idx="4">
                    <c:v>1.2086677698101254</c:v>
                  </c:pt>
                  <c:pt idx="5">
                    <c:v>8.9978238109741095</c:v>
                  </c:pt>
                  <c:pt idx="6">
                    <c:v>32.88699506559464</c:v>
                  </c:pt>
                  <c:pt idx="7">
                    <c:v>67.169735248349212</c:v>
                  </c:pt>
                  <c:pt idx="8">
                    <c:v>9.007219326740076</c:v>
                  </c:pt>
                  <c:pt idx="9">
                    <c:v>52.521656908788252</c:v>
                  </c:pt>
                  <c:pt idx="10">
                    <c:v>70.38859598290361</c:v>
                  </c:pt>
                  <c:pt idx="11">
                    <c:v>63.01207115395524</c:v>
                  </c:pt>
                </c:numCache>
              </c:numRef>
            </c:minus>
          </c:errBars>
          <c:cat>
            <c:strRef>
              <c:f>'Comparison cdc48-3 and WT'!$B$145:$M$145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cdc48-3 and WT'!$B$147:$M$147</c:f>
              <c:numCache>
                <c:formatCode>0.00_);[Red]\(0.00\)</c:formatCode>
                <c:ptCount val="12"/>
                <c:pt idx="0">
                  <c:v>3.1766666666666663</c:v>
                </c:pt>
                <c:pt idx="1">
                  <c:v>0.34333333333333332</c:v>
                </c:pt>
                <c:pt idx="2">
                  <c:v>0.80333333333333334</c:v>
                </c:pt>
                <c:pt idx="3">
                  <c:v>59.153333333333336</c:v>
                </c:pt>
                <c:pt idx="4">
                  <c:v>7.4533333333333331</c:v>
                </c:pt>
                <c:pt idx="5">
                  <c:v>87.490000000000009</c:v>
                </c:pt>
                <c:pt idx="6">
                  <c:v>180.36666666666667</c:v>
                </c:pt>
                <c:pt idx="7">
                  <c:v>319.40000000000003</c:v>
                </c:pt>
                <c:pt idx="8">
                  <c:v>379.2</c:v>
                </c:pt>
                <c:pt idx="9">
                  <c:v>365.56666666666661</c:v>
                </c:pt>
                <c:pt idx="10">
                  <c:v>389.63333333333338</c:v>
                </c:pt>
                <c:pt idx="11">
                  <c:v>271.36666666666662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3B-4B07-94E7-CA3FC5AE58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670208"/>
        <c:axId val="88671744"/>
      </c:barChart>
      <c:catAx>
        <c:axId val="8867020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8671744"/>
        <c:crosses val="autoZero"/>
        <c:auto val="1"/>
        <c:lblAlgn val="ctr"/>
        <c:lblOffset val="100"/>
        <c:noMultiLvlLbl val="0"/>
      </c:catAx>
      <c:valAx>
        <c:axId val="88671744"/>
        <c:scaling>
          <c:orientation val="minMax"/>
          <c:max val="500"/>
          <c:min val="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8670208"/>
        <c:crosses val="autoZero"/>
        <c:crossBetween val="between"/>
        <c:majorUnit val="250"/>
      </c:valAx>
    </c:plotArea>
    <c:legend>
      <c:legendPos val="r"/>
      <c:layout/>
      <c:overlay val="0"/>
      <c:txPr>
        <a:bodyPr/>
        <a:lstStyle/>
        <a:p>
          <a:pPr>
            <a:defRPr sz="12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'Comparison cdc48-3 and WT'!$A$181</c:f>
              <c:strCache>
                <c:ptCount val="1"/>
                <c:pt idx="0">
                  <c:v>WT (+MG)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cdc48-3 and WT'!$B$186:$M$186</c:f>
                <c:numCache>
                  <c:formatCode>General</c:formatCode>
                  <c:ptCount val="12"/>
                  <c:pt idx="0">
                    <c:v>0.775721886016144</c:v>
                  </c:pt>
                  <c:pt idx="1">
                    <c:v>3.0000000000000002E-2</c:v>
                  </c:pt>
                  <c:pt idx="2">
                    <c:v>0.23007245235649865</c:v>
                  </c:pt>
                  <c:pt idx="3">
                    <c:v>7.6563851348618357</c:v>
                  </c:pt>
                  <c:pt idx="4">
                    <c:v>1.6579639454597459</c:v>
                  </c:pt>
                  <c:pt idx="5">
                    <c:v>0.9328867979437685</c:v>
                  </c:pt>
                  <c:pt idx="6">
                    <c:v>1.4984584671514194</c:v>
                  </c:pt>
                  <c:pt idx="7">
                    <c:v>2.3588438787771531</c:v>
                  </c:pt>
                  <c:pt idx="8">
                    <c:v>1.0822199406774942</c:v>
                  </c:pt>
                  <c:pt idx="9">
                    <c:v>0.62953245437476169</c:v>
                  </c:pt>
                  <c:pt idx="10">
                    <c:v>0.13576941236277534</c:v>
                  </c:pt>
                  <c:pt idx="11">
                    <c:v>0.01</c:v>
                  </c:pt>
                </c:numCache>
              </c:numRef>
            </c:plus>
            <c:minus>
              <c:numRef>
                <c:f>'Comparison cdc48-3 and WT'!$B$186:$M$186</c:f>
                <c:numCache>
                  <c:formatCode>General</c:formatCode>
                  <c:ptCount val="12"/>
                  <c:pt idx="0">
                    <c:v>0.775721886016144</c:v>
                  </c:pt>
                  <c:pt idx="1">
                    <c:v>3.0000000000000002E-2</c:v>
                  </c:pt>
                  <c:pt idx="2">
                    <c:v>0.23007245235649865</c:v>
                  </c:pt>
                  <c:pt idx="3">
                    <c:v>7.6563851348618357</c:v>
                  </c:pt>
                  <c:pt idx="4">
                    <c:v>1.6579639454597459</c:v>
                  </c:pt>
                  <c:pt idx="5">
                    <c:v>0.9328867979437685</c:v>
                  </c:pt>
                  <c:pt idx="6">
                    <c:v>1.4984584671514194</c:v>
                  </c:pt>
                  <c:pt idx="7">
                    <c:v>2.3588438787771531</c:v>
                  </c:pt>
                  <c:pt idx="8">
                    <c:v>1.0822199406774942</c:v>
                  </c:pt>
                  <c:pt idx="9">
                    <c:v>0.62953245437476169</c:v>
                  </c:pt>
                  <c:pt idx="10">
                    <c:v>0.13576941236277534</c:v>
                  </c:pt>
                  <c:pt idx="11">
                    <c:v>0.01</c:v>
                  </c:pt>
                </c:numCache>
              </c:numRef>
            </c:minus>
          </c:errBars>
          <c:cat>
            <c:strRef>
              <c:f>'Comparison cdc48-3 and WT'!$B$180:$M$180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cdc48-3 and WT'!$B$181:$M$181</c:f>
              <c:numCache>
                <c:formatCode>0.00_);[Red]\(0.00\)</c:formatCode>
                <c:ptCount val="12"/>
                <c:pt idx="0">
                  <c:v>4.4333333333333336</c:v>
                </c:pt>
                <c:pt idx="1">
                  <c:v>0.03</c:v>
                </c:pt>
                <c:pt idx="2">
                  <c:v>0.24</c:v>
                </c:pt>
                <c:pt idx="3">
                  <c:v>23.060000000000002</c:v>
                </c:pt>
                <c:pt idx="4">
                  <c:v>6.0966666666666667</c:v>
                </c:pt>
                <c:pt idx="5">
                  <c:v>4.5933333333333328</c:v>
                </c:pt>
                <c:pt idx="6">
                  <c:v>7.4033333333333333</c:v>
                </c:pt>
                <c:pt idx="7">
                  <c:v>6.5466666666666669</c:v>
                </c:pt>
                <c:pt idx="8">
                  <c:v>3.52</c:v>
                </c:pt>
                <c:pt idx="9">
                  <c:v>1.2166666666666666</c:v>
                </c:pt>
                <c:pt idx="10">
                  <c:v>0.24</c:v>
                </c:pt>
                <c:pt idx="11">
                  <c:v>0.01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E58-4F2E-BC63-2EA5308792A2}"/>
            </c:ext>
          </c:extLst>
        </c:ser>
        <c:ser>
          <c:idx val="1"/>
          <c:order val="1"/>
          <c:tx>
            <c:strRef>
              <c:f>'Comparison cdc48-3 and WT'!$A$182</c:f>
              <c:strCache>
                <c:ptCount val="1"/>
                <c:pt idx="0">
                  <c:v>cdc48-3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cdc48-3 and WT'!$B$187:$M$187</c:f>
                <c:numCache>
                  <c:formatCode>General</c:formatCode>
                  <c:ptCount val="12"/>
                  <c:pt idx="0">
                    <c:v>0.10333333333333333</c:v>
                  </c:pt>
                  <c:pt idx="1">
                    <c:v>2.6666666666666668E-2</c:v>
                  </c:pt>
                  <c:pt idx="2">
                    <c:v>0.10397649306988149</c:v>
                  </c:pt>
                  <c:pt idx="3">
                    <c:v>0.63532144095200582</c:v>
                  </c:pt>
                  <c:pt idx="4">
                    <c:v>0.4518234660179179</c:v>
                  </c:pt>
                  <c:pt idx="5">
                    <c:v>1.6453199621282708</c:v>
                  </c:pt>
                  <c:pt idx="6">
                    <c:v>2.6938345243248358</c:v>
                  </c:pt>
                  <c:pt idx="7">
                    <c:v>3.6548734588217964</c:v>
                  </c:pt>
                  <c:pt idx="8">
                    <c:v>1.8457789683491328</c:v>
                  </c:pt>
                  <c:pt idx="9">
                    <c:v>1.75729274105875</c:v>
                  </c:pt>
                  <c:pt idx="10">
                    <c:v>2.4502811630051284</c:v>
                  </c:pt>
                  <c:pt idx="11">
                    <c:v>1.5974389224978547</c:v>
                  </c:pt>
                </c:numCache>
              </c:numRef>
            </c:plus>
            <c:minus>
              <c:numRef>
                <c:f>'Comparison cdc48-3 and WT'!$B$187:$M$187</c:f>
                <c:numCache>
                  <c:formatCode>General</c:formatCode>
                  <c:ptCount val="12"/>
                  <c:pt idx="0">
                    <c:v>0.10333333333333333</c:v>
                  </c:pt>
                  <c:pt idx="1">
                    <c:v>2.6666666666666668E-2</c:v>
                  </c:pt>
                  <c:pt idx="2">
                    <c:v>0.10397649306988149</c:v>
                  </c:pt>
                  <c:pt idx="3">
                    <c:v>0.63532144095200582</c:v>
                  </c:pt>
                  <c:pt idx="4">
                    <c:v>0.4518234660179179</c:v>
                  </c:pt>
                  <c:pt idx="5">
                    <c:v>1.6453199621282708</c:v>
                  </c:pt>
                  <c:pt idx="6">
                    <c:v>2.6938345243248358</c:v>
                  </c:pt>
                  <c:pt idx="7">
                    <c:v>3.6548734588217964</c:v>
                  </c:pt>
                  <c:pt idx="8">
                    <c:v>1.8457789683491328</c:v>
                  </c:pt>
                  <c:pt idx="9">
                    <c:v>1.75729274105875</c:v>
                  </c:pt>
                  <c:pt idx="10">
                    <c:v>2.4502811630051284</c:v>
                  </c:pt>
                  <c:pt idx="11">
                    <c:v>1.5974389224978547</c:v>
                  </c:pt>
                </c:numCache>
              </c:numRef>
            </c:minus>
          </c:errBars>
          <c:cat>
            <c:strRef>
              <c:f>'Comparison cdc48-3 and WT'!$B$180:$M$180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cdc48-3 and WT'!$B$182:$M$182</c:f>
              <c:numCache>
                <c:formatCode>0.00_);[Red]\(0.00\)</c:formatCode>
                <c:ptCount val="12"/>
                <c:pt idx="0">
                  <c:v>0.29333333333333333</c:v>
                </c:pt>
                <c:pt idx="1">
                  <c:v>2.6666666666666668E-2</c:v>
                </c:pt>
                <c:pt idx="2">
                  <c:v>0.12333333333333334</c:v>
                </c:pt>
                <c:pt idx="3">
                  <c:v>15.19</c:v>
                </c:pt>
                <c:pt idx="4">
                  <c:v>9.3866666666666685</c:v>
                </c:pt>
                <c:pt idx="5">
                  <c:v>6.4033333333333333</c:v>
                </c:pt>
                <c:pt idx="6">
                  <c:v>14.633333333333335</c:v>
                </c:pt>
                <c:pt idx="7">
                  <c:v>20.37</c:v>
                </c:pt>
                <c:pt idx="8">
                  <c:v>18.5</c:v>
                </c:pt>
                <c:pt idx="9">
                  <c:v>16.963333333333335</c:v>
                </c:pt>
                <c:pt idx="10">
                  <c:v>15.706666666666669</c:v>
                </c:pt>
                <c:pt idx="11">
                  <c:v>9.7133333333333329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E58-4F2E-BC63-2EA530879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698240"/>
        <c:axId val="88704128"/>
      </c:barChart>
      <c:catAx>
        <c:axId val="8869824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8704128"/>
        <c:crosses val="autoZero"/>
        <c:auto val="1"/>
        <c:lblAlgn val="ctr"/>
        <c:lblOffset val="100"/>
        <c:noMultiLvlLbl val="0"/>
      </c:catAx>
      <c:valAx>
        <c:axId val="88704128"/>
        <c:scaling>
          <c:orientation val="minMax"/>
          <c:max val="40"/>
          <c:min val="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8698240"/>
        <c:crosses val="autoZero"/>
        <c:crossBetween val="between"/>
        <c:majorUnit val="20"/>
      </c:valAx>
    </c:plotArea>
    <c:legend>
      <c:legendPos val="r"/>
      <c:layout/>
      <c:overlay val="0"/>
      <c:txPr>
        <a:bodyPr/>
        <a:lstStyle/>
        <a:p>
          <a:pPr>
            <a:defRPr sz="12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42334</xdr:colOff>
      <xdr:row>0</xdr:row>
      <xdr:rowOff>0</xdr:rowOff>
    </xdr:from>
    <xdr:to>
      <xdr:col>18</xdr:col>
      <xdr:colOff>170667</xdr:colOff>
      <xdr:row>22</xdr:row>
      <xdr:rowOff>1833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257173</xdr:colOff>
      <xdr:row>11</xdr:row>
      <xdr:rowOff>66675</xdr:rowOff>
    </xdr:from>
    <xdr:to>
      <xdr:col>4</xdr:col>
      <xdr:colOff>393973</xdr:colOff>
      <xdr:row>33</xdr:row>
      <xdr:rowOff>115075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4</xdr:col>
      <xdr:colOff>136800</xdr:colOff>
      <xdr:row>69</xdr:row>
      <xdr:rowOff>48400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82</xdr:row>
      <xdr:rowOff>0</xdr:rowOff>
    </xdr:from>
    <xdr:to>
      <xdr:col>4</xdr:col>
      <xdr:colOff>136800</xdr:colOff>
      <xdr:row>104</xdr:row>
      <xdr:rowOff>48400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4</xdr:col>
      <xdr:colOff>136800</xdr:colOff>
      <xdr:row>139</xdr:row>
      <xdr:rowOff>48400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153</xdr:row>
      <xdr:rowOff>0</xdr:rowOff>
    </xdr:from>
    <xdr:to>
      <xdr:col>4</xdr:col>
      <xdr:colOff>136800</xdr:colOff>
      <xdr:row>175</xdr:row>
      <xdr:rowOff>48400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188</xdr:row>
      <xdr:rowOff>0</xdr:rowOff>
    </xdr:from>
    <xdr:to>
      <xdr:col>4</xdr:col>
      <xdr:colOff>136800</xdr:colOff>
      <xdr:row>210</xdr:row>
      <xdr:rowOff>48400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opLeftCell="A26" zoomScale="80" zoomScaleNormal="80" workbookViewId="0">
      <selection activeCell="N29" sqref="N29"/>
    </sheetView>
  </sheetViews>
  <sheetFormatPr defaultRowHeight="13.5" x14ac:dyDescent="0.15"/>
  <cols>
    <col min="1" max="1" width="14.5" style="1" customWidth="1"/>
    <col min="2" max="13" width="8.625" style="1" customWidth="1"/>
    <col min="14" max="16384" width="9" style="1"/>
  </cols>
  <sheetData>
    <row r="1" spans="1:13" ht="14.25" x14ac:dyDescent="0.15">
      <c r="A1" s="3" t="s">
        <v>35</v>
      </c>
      <c r="B1" s="4" t="s">
        <v>26</v>
      </c>
      <c r="C1" s="5" t="s">
        <v>24</v>
      </c>
      <c r="D1" s="5" t="s">
        <v>23</v>
      </c>
      <c r="E1" s="5" t="s">
        <v>21</v>
      </c>
      <c r="F1" s="5" t="s">
        <v>19</v>
      </c>
      <c r="G1" s="5" t="s">
        <v>17</v>
      </c>
      <c r="H1" s="5" t="s">
        <v>15</v>
      </c>
      <c r="I1" s="5" t="s">
        <v>13</v>
      </c>
      <c r="J1" s="5" t="s">
        <v>11</v>
      </c>
      <c r="K1" s="5" t="s">
        <v>10</v>
      </c>
      <c r="L1" s="5" t="s">
        <v>9</v>
      </c>
      <c r="M1" s="6" t="s">
        <v>8</v>
      </c>
    </row>
    <row r="2" spans="1:13" ht="14.25" x14ac:dyDescent="0.15">
      <c r="A2" s="7" t="s">
        <v>6</v>
      </c>
      <c r="B2" s="8">
        <v>148.30000000000001</v>
      </c>
      <c r="C2" s="8">
        <v>2.36</v>
      </c>
      <c r="D2" s="8">
        <v>7.16</v>
      </c>
      <c r="E2" s="8">
        <v>166.1</v>
      </c>
      <c r="F2" s="8">
        <v>20.170000000000002</v>
      </c>
      <c r="G2" s="8">
        <v>194.2</v>
      </c>
      <c r="H2" s="8">
        <v>474.9</v>
      </c>
      <c r="I2" s="8">
        <v>384.6</v>
      </c>
      <c r="J2" s="8">
        <v>707.8</v>
      </c>
      <c r="K2" s="8">
        <v>522.70000000000005</v>
      </c>
      <c r="L2" s="8">
        <v>511.8</v>
      </c>
      <c r="M2" s="9">
        <v>356.5</v>
      </c>
    </row>
    <row r="3" spans="1:13" ht="14.25" x14ac:dyDescent="0.15">
      <c r="A3" s="10" t="s">
        <v>5</v>
      </c>
      <c r="B3" s="11">
        <v>222.3</v>
      </c>
      <c r="C3" s="11">
        <v>3.38</v>
      </c>
      <c r="D3" s="11">
        <v>2.25</v>
      </c>
      <c r="E3" s="11">
        <v>250</v>
      </c>
      <c r="F3" s="11">
        <v>33.57</v>
      </c>
      <c r="G3" s="11">
        <v>237.1</v>
      </c>
      <c r="H3" s="11">
        <v>469.4</v>
      </c>
      <c r="I3" s="11">
        <v>866.4</v>
      </c>
      <c r="J3" s="11">
        <v>655.1</v>
      </c>
      <c r="K3" s="11">
        <v>713.8</v>
      </c>
      <c r="L3" s="11">
        <v>832.9</v>
      </c>
      <c r="M3" s="12">
        <v>532.1</v>
      </c>
    </row>
    <row r="4" spans="1:13" ht="14.25" x14ac:dyDescent="0.15">
      <c r="A4" s="13" t="s">
        <v>4</v>
      </c>
      <c r="B4" s="14">
        <v>99.67</v>
      </c>
      <c r="C4" s="14">
        <v>6.12</v>
      </c>
      <c r="D4" s="14">
        <v>2.16</v>
      </c>
      <c r="E4" s="14">
        <v>218.8</v>
      </c>
      <c r="F4" s="14">
        <v>30.3</v>
      </c>
      <c r="G4" s="14">
        <v>211.5</v>
      </c>
      <c r="H4" s="14">
        <v>291.7</v>
      </c>
      <c r="I4" s="14">
        <v>783.7</v>
      </c>
      <c r="J4" s="14">
        <v>664.6</v>
      </c>
      <c r="K4" s="14">
        <v>851.3</v>
      </c>
      <c r="L4" s="14">
        <v>1038</v>
      </c>
      <c r="M4" s="15">
        <v>782.1</v>
      </c>
    </row>
    <row r="5" spans="1:13" ht="14.25" x14ac:dyDescent="0.15">
      <c r="A5" s="16" t="s">
        <v>3</v>
      </c>
      <c r="B5" s="17">
        <f t="shared" ref="B5:M5" si="0">AVERAGE(B2:B4)</f>
        <v>156.75666666666669</v>
      </c>
      <c r="C5" s="18">
        <f t="shared" si="0"/>
        <v>3.9533333333333331</v>
      </c>
      <c r="D5" s="18">
        <f t="shared" si="0"/>
        <v>3.8566666666666669</v>
      </c>
      <c r="E5" s="18">
        <f t="shared" si="0"/>
        <v>211.63333333333335</v>
      </c>
      <c r="F5" s="18">
        <f t="shared" si="0"/>
        <v>28.013333333333335</v>
      </c>
      <c r="G5" s="18">
        <f t="shared" si="0"/>
        <v>214.26666666666665</v>
      </c>
      <c r="H5" s="18">
        <f t="shared" si="0"/>
        <v>412</v>
      </c>
      <c r="I5" s="18">
        <f t="shared" si="0"/>
        <v>678.23333333333335</v>
      </c>
      <c r="J5" s="18">
        <f t="shared" si="0"/>
        <v>675.83333333333337</v>
      </c>
      <c r="K5" s="18">
        <f t="shared" si="0"/>
        <v>695.93333333333339</v>
      </c>
      <c r="L5" s="18">
        <f t="shared" si="0"/>
        <v>794.23333333333323</v>
      </c>
      <c r="M5" s="19">
        <f t="shared" si="0"/>
        <v>556.9</v>
      </c>
    </row>
    <row r="6" spans="1:13" ht="14.25" x14ac:dyDescent="0.15">
      <c r="A6" s="10" t="s">
        <v>2</v>
      </c>
      <c r="B6" s="20">
        <f t="shared" ref="B6:M6" si="1">STDEV(B2:B5)</f>
        <v>50.419345713944168</v>
      </c>
      <c r="C6" s="21">
        <f t="shared" si="1"/>
        <v>1.5876467561212175</v>
      </c>
      <c r="D6" s="21">
        <f t="shared" si="1"/>
        <v>2.3360983617038804</v>
      </c>
      <c r="E6" s="21">
        <f t="shared" si="1"/>
        <v>34.624878660035947</v>
      </c>
      <c r="F6" s="21">
        <f t="shared" si="1"/>
        <v>5.7044797211392408</v>
      </c>
      <c r="G6" s="21">
        <f t="shared" si="1"/>
        <v>17.622775667363591</v>
      </c>
      <c r="H6" s="21">
        <f t="shared" si="1"/>
        <v>85.094574836864126</v>
      </c>
      <c r="I6" s="21">
        <f t="shared" si="1"/>
        <v>210.35719357533014</v>
      </c>
      <c r="J6" s="21">
        <f t="shared" si="1"/>
        <v>22.934156961954237</v>
      </c>
      <c r="K6" s="21">
        <f t="shared" si="1"/>
        <v>134.7439629651565</v>
      </c>
      <c r="L6" s="21">
        <f t="shared" si="1"/>
        <v>216.55321645165128</v>
      </c>
      <c r="M6" s="22">
        <f t="shared" si="1"/>
        <v>174.63317745109816</v>
      </c>
    </row>
    <row r="7" spans="1:13" ht="14.25" x14ac:dyDescent="0.15">
      <c r="A7" s="16" t="s">
        <v>1</v>
      </c>
      <c r="B7" s="17">
        <f t="shared" ref="B7:M7" si="2">B6/SQRT(3)</f>
        <v>29.10962282031047</v>
      </c>
      <c r="C7" s="18">
        <f t="shared" si="2"/>
        <v>0.9166282820246211</v>
      </c>
      <c r="D7" s="18">
        <f t="shared" si="2"/>
        <v>1.3487470179831791</v>
      </c>
      <c r="E7" s="18">
        <f t="shared" si="2"/>
        <v>19.990683015029884</v>
      </c>
      <c r="F7" s="18">
        <f t="shared" si="2"/>
        <v>3.293482902586502</v>
      </c>
      <c r="G7" s="18">
        <f t="shared" si="2"/>
        <v>10.174514275420757</v>
      </c>
      <c r="H7" s="18">
        <f t="shared" si="2"/>
        <v>49.129375688640259</v>
      </c>
      <c r="I7" s="18">
        <f t="shared" si="2"/>
        <v>121.44978233669109</v>
      </c>
      <c r="J7" s="18">
        <f t="shared" si="2"/>
        <v>13.241041695621409</v>
      </c>
      <c r="K7" s="18">
        <f t="shared" si="2"/>
        <v>77.794463289610079</v>
      </c>
      <c r="L7" s="18">
        <f t="shared" si="2"/>
        <v>125.02705781224017</v>
      </c>
      <c r="M7" s="19">
        <f t="shared" si="2"/>
        <v>100.82451201083121</v>
      </c>
    </row>
    <row r="8" spans="1:13" ht="14.25" x14ac:dyDescent="0.15">
      <c r="A8" s="1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ht="14.25" x14ac:dyDescent="0.15">
      <c r="A9" s="3" t="s">
        <v>34</v>
      </c>
      <c r="B9" s="4" t="s">
        <v>26</v>
      </c>
      <c r="C9" s="5" t="s">
        <v>24</v>
      </c>
      <c r="D9" s="5" t="s">
        <v>23</v>
      </c>
      <c r="E9" s="5" t="s">
        <v>21</v>
      </c>
      <c r="F9" s="5" t="s">
        <v>19</v>
      </c>
      <c r="G9" s="5" t="s">
        <v>17</v>
      </c>
      <c r="H9" s="5" t="s">
        <v>15</v>
      </c>
      <c r="I9" s="5" t="s">
        <v>13</v>
      </c>
      <c r="J9" s="5" t="s">
        <v>11</v>
      </c>
      <c r="K9" s="5" t="s">
        <v>10</v>
      </c>
      <c r="L9" s="5" t="s">
        <v>9</v>
      </c>
      <c r="M9" s="6" t="s">
        <v>8</v>
      </c>
    </row>
    <row r="10" spans="1:13" ht="14.25" x14ac:dyDescent="0.15">
      <c r="A10" s="7" t="s">
        <v>6</v>
      </c>
      <c r="B10" s="23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2.3199999999999998</v>
      </c>
      <c r="I10" s="8">
        <v>2.21</v>
      </c>
      <c r="J10" s="8">
        <v>4.08</v>
      </c>
      <c r="K10" s="8">
        <v>4.1100000000000003</v>
      </c>
      <c r="L10" s="8">
        <v>2.89</v>
      </c>
      <c r="M10" s="9">
        <v>0.56000000000000005</v>
      </c>
    </row>
    <row r="11" spans="1:13" ht="14.25" x14ac:dyDescent="0.15">
      <c r="A11" s="10" t="s">
        <v>5</v>
      </c>
      <c r="B11" s="24">
        <v>0</v>
      </c>
      <c r="C11" s="11">
        <v>0</v>
      </c>
      <c r="D11" s="11">
        <v>0</v>
      </c>
      <c r="E11" s="11">
        <v>0.15</v>
      </c>
      <c r="F11" s="11">
        <v>0</v>
      </c>
      <c r="G11" s="11">
        <v>4.28</v>
      </c>
      <c r="H11" s="11">
        <v>3.28</v>
      </c>
      <c r="I11" s="11">
        <v>21.41</v>
      </c>
      <c r="J11" s="11">
        <v>13.75</v>
      </c>
      <c r="K11" s="11">
        <v>21.51</v>
      </c>
      <c r="L11" s="11">
        <v>13.39</v>
      </c>
      <c r="M11" s="12">
        <v>1.42</v>
      </c>
    </row>
    <row r="12" spans="1:13" ht="14.25" x14ac:dyDescent="0.15">
      <c r="A12" s="13" t="s">
        <v>4</v>
      </c>
      <c r="B12" s="25">
        <v>0.01</v>
      </c>
      <c r="C12" s="14">
        <v>6.6600000000000001E-3</v>
      </c>
      <c r="D12" s="14">
        <v>0.32</v>
      </c>
      <c r="E12" s="14">
        <v>0.32</v>
      </c>
      <c r="F12" s="14">
        <v>0.31</v>
      </c>
      <c r="G12" s="14">
        <v>0.96</v>
      </c>
      <c r="H12" s="14">
        <v>1.33</v>
      </c>
      <c r="I12" s="14">
        <v>4.22</v>
      </c>
      <c r="J12" s="14">
        <v>4.8499999999999996</v>
      </c>
      <c r="K12" s="14">
        <v>6.99</v>
      </c>
      <c r="L12" s="14">
        <v>7.95</v>
      </c>
      <c r="M12" s="15">
        <v>5.08</v>
      </c>
    </row>
    <row r="13" spans="1:13" ht="14.25" x14ac:dyDescent="0.15">
      <c r="A13" s="16" t="s">
        <v>3</v>
      </c>
      <c r="B13" s="18">
        <f t="shared" ref="B13:M13" si="3">AVERAGE(B10:B12)</f>
        <v>3.3333333333333335E-3</v>
      </c>
      <c r="C13" s="18">
        <f t="shared" si="3"/>
        <v>2.2200000000000002E-3</v>
      </c>
      <c r="D13" s="18">
        <f t="shared" si="3"/>
        <v>0.10666666666666667</v>
      </c>
      <c r="E13" s="18">
        <f t="shared" si="3"/>
        <v>0.15666666666666665</v>
      </c>
      <c r="F13" s="18">
        <f t="shared" si="3"/>
        <v>0.10333333333333333</v>
      </c>
      <c r="G13" s="18">
        <f t="shared" si="3"/>
        <v>1.7466666666666668</v>
      </c>
      <c r="H13" s="18">
        <f t="shared" si="3"/>
        <v>2.31</v>
      </c>
      <c r="I13" s="18">
        <f t="shared" si="3"/>
        <v>9.2799999999999994</v>
      </c>
      <c r="J13" s="18">
        <f t="shared" si="3"/>
        <v>7.56</v>
      </c>
      <c r="K13" s="18">
        <f t="shared" si="3"/>
        <v>10.87</v>
      </c>
      <c r="L13" s="18">
        <f t="shared" si="3"/>
        <v>8.0766666666666662</v>
      </c>
      <c r="M13" s="19">
        <f t="shared" si="3"/>
        <v>2.3533333333333335</v>
      </c>
    </row>
    <row r="14" spans="1:13" ht="14.25" x14ac:dyDescent="0.15">
      <c r="A14" s="10" t="s">
        <v>2</v>
      </c>
      <c r="B14" s="21">
        <f t="shared" ref="B14:M14" si="4">STDEV(B10:B12)</f>
        <v>5.773502691896258E-3</v>
      </c>
      <c r="C14" s="21">
        <f t="shared" si="4"/>
        <v>3.8451527928029072E-3</v>
      </c>
      <c r="D14" s="21">
        <f t="shared" si="4"/>
        <v>0.18475208614068026</v>
      </c>
      <c r="E14" s="21">
        <f t="shared" si="4"/>
        <v>0.16010413278030439</v>
      </c>
      <c r="F14" s="21">
        <f t="shared" si="4"/>
        <v>0.17897858344878398</v>
      </c>
      <c r="G14" s="21">
        <f t="shared" si="4"/>
        <v>2.2458257575629803</v>
      </c>
      <c r="H14" s="21">
        <f t="shared" si="4"/>
        <v>0.97503846077988099</v>
      </c>
      <c r="I14" s="21">
        <f t="shared" si="4"/>
        <v>10.552852694887767</v>
      </c>
      <c r="J14" s="21">
        <f t="shared" si="4"/>
        <v>5.3745046283355284</v>
      </c>
      <c r="K14" s="21">
        <f t="shared" si="4"/>
        <v>9.3263497682641123</v>
      </c>
      <c r="L14" s="21">
        <f t="shared" si="4"/>
        <v>5.2511459066886852</v>
      </c>
      <c r="M14" s="22">
        <f t="shared" si="4"/>
        <v>2.4001944365682819</v>
      </c>
    </row>
    <row r="15" spans="1:13" ht="14.25" x14ac:dyDescent="0.15">
      <c r="A15" s="13" t="s">
        <v>1</v>
      </c>
      <c r="B15" s="26">
        <f t="shared" ref="B15:M15" si="5">B14/SQRT(3)</f>
        <v>3.3333333333333335E-3</v>
      </c>
      <c r="C15" s="26">
        <f t="shared" si="5"/>
        <v>2.2199999999999998E-3</v>
      </c>
      <c r="D15" s="26">
        <f t="shared" si="5"/>
        <v>0.10666666666666667</v>
      </c>
      <c r="E15" s="26">
        <f t="shared" si="5"/>
        <v>9.2436164159080333E-2</v>
      </c>
      <c r="F15" s="26">
        <f t="shared" si="5"/>
        <v>0.10333333333333333</v>
      </c>
      <c r="G15" s="26">
        <f t="shared" si="5"/>
        <v>1.2966281056819819</v>
      </c>
      <c r="H15" s="26">
        <f t="shared" si="5"/>
        <v>0.56293871780150273</v>
      </c>
      <c r="I15" s="26">
        <f t="shared" si="5"/>
        <v>6.0926923441119198</v>
      </c>
      <c r="J15" s="26">
        <f t="shared" si="5"/>
        <v>3.1029716939304071</v>
      </c>
      <c r="K15" s="26">
        <f t="shared" si="5"/>
        <v>5.3845705492638896</v>
      </c>
      <c r="L15" s="26">
        <f t="shared" si="5"/>
        <v>3.0317505027807141</v>
      </c>
      <c r="M15" s="27">
        <f t="shared" si="5"/>
        <v>1.3857529040601397</v>
      </c>
    </row>
    <row r="16" spans="1:13" ht="14.25" x14ac:dyDescent="0.15">
      <c r="A16" s="1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4.25" x14ac:dyDescent="0.15">
      <c r="A17" s="3" t="s">
        <v>33</v>
      </c>
      <c r="B17" s="4" t="s">
        <v>26</v>
      </c>
      <c r="C17" s="5" t="s">
        <v>24</v>
      </c>
      <c r="D17" s="5" t="s">
        <v>23</v>
      </c>
      <c r="E17" s="5" t="s">
        <v>21</v>
      </c>
      <c r="F17" s="5" t="s">
        <v>19</v>
      </c>
      <c r="G17" s="5" t="s">
        <v>17</v>
      </c>
      <c r="H17" s="5" t="s">
        <v>15</v>
      </c>
      <c r="I17" s="5" t="s">
        <v>13</v>
      </c>
      <c r="J17" s="5" t="s">
        <v>11</v>
      </c>
      <c r="K17" s="5" t="s">
        <v>10</v>
      </c>
      <c r="L17" s="5" t="s">
        <v>9</v>
      </c>
      <c r="M17" s="6" t="s">
        <v>8</v>
      </c>
    </row>
    <row r="18" spans="1:13" ht="14.25" x14ac:dyDescent="0.15">
      <c r="A18" s="7" t="s">
        <v>6</v>
      </c>
      <c r="B18" s="23">
        <v>3.57</v>
      </c>
      <c r="C18" s="8">
        <v>0</v>
      </c>
      <c r="D18" s="8">
        <v>0.14000000000000001</v>
      </c>
      <c r="E18" s="8">
        <v>31.78</v>
      </c>
      <c r="F18" s="8">
        <v>1.02</v>
      </c>
      <c r="G18" s="8">
        <v>5.92</v>
      </c>
      <c r="H18" s="8">
        <v>10.43</v>
      </c>
      <c r="I18" s="8">
        <v>7.09</v>
      </c>
      <c r="J18" s="8">
        <v>13.22</v>
      </c>
      <c r="K18" s="8">
        <v>11.6</v>
      </c>
      <c r="L18" s="8">
        <v>8.6199999999999992</v>
      </c>
      <c r="M18" s="9">
        <v>4</v>
      </c>
    </row>
    <row r="19" spans="1:13" ht="14.25" x14ac:dyDescent="0.15">
      <c r="A19" s="10" t="s">
        <v>5</v>
      </c>
      <c r="B19" s="24">
        <v>4.4800000000000004</v>
      </c>
      <c r="C19" s="11">
        <v>0.02</v>
      </c>
      <c r="D19" s="11">
        <v>0.03</v>
      </c>
      <c r="E19" s="11">
        <v>46.12</v>
      </c>
      <c r="F19" s="11">
        <v>3.49</v>
      </c>
      <c r="G19" s="11">
        <v>5.21</v>
      </c>
      <c r="H19" s="11">
        <v>11.42</v>
      </c>
      <c r="I19" s="11">
        <v>16.329999999999998</v>
      </c>
      <c r="J19" s="11">
        <v>13.44</v>
      </c>
      <c r="K19" s="11">
        <v>15.02</v>
      </c>
      <c r="L19" s="11">
        <v>15.45</v>
      </c>
      <c r="M19" s="12">
        <v>7.98</v>
      </c>
    </row>
    <row r="20" spans="1:13" ht="14.25" x14ac:dyDescent="0.15">
      <c r="A20" s="13" t="s">
        <v>4</v>
      </c>
      <c r="B20" s="24">
        <v>2.69</v>
      </c>
      <c r="C20" s="11">
        <v>0.31</v>
      </c>
      <c r="D20" s="11">
        <v>0.06</v>
      </c>
      <c r="E20" s="11">
        <v>36.39</v>
      </c>
      <c r="F20" s="11">
        <v>2.74</v>
      </c>
      <c r="G20" s="11">
        <v>7.33</v>
      </c>
      <c r="H20" s="11">
        <v>5.37</v>
      </c>
      <c r="I20" s="11">
        <v>12.07</v>
      </c>
      <c r="J20" s="11">
        <v>11.26</v>
      </c>
      <c r="K20" s="11">
        <v>15.75</v>
      </c>
      <c r="L20" s="11">
        <v>16.61</v>
      </c>
      <c r="M20" s="12">
        <v>9.73</v>
      </c>
    </row>
    <row r="21" spans="1:13" ht="14.25" x14ac:dyDescent="0.15">
      <c r="A21" s="16" t="s">
        <v>3</v>
      </c>
      <c r="B21" s="17">
        <f t="shared" ref="B21:M21" si="6">AVERAGE(B18:B20)</f>
        <v>3.58</v>
      </c>
      <c r="C21" s="18">
        <f t="shared" si="6"/>
        <v>0.11</v>
      </c>
      <c r="D21" s="18">
        <f t="shared" si="6"/>
        <v>7.6666666666666675E-2</v>
      </c>
      <c r="E21" s="18">
        <f t="shared" si="6"/>
        <v>38.096666666666671</v>
      </c>
      <c r="F21" s="18">
        <f t="shared" si="6"/>
        <v>2.4166666666666665</v>
      </c>
      <c r="G21" s="18">
        <f t="shared" si="6"/>
        <v>6.1533333333333333</v>
      </c>
      <c r="H21" s="18">
        <f t="shared" si="6"/>
        <v>9.0733333333333341</v>
      </c>
      <c r="I21" s="18">
        <f t="shared" si="6"/>
        <v>11.829999999999998</v>
      </c>
      <c r="J21" s="18">
        <f t="shared" si="6"/>
        <v>12.64</v>
      </c>
      <c r="K21" s="18">
        <f t="shared" si="6"/>
        <v>14.123333333333333</v>
      </c>
      <c r="L21" s="18">
        <f t="shared" si="6"/>
        <v>13.56</v>
      </c>
      <c r="M21" s="19">
        <f t="shared" si="6"/>
        <v>7.2366666666666672</v>
      </c>
    </row>
    <row r="22" spans="1:13" ht="14.25" x14ac:dyDescent="0.15">
      <c r="A22" s="10" t="s">
        <v>2</v>
      </c>
      <c r="B22" s="20">
        <f t="shared" ref="B22:M22" si="7">STDEV(B18:B20)</f>
        <v>0.8950418984606261</v>
      </c>
      <c r="C22" s="21">
        <f t="shared" si="7"/>
        <v>0.17349351572897473</v>
      </c>
      <c r="D22" s="21">
        <f t="shared" si="7"/>
        <v>5.6862407030773283E-2</v>
      </c>
      <c r="E22" s="21">
        <f t="shared" si="7"/>
        <v>7.3207536041949259</v>
      </c>
      <c r="F22" s="21">
        <f t="shared" si="7"/>
        <v>1.2663464507524529</v>
      </c>
      <c r="G22" s="21">
        <f t="shared" si="7"/>
        <v>1.0790891220530989</v>
      </c>
      <c r="H22" s="21">
        <f t="shared" si="7"/>
        <v>3.2451553635124046</v>
      </c>
      <c r="I22" s="21">
        <f t="shared" si="7"/>
        <v>4.6246729614103579</v>
      </c>
      <c r="J22" s="21">
        <f t="shared" si="7"/>
        <v>1.2001666550942001</v>
      </c>
      <c r="K22" s="21">
        <f t="shared" si="7"/>
        <v>2.2155435751375645</v>
      </c>
      <c r="L22" s="21">
        <f t="shared" si="7"/>
        <v>4.3173023984891223</v>
      </c>
      <c r="M22" s="22">
        <f t="shared" si="7"/>
        <v>2.9364320753821875</v>
      </c>
    </row>
    <row r="23" spans="1:13" ht="14.25" x14ac:dyDescent="0.15">
      <c r="A23" s="16" t="s">
        <v>1</v>
      </c>
      <c r="B23" s="17">
        <f t="shared" ref="B23:M23" si="8">B22/SQRT(3)</f>
        <v>0.51675268101223615</v>
      </c>
      <c r="C23" s="18">
        <f t="shared" si="8"/>
        <v>0.10016652800877814</v>
      </c>
      <c r="D23" s="18">
        <f t="shared" si="8"/>
        <v>3.2829526005987028E-2</v>
      </c>
      <c r="E23" s="18">
        <f t="shared" si="8"/>
        <v>4.2266390640528639</v>
      </c>
      <c r="F23" s="18">
        <f t="shared" si="8"/>
        <v>0.73112546422925584</v>
      </c>
      <c r="G23" s="18">
        <f t="shared" si="8"/>
        <v>0.62301239509695361</v>
      </c>
      <c r="H23" s="18">
        <f t="shared" si="8"/>
        <v>1.8735913226860448</v>
      </c>
      <c r="I23" s="18">
        <f t="shared" si="8"/>
        <v>2.6700561791842539</v>
      </c>
      <c r="J23" s="18">
        <f t="shared" si="8"/>
        <v>0.69291654139104919</v>
      </c>
      <c r="K23" s="18">
        <f t="shared" si="8"/>
        <v>1.2791446795070187</v>
      </c>
      <c r="L23" s="18">
        <f t="shared" si="8"/>
        <v>2.4925957019407119</v>
      </c>
      <c r="M23" s="19">
        <f t="shared" si="8"/>
        <v>1.6953498491789576</v>
      </c>
    </row>
    <row r="24" spans="1:13" ht="14.25" x14ac:dyDescent="0.15">
      <c r="A24" s="11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13" ht="14.25" x14ac:dyDescent="0.15">
      <c r="A25" s="3" t="s">
        <v>32</v>
      </c>
      <c r="B25" s="4" t="s">
        <v>26</v>
      </c>
      <c r="C25" s="5" t="s">
        <v>24</v>
      </c>
      <c r="D25" s="5" t="s">
        <v>23</v>
      </c>
      <c r="E25" s="5" t="s">
        <v>21</v>
      </c>
      <c r="F25" s="5" t="s">
        <v>19</v>
      </c>
      <c r="G25" s="5" t="s">
        <v>17</v>
      </c>
      <c r="H25" s="5" t="s">
        <v>15</v>
      </c>
      <c r="I25" s="5" t="s">
        <v>13</v>
      </c>
      <c r="J25" s="5" t="s">
        <v>11</v>
      </c>
      <c r="K25" s="5" t="s">
        <v>10</v>
      </c>
      <c r="L25" s="5" t="s">
        <v>9</v>
      </c>
      <c r="M25" s="6" t="s">
        <v>8</v>
      </c>
    </row>
    <row r="26" spans="1:13" ht="14.25" x14ac:dyDescent="0.15">
      <c r="A26" s="7" t="s">
        <v>6</v>
      </c>
      <c r="B26" s="29">
        <v>0</v>
      </c>
      <c r="C26" s="30">
        <v>0</v>
      </c>
      <c r="D26" s="30">
        <v>0</v>
      </c>
      <c r="E26" s="30">
        <v>0.15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1">
        <v>0</v>
      </c>
    </row>
    <row r="27" spans="1:13" ht="14.25" x14ac:dyDescent="0.15">
      <c r="A27" s="10" t="s">
        <v>5</v>
      </c>
      <c r="B27" s="32">
        <v>0</v>
      </c>
      <c r="C27" s="33">
        <v>0</v>
      </c>
      <c r="D27" s="33">
        <v>0</v>
      </c>
      <c r="E27" s="33">
        <v>0.51</v>
      </c>
      <c r="F27" s="33">
        <v>0</v>
      </c>
      <c r="G27" s="33">
        <v>0</v>
      </c>
      <c r="H27" s="33">
        <v>0</v>
      </c>
      <c r="I27" s="33">
        <v>0.03</v>
      </c>
      <c r="J27" s="33">
        <v>0.04</v>
      </c>
      <c r="K27" s="33">
        <v>0</v>
      </c>
      <c r="L27" s="33">
        <v>0</v>
      </c>
      <c r="M27" s="34">
        <v>0</v>
      </c>
    </row>
    <row r="28" spans="1:13" ht="14.25" x14ac:dyDescent="0.15">
      <c r="A28" s="13" t="s">
        <v>4</v>
      </c>
      <c r="B28" s="32">
        <v>0</v>
      </c>
      <c r="C28" s="33">
        <v>0</v>
      </c>
      <c r="D28" s="33">
        <v>0</v>
      </c>
      <c r="E28" s="33">
        <v>0.15</v>
      </c>
      <c r="F28" s="33">
        <v>6.2300000000000003E-3</v>
      </c>
      <c r="G28" s="33">
        <v>0.02</v>
      </c>
      <c r="H28" s="33">
        <v>0.01</v>
      </c>
      <c r="I28" s="33">
        <v>0.04</v>
      </c>
      <c r="J28" s="33">
        <v>0.02</v>
      </c>
      <c r="K28" s="33">
        <v>5.9500000000000004E-3</v>
      </c>
      <c r="L28" s="33">
        <v>3.9699999999999996E-3</v>
      </c>
      <c r="M28" s="34">
        <v>0</v>
      </c>
    </row>
    <row r="29" spans="1:13" ht="14.25" x14ac:dyDescent="0.15">
      <c r="A29" s="35" t="s">
        <v>3</v>
      </c>
      <c r="B29" s="36">
        <f t="shared" ref="B29:M29" si="9">AVERAGE(B26:B28)</f>
        <v>0</v>
      </c>
      <c r="C29" s="37">
        <f t="shared" si="9"/>
        <v>0</v>
      </c>
      <c r="D29" s="37">
        <f t="shared" si="9"/>
        <v>0</v>
      </c>
      <c r="E29" s="37">
        <f t="shared" si="9"/>
        <v>0.27</v>
      </c>
      <c r="F29" s="37">
        <f t="shared" si="9"/>
        <v>2.0766666666666668E-3</v>
      </c>
      <c r="G29" s="37">
        <f t="shared" si="9"/>
        <v>6.6666666666666671E-3</v>
      </c>
      <c r="H29" s="37">
        <f t="shared" si="9"/>
        <v>3.3333333333333335E-3</v>
      </c>
      <c r="I29" s="37">
        <f t="shared" si="9"/>
        <v>2.3333333333333334E-2</v>
      </c>
      <c r="J29" s="37">
        <f t="shared" si="9"/>
        <v>0.02</v>
      </c>
      <c r="K29" s="37">
        <f t="shared" si="9"/>
        <v>1.9833333333333335E-3</v>
      </c>
      <c r="L29" s="37">
        <f t="shared" si="9"/>
        <v>1.3233333333333333E-3</v>
      </c>
      <c r="M29" s="38">
        <f t="shared" si="9"/>
        <v>0</v>
      </c>
    </row>
    <row r="30" spans="1:13" ht="14.25" x14ac:dyDescent="0.15">
      <c r="A30" s="24" t="s">
        <v>2</v>
      </c>
      <c r="B30" s="17">
        <f t="shared" ref="B30:M30" si="10">STDEV(B26:B28)</f>
        <v>0</v>
      </c>
      <c r="C30" s="18">
        <f t="shared" si="10"/>
        <v>0</v>
      </c>
      <c r="D30" s="18">
        <f t="shared" si="10"/>
        <v>0</v>
      </c>
      <c r="E30" s="18">
        <f t="shared" si="10"/>
        <v>0.20784609690826528</v>
      </c>
      <c r="F30" s="18">
        <f t="shared" si="10"/>
        <v>3.5968921770513683E-3</v>
      </c>
      <c r="G30" s="18">
        <f t="shared" si="10"/>
        <v>1.1547005383792516E-2</v>
      </c>
      <c r="H30" s="18">
        <f t="shared" si="10"/>
        <v>5.773502691896258E-3</v>
      </c>
      <c r="I30" s="18">
        <f t="shared" si="10"/>
        <v>2.0816659994661323E-2</v>
      </c>
      <c r="J30" s="18">
        <f t="shared" si="10"/>
        <v>0.02</v>
      </c>
      <c r="K30" s="18">
        <f t="shared" si="10"/>
        <v>3.4352341016782736E-3</v>
      </c>
      <c r="L30" s="18">
        <f t="shared" si="10"/>
        <v>2.2920805686828141E-3</v>
      </c>
      <c r="M30" s="19">
        <f t="shared" si="10"/>
        <v>0</v>
      </c>
    </row>
    <row r="31" spans="1:13" ht="14.25" x14ac:dyDescent="0.15">
      <c r="A31" s="35" t="s">
        <v>1</v>
      </c>
      <c r="B31" s="39">
        <f t="shared" ref="B31:M31" si="11">B30/SQRT(3)</f>
        <v>0</v>
      </c>
      <c r="C31" s="26">
        <f t="shared" si="11"/>
        <v>0</v>
      </c>
      <c r="D31" s="26">
        <f t="shared" si="11"/>
        <v>0</v>
      </c>
      <c r="E31" s="26">
        <f t="shared" si="11"/>
        <v>0.12000000000000001</v>
      </c>
      <c r="F31" s="26">
        <f t="shared" si="11"/>
        <v>2.0766666666666668E-3</v>
      </c>
      <c r="G31" s="26">
        <f t="shared" si="11"/>
        <v>6.6666666666666671E-3</v>
      </c>
      <c r="H31" s="26">
        <f t="shared" si="11"/>
        <v>3.3333333333333335E-3</v>
      </c>
      <c r="I31" s="26">
        <f t="shared" si="11"/>
        <v>1.201850425154663E-2</v>
      </c>
      <c r="J31" s="26">
        <f t="shared" si="11"/>
        <v>1.1547005383792516E-2</v>
      </c>
      <c r="K31" s="26">
        <f t="shared" si="11"/>
        <v>1.9833333333333335E-3</v>
      </c>
      <c r="L31" s="26">
        <f t="shared" si="11"/>
        <v>1.3233333333333333E-3</v>
      </c>
      <c r="M31" s="27">
        <f t="shared" si="11"/>
        <v>0</v>
      </c>
    </row>
    <row r="32" spans="1:13" ht="14.25" x14ac:dyDescent="0.1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4.25" x14ac:dyDescent="0.15">
      <c r="A33" s="3" t="s">
        <v>31</v>
      </c>
      <c r="B33" s="4" t="s">
        <v>26</v>
      </c>
      <c r="C33" s="5" t="s">
        <v>24</v>
      </c>
      <c r="D33" s="5" t="s">
        <v>23</v>
      </c>
      <c r="E33" s="5" t="s">
        <v>21</v>
      </c>
      <c r="F33" s="5" t="s">
        <v>19</v>
      </c>
      <c r="G33" s="5" t="s">
        <v>17</v>
      </c>
      <c r="H33" s="5" t="s">
        <v>15</v>
      </c>
      <c r="I33" s="5" t="s">
        <v>13</v>
      </c>
      <c r="J33" s="5" t="s">
        <v>11</v>
      </c>
      <c r="K33" s="5" t="s">
        <v>10</v>
      </c>
      <c r="L33" s="5" t="s">
        <v>9</v>
      </c>
      <c r="M33" s="6" t="s">
        <v>8</v>
      </c>
    </row>
    <row r="34" spans="1:13" ht="14.25" x14ac:dyDescent="0.15">
      <c r="A34" s="7" t="s">
        <v>6</v>
      </c>
      <c r="B34" s="29">
        <v>0.01</v>
      </c>
      <c r="C34" s="30">
        <v>0</v>
      </c>
      <c r="D34" s="30">
        <v>9.0699999999999999E-3</v>
      </c>
      <c r="E34" s="30">
        <v>5.18</v>
      </c>
      <c r="F34" s="30">
        <v>0.28000000000000003</v>
      </c>
      <c r="G34" s="30">
        <v>14.18</v>
      </c>
      <c r="H34" s="30">
        <v>26.15</v>
      </c>
      <c r="I34" s="30">
        <v>29.13</v>
      </c>
      <c r="J34" s="30">
        <v>36.31</v>
      </c>
      <c r="K34" s="30">
        <v>28.8</v>
      </c>
      <c r="L34" s="30">
        <v>31.32</v>
      </c>
      <c r="M34" s="31">
        <v>26.03</v>
      </c>
    </row>
    <row r="35" spans="1:13" ht="14.25" x14ac:dyDescent="0.15">
      <c r="A35" s="10" t="s">
        <v>5</v>
      </c>
      <c r="B35" s="32">
        <v>0</v>
      </c>
      <c r="C35" s="33">
        <v>0</v>
      </c>
      <c r="D35" s="33">
        <v>0</v>
      </c>
      <c r="E35" s="33">
        <v>7.35</v>
      </c>
      <c r="F35" s="33">
        <v>0.97</v>
      </c>
      <c r="G35" s="33">
        <v>19.760000000000002</v>
      </c>
      <c r="H35" s="33">
        <v>16.34</v>
      </c>
      <c r="I35" s="33">
        <v>64.17</v>
      </c>
      <c r="J35" s="33">
        <v>49.36</v>
      </c>
      <c r="K35" s="33">
        <v>39.36</v>
      </c>
      <c r="L35" s="33">
        <v>71.14</v>
      </c>
      <c r="M35" s="34">
        <v>50.47</v>
      </c>
    </row>
    <row r="36" spans="1:13" ht="14.25" x14ac:dyDescent="0.15">
      <c r="A36" s="13" t="s">
        <v>4</v>
      </c>
      <c r="B36" s="40">
        <v>7.0000000000000007E-2</v>
      </c>
      <c r="C36" s="41">
        <v>0.04</v>
      </c>
      <c r="D36" s="41">
        <v>0.08</v>
      </c>
      <c r="E36" s="41">
        <v>5.12</v>
      </c>
      <c r="F36" s="41">
        <v>1.19</v>
      </c>
      <c r="G36" s="41">
        <v>10.92</v>
      </c>
      <c r="H36" s="41">
        <v>15.44</v>
      </c>
      <c r="I36" s="41">
        <v>46.86</v>
      </c>
      <c r="J36" s="41">
        <v>41.78</v>
      </c>
      <c r="K36" s="41">
        <v>51.78</v>
      </c>
      <c r="L36" s="41">
        <v>68.88</v>
      </c>
      <c r="M36" s="42">
        <v>71.66</v>
      </c>
    </row>
    <row r="37" spans="1:13" ht="14.25" x14ac:dyDescent="0.15">
      <c r="A37" s="35" t="s">
        <v>3</v>
      </c>
      <c r="B37" s="36">
        <f t="shared" ref="B37:M37" si="12">AVERAGE(B34:B36)</f>
        <v>2.6666666666666668E-2</v>
      </c>
      <c r="C37" s="37">
        <f t="shared" si="12"/>
        <v>1.3333333333333334E-2</v>
      </c>
      <c r="D37" s="37">
        <f t="shared" si="12"/>
        <v>2.9689999999999998E-2</v>
      </c>
      <c r="E37" s="37">
        <f t="shared" si="12"/>
        <v>5.8833333333333329</v>
      </c>
      <c r="F37" s="37">
        <f t="shared" si="12"/>
        <v>0.81333333333333335</v>
      </c>
      <c r="G37" s="37">
        <f t="shared" si="12"/>
        <v>14.953333333333333</v>
      </c>
      <c r="H37" s="37">
        <f t="shared" si="12"/>
        <v>19.309999999999999</v>
      </c>
      <c r="I37" s="37">
        <f t="shared" si="12"/>
        <v>46.72</v>
      </c>
      <c r="J37" s="37">
        <f t="shared" si="12"/>
        <v>42.483333333333334</v>
      </c>
      <c r="K37" s="37">
        <f t="shared" si="12"/>
        <v>39.979999999999997</v>
      </c>
      <c r="L37" s="37">
        <f t="shared" si="12"/>
        <v>57.113333333333337</v>
      </c>
      <c r="M37" s="38">
        <f t="shared" si="12"/>
        <v>49.386666666666663</v>
      </c>
    </row>
    <row r="38" spans="1:13" ht="14.25" x14ac:dyDescent="0.15">
      <c r="A38" s="24" t="s">
        <v>2</v>
      </c>
      <c r="B38" s="17">
        <f t="shared" ref="B38:M38" si="13">STDEV(B34:B36)</f>
        <v>3.7859388972001827E-2</v>
      </c>
      <c r="C38" s="18">
        <f t="shared" si="13"/>
        <v>2.3094010767585032E-2</v>
      </c>
      <c r="D38" s="18">
        <f t="shared" si="13"/>
        <v>4.3805117280975296E-2</v>
      </c>
      <c r="E38" s="18">
        <f t="shared" si="13"/>
        <v>1.270524825941366</v>
      </c>
      <c r="F38" s="18">
        <f t="shared" si="13"/>
        <v>0.47479820274863421</v>
      </c>
      <c r="G38" s="18">
        <f t="shared" si="13"/>
        <v>4.4704511330886287</v>
      </c>
      <c r="H38" s="18">
        <f t="shared" si="13"/>
        <v>5.940681779055339</v>
      </c>
      <c r="I38" s="18">
        <f t="shared" si="13"/>
        <v>17.520419515525305</v>
      </c>
      <c r="J38" s="18">
        <f t="shared" si="13"/>
        <v>6.5533680907861012</v>
      </c>
      <c r="K38" s="18">
        <f t="shared" si="13"/>
        <v>11.502538850184331</v>
      </c>
      <c r="L38" s="18">
        <f t="shared" si="13"/>
        <v>22.366245400901182</v>
      </c>
      <c r="M38" s="19">
        <f t="shared" si="13"/>
        <v>22.834281975427498</v>
      </c>
    </row>
    <row r="39" spans="1:13" ht="14.25" x14ac:dyDescent="0.15">
      <c r="A39" s="35" t="s">
        <v>1</v>
      </c>
      <c r="B39" s="39">
        <f t="shared" ref="B39:M39" si="14">B38/SQRT(3)</f>
        <v>2.1858128414340004E-2</v>
      </c>
      <c r="C39" s="26">
        <f t="shared" si="14"/>
        <v>1.3333333333333334E-2</v>
      </c>
      <c r="D39" s="26">
        <f t="shared" si="14"/>
        <v>2.5290896254054215E-2</v>
      </c>
      <c r="E39" s="26">
        <f t="shared" si="14"/>
        <v>0.73353785026935014</v>
      </c>
      <c r="F39" s="26">
        <f t="shared" si="14"/>
        <v>0.27412487016767451</v>
      </c>
      <c r="G39" s="26">
        <f t="shared" si="14"/>
        <v>2.5810161650877874</v>
      </c>
      <c r="H39" s="26">
        <f t="shared" si="14"/>
        <v>3.4298542243075052</v>
      </c>
      <c r="I39" s="26">
        <f t="shared" si="14"/>
        <v>10.115418923603707</v>
      </c>
      <c r="J39" s="26">
        <f t="shared" si="14"/>
        <v>3.7835888313140598</v>
      </c>
      <c r="K39" s="26">
        <f t="shared" si="14"/>
        <v>6.6409939015180521</v>
      </c>
      <c r="L39" s="26">
        <f t="shared" si="14"/>
        <v>12.913157802971527</v>
      </c>
      <c r="M39" s="27">
        <f t="shared" si="14"/>
        <v>13.183378845264887</v>
      </c>
    </row>
    <row r="40" spans="1:13" ht="14.25" x14ac:dyDescent="0.1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</row>
    <row r="41" spans="1:13" ht="14.25" x14ac:dyDescent="0.15">
      <c r="A41" s="3" t="s">
        <v>30</v>
      </c>
      <c r="B41" s="4" t="s">
        <v>26</v>
      </c>
      <c r="C41" s="5" t="s">
        <v>24</v>
      </c>
      <c r="D41" s="5" t="s">
        <v>23</v>
      </c>
      <c r="E41" s="5" t="s">
        <v>21</v>
      </c>
      <c r="F41" s="5" t="s">
        <v>19</v>
      </c>
      <c r="G41" s="5" t="s">
        <v>17</v>
      </c>
      <c r="H41" s="5" t="s">
        <v>15</v>
      </c>
      <c r="I41" s="5" t="s">
        <v>13</v>
      </c>
      <c r="J41" s="5" t="s">
        <v>11</v>
      </c>
      <c r="K41" s="5" t="s">
        <v>10</v>
      </c>
      <c r="L41" s="5" t="s">
        <v>9</v>
      </c>
      <c r="M41" s="6" t="s">
        <v>8</v>
      </c>
    </row>
    <row r="42" spans="1:13" ht="14.25" x14ac:dyDescent="0.15">
      <c r="A42" s="7" t="s">
        <v>6</v>
      </c>
      <c r="B42" s="29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1">
        <v>0</v>
      </c>
    </row>
    <row r="43" spans="1:13" ht="14.25" x14ac:dyDescent="0.15">
      <c r="A43" s="10" t="s">
        <v>5</v>
      </c>
      <c r="B43" s="32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4">
        <v>0</v>
      </c>
    </row>
    <row r="44" spans="1:13" ht="14.25" x14ac:dyDescent="0.15">
      <c r="A44" s="13" t="s">
        <v>4</v>
      </c>
      <c r="B44" s="40">
        <v>0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2">
        <v>0</v>
      </c>
    </row>
    <row r="45" spans="1:13" ht="14.25" x14ac:dyDescent="0.15">
      <c r="A45" s="35" t="s">
        <v>3</v>
      </c>
      <c r="B45" s="36">
        <f t="shared" ref="B45:M45" si="15">AVERAGE(B42:B44)</f>
        <v>0</v>
      </c>
      <c r="C45" s="37">
        <f t="shared" si="15"/>
        <v>0</v>
      </c>
      <c r="D45" s="37">
        <f t="shared" si="15"/>
        <v>0</v>
      </c>
      <c r="E45" s="37">
        <f t="shared" si="15"/>
        <v>0</v>
      </c>
      <c r="F45" s="37">
        <f t="shared" si="15"/>
        <v>0</v>
      </c>
      <c r="G45" s="37">
        <f t="shared" si="15"/>
        <v>0</v>
      </c>
      <c r="H45" s="37">
        <f t="shared" si="15"/>
        <v>0</v>
      </c>
      <c r="I45" s="37">
        <f t="shared" si="15"/>
        <v>0</v>
      </c>
      <c r="J45" s="37">
        <f t="shared" si="15"/>
        <v>0</v>
      </c>
      <c r="K45" s="37">
        <f t="shared" si="15"/>
        <v>0</v>
      </c>
      <c r="L45" s="37">
        <f t="shared" si="15"/>
        <v>0</v>
      </c>
      <c r="M45" s="38">
        <f t="shared" si="15"/>
        <v>0</v>
      </c>
    </row>
    <row r="46" spans="1:13" ht="14.25" x14ac:dyDescent="0.15">
      <c r="A46" s="24" t="s">
        <v>2</v>
      </c>
      <c r="B46" s="17">
        <f t="shared" ref="B46:M46" si="16">STDEV(B42:B44)</f>
        <v>0</v>
      </c>
      <c r="C46" s="18">
        <f t="shared" si="16"/>
        <v>0</v>
      </c>
      <c r="D46" s="18">
        <f t="shared" si="16"/>
        <v>0</v>
      </c>
      <c r="E46" s="18">
        <f t="shared" si="16"/>
        <v>0</v>
      </c>
      <c r="F46" s="18">
        <f t="shared" si="16"/>
        <v>0</v>
      </c>
      <c r="G46" s="18">
        <f t="shared" si="16"/>
        <v>0</v>
      </c>
      <c r="H46" s="18">
        <f t="shared" si="16"/>
        <v>0</v>
      </c>
      <c r="I46" s="18">
        <f t="shared" si="16"/>
        <v>0</v>
      </c>
      <c r="J46" s="18">
        <f t="shared" si="16"/>
        <v>0</v>
      </c>
      <c r="K46" s="18">
        <f t="shared" si="16"/>
        <v>0</v>
      </c>
      <c r="L46" s="18">
        <f t="shared" si="16"/>
        <v>0</v>
      </c>
      <c r="M46" s="19">
        <f t="shared" si="16"/>
        <v>0</v>
      </c>
    </row>
    <row r="47" spans="1:13" ht="14.25" x14ac:dyDescent="0.15">
      <c r="A47" s="35" t="s">
        <v>1</v>
      </c>
      <c r="B47" s="39">
        <f t="shared" ref="B47:M47" si="17">B46/SQRT(3)</f>
        <v>0</v>
      </c>
      <c r="C47" s="26">
        <f t="shared" si="17"/>
        <v>0</v>
      </c>
      <c r="D47" s="26">
        <f t="shared" si="17"/>
        <v>0</v>
      </c>
      <c r="E47" s="26">
        <f t="shared" si="17"/>
        <v>0</v>
      </c>
      <c r="F47" s="26">
        <f t="shared" si="17"/>
        <v>0</v>
      </c>
      <c r="G47" s="26">
        <f t="shared" si="17"/>
        <v>0</v>
      </c>
      <c r="H47" s="26">
        <f t="shared" si="17"/>
        <v>0</v>
      </c>
      <c r="I47" s="26">
        <f t="shared" si="17"/>
        <v>0</v>
      </c>
      <c r="J47" s="26">
        <f t="shared" si="17"/>
        <v>0</v>
      </c>
      <c r="K47" s="26">
        <f t="shared" si="17"/>
        <v>0</v>
      </c>
      <c r="L47" s="26">
        <f t="shared" si="17"/>
        <v>0</v>
      </c>
      <c r="M47" s="27">
        <f t="shared" si="17"/>
        <v>0</v>
      </c>
    </row>
    <row r="48" spans="1:13" ht="14.25" x14ac:dyDescent="0.1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</row>
    <row r="49" spans="1:13" ht="14.25" x14ac:dyDescent="0.15">
      <c r="A49" s="3" t="s">
        <v>29</v>
      </c>
      <c r="B49" s="4" t="s">
        <v>26</v>
      </c>
      <c r="C49" s="5" t="s">
        <v>24</v>
      </c>
      <c r="D49" s="5" t="s">
        <v>23</v>
      </c>
      <c r="E49" s="5" t="s">
        <v>21</v>
      </c>
      <c r="F49" s="5" t="s">
        <v>19</v>
      </c>
      <c r="G49" s="5" t="s">
        <v>17</v>
      </c>
      <c r="H49" s="5" t="s">
        <v>15</v>
      </c>
      <c r="I49" s="5" t="s">
        <v>13</v>
      </c>
      <c r="J49" s="5" t="s">
        <v>11</v>
      </c>
      <c r="K49" s="5" t="s">
        <v>10</v>
      </c>
      <c r="L49" s="5" t="s">
        <v>9</v>
      </c>
      <c r="M49" s="6" t="s">
        <v>8</v>
      </c>
    </row>
    <row r="50" spans="1:13" ht="14.25" x14ac:dyDescent="0.15">
      <c r="A50" s="7" t="s">
        <v>6</v>
      </c>
      <c r="B50" s="29">
        <v>3</v>
      </c>
      <c r="C50" s="30">
        <v>0</v>
      </c>
      <c r="D50" s="30">
        <v>1.72</v>
      </c>
      <c r="E50" s="30">
        <v>43.99</v>
      </c>
      <c r="F50" s="30">
        <v>5.05</v>
      </c>
      <c r="G50" s="30">
        <v>81.94</v>
      </c>
      <c r="H50" s="30">
        <v>238.8</v>
      </c>
      <c r="I50" s="30">
        <v>185.2</v>
      </c>
      <c r="J50" s="30">
        <v>394.7</v>
      </c>
      <c r="K50" s="30">
        <v>279.7</v>
      </c>
      <c r="L50" s="30">
        <v>260.39999999999998</v>
      </c>
      <c r="M50" s="31">
        <v>178.1</v>
      </c>
    </row>
    <row r="51" spans="1:13" ht="14.25" x14ac:dyDescent="0.15">
      <c r="A51" s="10" t="s">
        <v>5</v>
      </c>
      <c r="B51" s="32">
        <v>3.27</v>
      </c>
      <c r="C51" s="33">
        <v>0</v>
      </c>
      <c r="D51" s="33">
        <v>0.03</v>
      </c>
      <c r="E51" s="33">
        <v>68.88</v>
      </c>
      <c r="F51" s="33">
        <v>8.8800000000000008</v>
      </c>
      <c r="G51" s="33">
        <v>105.09</v>
      </c>
      <c r="H51" s="33">
        <v>177.3</v>
      </c>
      <c r="I51" s="33">
        <v>381.2</v>
      </c>
      <c r="J51" s="33">
        <v>363.5</v>
      </c>
      <c r="K51" s="33">
        <v>356.1</v>
      </c>
      <c r="L51" s="33">
        <v>405.9</v>
      </c>
      <c r="M51" s="34">
        <v>244.6</v>
      </c>
    </row>
    <row r="52" spans="1:13" ht="14.25" x14ac:dyDescent="0.15">
      <c r="A52" s="13" t="s">
        <v>4</v>
      </c>
      <c r="B52" s="40">
        <v>3.26</v>
      </c>
      <c r="C52" s="41">
        <v>1.03</v>
      </c>
      <c r="D52" s="41">
        <v>0.66</v>
      </c>
      <c r="E52" s="41">
        <v>64.59</v>
      </c>
      <c r="F52" s="41">
        <v>8.43</v>
      </c>
      <c r="G52" s="41">
        <v>75.44</v>
      </c>
      <c r="H52" s="41">
        <v>125</v>
      </c>
      <c r="I52" s="41">
        <v>391.8</v>
      </c>
      <c r="J52" s="41">
        <v>379.4</v>
      </c>
      <c r="K52" s="41">
        <v>460.9</v>
      </c>
      <c r="L52" s="41">
        <v>502.6</v>
      </c>
      <c r="M52" s="42">
        <v>391.4</v>
      </c>
    </row>
    <row r="53" spans="1:13" ht="14.25" x14ac:dyDescent="0.15">
      <c r="A53" s="35" t="s">
        <v>3</v>
      </c>
      <c r="B53" s="36">
        <f t="shared" ref="B53:M53" si="18">AVERAGE(B50:B52)</f>
        <v>3.1766666666666663</v>
      </c>
      <c r="C53" s="37">
        <f t="shared" si="18"/>
        <v>0.34333333333333332</v>
      </c>
      <c r="D53" s="37">
        <f t="shared" si="18"/>
        <v>0.80333333333333334</v>
      </c>
      <c r="E53" s="37">
        <f t="shared" si="18"/>
        <v>59.153333333333336</v>
      </c>
      <c r="F53" s="37">
        <f t="shared" si="18"/>
        <v>7.4533333333333331</v>
      </c>
      <c r="G53" s="37">
        <f t="shared" si="18"/>
        <v>87.490000000000009</v>
      </c>
      <c r="H53" s="37">
        <f t="shared" si="18"/>
        <v>180.36666666666667</v>
      </c>
      <c r="I53" s="37">
        <f t="shared" si="18"/>
        <v>319.40000000000003</v>
      </c>
      <c r="J53" s="37">
        <f t="shared" si="18"/>
        <v>379.2</v>
      </c>
      <c r="K53" s="37">
        <f t="shared" si="18"/>
        <v>365.56666666666661</v>
      </c>
      <c r="L53" s="37">
        <f t="shared" si="18"/>
        <v>389.63333333333338</v>
      </c>
      <c r="M53" s="38">
        <f t="shared" si="18"/>
        <v>271.36666666666662</v>
      </c>
    </row>
    <row r="54" spans="1:13" ht="14.25" x14ac:dyDescent="0.15">
      <c r="A54" s="24" t="s">
        <v>2</v>
      </c>
      <c r="B54" s="17">
        <f t="shared" ref="B54:M54" si="19">STDEV(B50:B52)</f>
        <v>0.15307950004273374</v>
      </c>
      <c r="C54" s="18">
        <f t="shared" si="19"/>
        <v>0.59467077726531459</v>
      </c>
      <c r="D54" s="18">
        <f t="shared" si="19"/>
        <v>0.85406869356822412</v>
      </c>
      <c r="E54" s="18">
        <f t="shared" si="19"/>
        <v>13.305864621787382</v>
      </c>
      <c r="F54" s="18">
        <f t="shared" si="19"/>
        <v>2.0934739867821013</v>
      </c>
      <c r="G54" s="18">
        <f t="shared" si="19"/>
        <v>15.584687998160177</v>
      </c>
      <c r="H54" s="18">
        <f t="shared" si="19"/>
        <v>56.961946361876869</v>
      </c>
      <c r="I54" s="18">
        <f t="shared" si="19"/>
        <v>116.34139418109093</v>
      </c>
      <c r="J54" s="18">
        <f t="shared" si="19"/>
        <v>15.600961508830148</v>
      </c>
      <c r="K54" s="18">
        <f t="shared" si="19"/>
        <v>90.97017826372219</v>
      </c>
      <c r="L54" s="18">
        <f t="shared" si="19"/>
        <v>121.91662451582762</v>
      </c>
      <c r="M54" s="19">
        <f t="shared" si="19"/>
        <v>109.14010872879572</v>
      </c>
    </row>
    <row r="55" spans="1:13" ht="14.25" x14ac:dyDescent="0.15">
      <c r="A55" s="35" t="s">
        <v>1</v>
      </c>
      <c r="B55" s="39">
        <f t="shared" ref="B55:M55" si="20">B54/SQRT(3)</f>
        <v>8.8380490557085661E-2</v>
      </c>
      <c r="C55" s="26">
        <f t="shared" si="20"/>
        <v>0.34333333333333338</v>
      </c>
      <c r="D55" s="26">
        <f t="shared" si="20"/>
        <v>0.49309679013804625</v>
      </c>
      <c r="E55" s="26">
        <f t="shared" si="20"/>
        <v>7.682144521189664</v>
      </c>
      <c r="F55" s="26">
        <f t="shared" si="20"/>
        <v>1.2086677698101254</v>
      </c>
      <c r="G55" s="26">
        <f t="shared" si="20"/>
        <v>8.9978238109741095</v>
      </c>
      <c r="H55" s="26">
        <f t="shared" si="20"/>
        <v>32.88699506559464</v>
      </c>
      <c r="I55" s="26">
        <f t="shared" si="20"/>
        <v>67.169735248349212</v>
      </c>
      <c r="J55" s="26">
        <f t="shared" si="20"/>
        <v>9.007219326740076</v>
      </c>
      <c r="K55" s="26">
        <f t="shared" si="20"/>
        <v>52.521656908788252</v>
      </c>
      <c r="L55" s="26">
        <f t="shared" si="20"/>
        <v>70.38859598290361</v>
      </c>
      <c r="M55" s="27">
        <f t="shared" si="20"/>
        <v>63.01207115395524</v>
      </c>
    </row>
    <row r="56" spans="1:13" ht="14.25" x14ac:dyDescent="0.1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</row>
    <row r="57" spans="1:13" ht="14.25" x14ac:dyDescent="0.15">
      <c r="A57" s="3" t="s">
        <v>28</v>
      </c>
      <c r="B57" s="4" t="s">
        <v>26</v>
      </c>
      <c r="C57" s="5" t="s">
        <v>24</v>
      </c>
      <c r="D57" s="5" t="s">
        <v>23</v>
      </c>
      <c r="E57" s="5" t="s">
        <v>21</v>
      </c>
      <c r="F57" s="5" t="s">
        <v>19</v>
      </c>
      <c r="G57" s="5" t="s">
        <v>17</v>
      </c>
      <c r="H57" s="5" t="s">
        <v>15</v>
      </c>
      <c r="I57" s="5" t="s">
        <v>13</v>
      </c>
      <c r="J57" s="5" t="s">
        <v>11</v>
      </c>
      <c r="K57" s="5" t="s">
        <v>10</v>
      </c>
      <c r="L57" s="5" t="s">
        <v>9</v>
      </c>
      <c r="M57" s="6" t="s">
        <v>8</v>
      </c>
    </row>
    <row r="58" spans="1:13" ht="14.25" x14ac:dyDescent="0.15">
      <c r="A58" s="7" t="s">
        <v>6</v>
      </c>
      <c r="B58" s="29">
        <v>0.25</v>
      </c>
      <c r="C58" s="30">
        <v>0</v>
      </c>
      <c r="D58" s="30">
        <v>0.33</v>
      </c>
      <c r="E58" s="30">
        <v>15.86</v>
      </c>
      <c r="F58" s="30">
        <v>9.4600000000000009</v>
      </c>
      <c r="G58" s="30">
        <v>3.24</v>
      </c>
      <c r="H58" s="30">
        <v>19.95</v>
      </c>
      <c r="I58" s="30">
        <v>13.08</v>
      </c>
      <c r="J58" s="30">
        <v>21.49</v>
      </c>
      <c r="K58" s="30">
        <v>14.1</v>
      </c>
      <c r="L58" s="30">
        <v>11.25</v>
      </c>
      <c r="M58" s="31">
        <v>6.57</v>
      </c>
    </row>
    <row r="59" spans="1:13" ht="14.25" x14ac:dyDescent="0.15">
      <c r="A59" s="10" t="s">
        <v>5</v>
      </c>
      <c r="B59" s="32">
        <v>0.14000000000000001</v>
      </c>
      <c r="C59" s="33">
        <v>0</v>
      </c>
      <c r="D59" s="33">
        <v>0</v>
      </c>
      <c r="E59" s="33">
        <v>13.92</v>
      </c>
      <c r="F59" s="33">
        <v>10.130000000000001</v>
      </c>
      <c r="G59" s="33">
        <v>7.2</v>
      </c>
      <c r="H59" s="33">
        <v>11.22</v>
      </c>
      <c r="I59" s="33">
        <v>23.55</v>
      </c>
      <c r="J59" s="33">
        <v>15.13</v>
      </c>
      <c r="K59" s="33">
        <v>16.63</v>
      </c>
      <c r="L59" s="33">
        <v>16.170000000000002</v>
      </c>
      <c r="M59" s="34">
        <v>10.79</v>
      </c>
    </row>
    <row r="60" spans="1:13" ht="14.25" x14ac:dyDescent="0.15">
      <c r="A60" s="13" t="s">
        <v>4</v>
      </c>
      <c r="B60" s="32">
        <v>0.49</v>
      </c>
      <c r="C60" s="33">
        <v>0.08</v>
      </c>
      <c r="D60" s="33">
        <v>0.04</v>
      </c>
      <c r="E60" s="33">
        <v>15.79</v>
      </c>
      <c r="F60" s="33">
        <v>8.57</v>
      </c>
      <c r="G60" s="33">
        <v>8.77</v>
      </c>
      <c r="H60" s="33">
        <v>12.73</v>
      </c>
      <c r="I60" s="33">
        <v>24.48</v>
      </c>
      <c r="J60" s="33">
        <v>18.88</v>
      </c>
      <c r="K60" s="33">
        <v>20.16</v>
      </c>
      <c r="L60" s="33">
        <v>19.7</v>
      </c>
      <c r="M60" s="34">
        <v>11.78</v>
      </c>
    </row>
    <row r="61" spans="1:13" ht="14.25" x14ac:dyDescent="0.15">
      <c r="A61" s="23" t="s">
        <v>3</v>
      </c>
      <c r="B61" s="36">
        <f t="shared" ref="B61:M61" si="21">AVERAGE(B58:B60)</f>
        <v>0.29333333333333333</v>
      </c>
      <c r="C61" s="37">
        <f t="shared" si="21"/>
        <v>2.6666666666666668E-2</v>
      </c>
      <c r="D61" s="37">
        <f t="shared" si="21"/>
        <v>0.12333333333333334</v>
      </c>
      <c r="E61" s="37">
        <f t="shared" si="21"/>
        <v>15.19</v>
      </c>
      <c r="F61" s="37">
        <f t="shared" si="21"/>
        <v>9.3866666666666685</v>
      </c>
      <c r="G61" s="37">
        <f t="shared" si="21"/>
        <v>6.4033333333333333</v>
      </c>
      <c r="H61" s="37">
        <f t="shared" si="21"/>
        <v>14.633333333333335</v>
      </c>
      <c r="I61" s="37">
        <f t="shared" si="21"/>
        <v>20.37</v>
      </c>
      <c r="J61" s="37">
        <f t="shared" si="21"/>
        <v>18.5</v>
      </c>
      <c r="K61" s="37">
        <f t="shared" si="21"/>
        <v>16.963333333333335</v>
      </c>
      <c r="L61" s="37">
        <f t="shared" si="21"/>
        <v>15.706666666666669</v>
      </c>
      <c r="M61" s="38">
        <f t="shared" si="21"/>
        <v>9.7133333333333329</v>
      </c>
    </row>
    <row r="62" spans="1:13" ht="14.25" x14ac:dyDescent="0.15">
      <c r="A62" s="35" t="s">
        <v>2</v>
      </c>
      <c r="B62" s="17">
        <f t="shared" ref="B62:M62" si="22">STDEV(B58:B60)</f>
        <v>0.17897858344878398</v>
      </c>
      <c r="C62" s="18">
        <f t="shared" si="22"/>
        <v>4.6188021535170064E-2</v>
      </c>
      <c r="D62" s="18">
        <f t="shared" si="22"/>
        <v>0.18009256878986801</v>
      </c>
      <c r="E62" s="18">
        <f t="shared" si="22"/>
        <v>1.1004090148667445</v>
      </c>
      <c r="F62" s="18">
        <f t="shared" si="22"/>
        <v>0.78258119919490388</v>
      </c>
      <c r="G62" s="18">
        <f t="shared" si="22"/>
        <v>2.8497777691134658</v>
      </c>
      <c r="H62" s="18">
        <f t="shared" si="22"/>
        <v>4.665858263313754</v>
      </c>
      <c r="I62" s="18">
        <f t="shared" si="22"/>
        <v>6.3304265259143477</v>
      </c>
      <c r="J62" s="18">
        <f t="shared" si="22"/>
        <v>3.1969829527227644</v>
      </c>
      <c r="K62" s="18">
        <f t="shared" si="22"/>
        <v>3.0437203112857336</v>
      </c>
      <c r="L62" s="18">
        <f t="shared" si="22"/>
        <v>4.2440114671538405</v>
      </c>
      <c r="M62" s="19">
        <f t="shared" si="22"/>
        <v>2.7668453757543663</v>
      </c>
    </row>
    <row r="63" spans="1:13" ht="14.25" x14ac:dyDescent="0.15">
      <c r="A63" s="25" t="s">
        <v>1</v>
      </c>
      <c r="B63" s="39">
        <f t="shared" ref="B63:M63" si="23">B62/SQRT(3)</f>
        <v>0.10333333333333333</v>
      </c>
      <c r="C63" s="26">
        <f t="shared" si="23"/>
        <v>2.6666666666666668E-2</v>
      </c>
      <c r="D63" s="26">
        <f t="shared" si="23"/>
        <v>0.10397649306988149</v>
      </c>
      <c r="E63" s="26">
        <f t="shared" si="23"/>
        <v>0.63532144095200582</v>
      </c>
      <c r="F63" s="26">
        <f t="shared" si="23"/>
        <v>0.4518234660179179</v>
      </c>
      <c r="G63" s="26">
        <f t="shared" si="23"/>
        <v>1.6453199621282708</v>
      </c>
      <c r="H63" s="26">
        <f t="shared" si="23"/>
        <v>2.6938345243248358</v>
      </c>
      <c r="I63" s="26">
        <f t="shared" si="23"/>
        <v>3.6548734588217964</v>
      </c>
      <c r="J63" s="26">
        <f t="shared" si="23"/>
        <v>1.8457789683491328</v>
      </c>
      <c r="K63" s="26">
        <f t="shared" si="23"/>
        <v>1.75729274105875</v>
      </c>
      <c r="L63" s="26">
        <f t="shared" si="23"/>
        <v>2.4502811630051284</v>
      </c>
      <c r="M63" s="27">
        <f t="shared" si="23"/>
        <v>1.5974389224978547</v>
      </c>
    </row>
    <row r="64" spans="1:13" ht="14.25" x14ac:dyDescent="0.1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</row>
    <row r="65" spans="1:13" ht="14.25" x14ac:dyDescent="0.15">
      <c r="A65" s="3" t="s">
        <v>27</v>
      </c>
      <c r="B65" s="4" t="s">
        <v>26</v>
      </c>
      <c r="C65" s="5" t="s">
        <v>24</v>
      </c>
      <c r="D65" s="5" t="s">
        <v>23</v>
      </c>
      <c r="E65" s="5" t="s">
        <v>21</v>
      </c>
      <c r="F65" s="5" t="s">
        <v>19</v>
      </c>
      <c r="G65" s="5" t="s">
        <v>17</v>
      </c>
      <c r="H65" s="5" t="s">
        <v>15</v>
      </c>
      <c r="I65" s="5" t="s">
        <v>13</v>
      </c>
      <c r="J65" s="5" t="s">
        <v>11</v>
      </c>
      <c r="K65" s="5" t="s">
        <v>10</v>
      </c>
      <c r="L65" s="5" t="s">
        <v>9</v>
      </c>
      <c r="M65" s="6" t="s">
        <v>8</v>
      </c>
    </row>
    <row r="66" spans="1:13" ht="14.25" x14ac:dyDescent="0.15">
      <c r="A66" s="7" t="s">
        <v>6</v>
      </c>
      <c r="B66" s="29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1">
        <v>0</v>
      </c>
    </row>
    <row r="67" spans="1:13" ht="14.25" x14ac:dyDescent="0.15">
      <c r="A67" s="10" t="s">
        <v>5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4">
        <v>0</v>
      </c>
    </row>
    <row r="68" spans="1:13" ht="14.25" x14ac:dyDescent="0.15">
      <c r="A68" s="13" t="s">
        <v>4</v>
      </c>
      <c r="B68" s="40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2">
        <v>0</v>
      </c>
    </row>
    <row r="69" spans="1:13" ht="14.25" x14ac:dyDescent="0.15">
      <c r="A69" s="35" t="s">
        <v>3</v>
      </c>
      <c r="B69" s="36">
        <f t="shared" ref="B69:M69" si="24">AVERAGE(B66:B68)</f>
        <v>0</v>
      </c>
      <c r="C69" s="37">
        <f t="shared" si="24"/>
        <v>0</v>
      </c>
      <c r="D69" s="37">
        <f t="shared" si="24"/>
        <v>0</v>
      </c>
      <c r="E69" s="37">
        <f t="shared" si="24"/>
        <v>0</v>
      </c>
      <c r="F69" s="37">
        <f t="shared" si="24"/>
        <v>0</v>
      </c>
      <c r="G69" s="37">
        <f t="shared" si="24"/>
        <v>0</v>
      </c>
      <c r="H69" s="37">
        <f t="shared" si="24"/>
        <v>0</v>
      </c>
      <c r="I69" s="37">
        <f t="shared" si="24"/>
        <v>0</v>
      </c>
      <c r="J69" s="37">
        <f t="shared" si="24"/>
        <v>0</v>
      </c>
      <c r="K69" s="37">
        <f t="shared" si="24"/>
        <v>0</v>
      </c>
      <c r="L69" s="37">
        <f t="shared" si="24"/>
        <v>0</v>
      </c>
      <c r="M69" s="38">
        <f t="shared" si="24"/>
        <v>0</v>
      </c>
    </row>
    <row r="70" spans="1:13" ht="14.25" x14ac:dyDescent="0.15">
      <c r="A70" s="24" t="s">
        <v>2</v>
      </c>
      <c r="B70" s="17">
        <f t="shared" ref="B70:M70" si="25">STDEV(B66:B68)</f>
        <v>0</v>
      </c>
      <c r="C70" s="18">
        <f t="shared" si="25"/>
        <v>0</v>
      </c>
      <c r="D70" s="18">
        <f t="shared" si="25"/>
        <v>0</v>
      </c>
      <c r="E70" s="18">
        <f t="shared" si="25"/>
        <v>0</v>
      </c>
      <c r="F70" s="18">
        <f t="shared" si="25"/>
        <v>0</v>
      </c>
      <c r="G70" s="18">
        <f t="shared" si="25"/>
        <v>0</v>
      </c>
      <c r="H70" s="18">
        <f t="shared" si="25"/>
        <v>0</v>
      </c>
      <c r="I70" s="18">
        <f t="shared" si="25"/>
        <v>0</v>
      </c>
      <c r="J70" s="18">
        <f t="shared" si="25"/>
        <v>0</v>
      </c>
      <c r="K70" s="18">
        <f t="shared" si="25"/>
        <v>0</v>
      </c>
      <c r="L70" s="18">
        <f t="shared" si="25"/>
        <v>0</v>
      </c>
      <c r="M70" s="19">
        <f t="shared" si="25"/>
        <v>0</v>
      </c>
    </row>
    <row r="71" spans="1:13" ht="14.25" x14ac:dyDescent="0.15">
      <c r="A71" s="35" t="s">
        <v>1</v>
      </c>
      <c r="B71" s="39">
        <f t="shared" ref="B71:M71" si="26">B70/SQRT(3)</f>
        <v>0</v>
      </c>
      <c r="C71" s="26">
        <f t="shared" si="26"/>
        <v>0</v>
      </c>
      <c r="D71" s="26">
        <f t="shared" si="26"/>
        <v>0</v>
      </c>
      <c r="E71" s="26">
        <f t="shared" si="26"/>
        <v>0</v>
      </c>
      <c r="F71" s="26">
        <f t="shared" si="26"/>
        <v>0</v>
      </c>
      <c r="G71" s="26">
        <f t="shared" si="26"/>
        <v>0</v>
      </c>
      <c r="H71" s="26">
        <f t="shared" si="26"/>
        <v>0</v>
      </c>
      <c r="I71" s="26">
        <f t="shared" si="26"/>
        <v>0</v>
      </c>
      <c r="J71" s="26">
        <f t="shared" si="26"/>
        <v>0</v>
      </c>
      <c r="K71" s="26">
        <f t="shared" si="26"/>
        <v>0</v>
      </c>
      <c r="L71" s="26">
        <f t="shared" si="26"/>
        <v>0</v>
      </c>
      <c r="M71" s="27">
        <f t="shared" si="26"/>
        <v>0</v>
      </c>
    </row>
  </sheetData>
  <phoneticPr fontId="1"/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90" zoomScaleNormal="90" workbookViewId="0">
      <selection activeCell="J34" sqref="J34"/>
    </sheetView>
  </sheetViews>
  <sheetFormatPr defaultRowHeight="13.5" x14ac:dyDescent="0.15"/>
  <cols>
    <col min="1" max="1" width="9" style="1"/>
    <col min="2" max="13" width="8.625" style="1" customWidth="1"/>
    <col min="14" max="16384" width="9" style="1"/>
  </cols>
  <sheetData>
    <row r="1" spans="1:13" ht="14.25" x14ac:dyDescent="0.15">
      <c r="A1" s="11" t="s">
        <v>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4.25" x14ac:dyDescent="0.15">
      <c r="A2" s="4"/>
      <c r="B2" s="4" t="s">
        <v>37</v>
      </c>
      <c r="C2" s="5" t="s">
        <v>38</v>
      </c>
      <c r="D2" s="5" t="s">
        <v>22</v>
      </c>
      <c r="E2" s="5" t="s">
        <v>20</v>
      </c>
      <c r="F2" s="5" t="s">
        <v>18</v>
      </c>
      <c r="G2" s="5" t="s">
        <v>16</v>
      </c>
      <c r="H2" s="5" t="s">
        <v>14</v>
      </c>
      <c r="I2" s="5" t="s">
        <v>12</v>
      </c>
      <c r="J2" s="5" t="s">
        <v>39</v>
      </c>
      <c r="K2" s="5" t="s">
        <v>40</v>
      </c>
      <c r="L2" s="5" t="s">
        <v>41</v>
      </c>
      <c r="M2" s="6" t="s">
        <v>7</v>
      </c>
    </row>
    <row r="3" spans="1:13" ht="14.25" x14ac:dyDescent="0.15">
      <c r="A3" s="24" t="s">
        <v>42</v>
      </c>
      <c r="B3" s="32">
        <v>3.3333333333333335E-3</v>
      </c>
      <c r="C3" s="33">
        <v>2.2200000000000002E-3</v>
      </c>
      <c r="D3" s="33">
        <v>0.10666666666666667</v>
      </c>
      <c r="E3" s="33">
        <v>0.15666666666666665</v>
      </c>
      <c r="F3" s="33">
        <v>0.10333333333333333</v>
      </c>
      <c r="G3" s="33">
        <v>1.7466666666666668</v>
      </c>
      <c r="H3" s="33">
        <v>2.31</v>
      </c>
      <c r="I3" s="33">
        <v>9.2799999999999994</v>
      </c>
      <c r="J3" s="33">
        <v>7.56</v>
      </c>
      <c r="K3" s="33">
        <v>10.87</v>
      </c>
      <c r="L3" s="33">
        <v>8.0766666666666662</v>
      </c>
      <c r="M3" s="34">
        <v>2.3533333333333335</v>
      </c>
    </row>
    <row r="4" spans="1:13" ht="14.25" x14ac:dyDescent="0.15">
      <c r="A4" s="24" t="s">
        <v>43</v>
      </c>
      <c r="B4" s="32">
        <v>3.58</v>
      </c>
      <c r="C4" s="33">
        <v>0.11</v>
      </c>
      <c r="D4" s="33">
        <v>7.6666666666666675E-2</v>
      </c>
      <c r="E4" s="33">
        <v>38.096666666666671</v>
      </c>
      <c r="F4" s="33">
        <v>2.4166666666666665</v>
      </c>
      <c r="G4" s="33">
        <v>6.1533333333333333</v>
      </c>
      <c r="H4" s="33">
        <v>9.0733333333333341</v>
      </c>
      <c r="I4" s="33">
        <v>11.829999999999998</v>
      </c>
      <c r="J4" s="33">
        <v>12.64</v>
      </c>
      <c r="K4" s="33">
        <v>14.123333333333333</v>
      </c>
      <c r="L4" s="33">
        <v>13.56</v>
      </c>
      <c r="M4" s="34">
        <v>7.2366666666666672</v>
      </c>
    </row>
    <row r="5" spans="1:13" ht="14.25" x14ac:dyDescent="0.15">
      <c r="A5" s="24" t="s">
        <v>44</v>
      </c>
      <c r="B5" s="32">
        <v>0</v>
      </c>
      <c r="C5" s="33">
        <v>0</v>
      </c>
      <c r="D5" s="33">
        <v>0</v>
      </c>
      <c r="E5" s="33">
        <v>0.27</v>
      </c>
      <c r="F5" s="33">
        <v>2.0766666666666668E-3</v>
      </c>
      <c r="G5" s="33">
        <v>6.6666666666666671E-3</v>
      </c>
      <c r="H5" s="33">
        <v>3.3333333333333335E-3</v>
      </c>
      <c r="I5" s="33">
        <v>2.3333333333333334E-2</v>
      </c>
      <c r="J5" s="33">
        <v>0.02</v>
      </c>
      <c r="K5" s="33">
        <v>1.9833333333333335E-3</v>
      </c>
      <c r="L5" s="33">
        <v>1.3233333333333333E-3</v>
      </c>
      <c r="M5" s="34">
        <v>0</v>
      </c>
    </row>
    <row r="6" spans="1:13" ht="14.25" x14ac:dyDescent="0.15">
      <c r="A6" s="24" t="s">
        <v>45</v>
      </c>
      <c r="B6" s="32">
        <v>2.6666666666666668E-2</v>
      </c>
      <c r="C6" s="33">
        <v>1.3333333333333334E-2</v>
      </c>
      <c r="D6" s="33">
        <v>2.9689999999999998E-2</v>
      </c>
      <c r="E6" s="33">
        <v>5.8833333333333329</v>
      </c>
      <c r="F6" s="33">
        <v>0.81333333333333335</v>
      </c>
      <c r="G6" s="33">
        <v>14.953333333333333</v>
      </c>
      <c r="H6" s="33">
        <v>19.309999999999999</v>
      </c>
      <c r="I6" s="33">
        <v>46.72</v>
      </c>
      <c r="J6" s="33">
        <v>42.483333333333334</v>
      </c>
      <c r="K6" s="33">
        <v>39.979999999999997</v>
      </c>
      <c r="L6" s="33">
        <v>57.113333333333337</v>
      </c>
      <c r="M6" s="34">
        <v>49.386666666666663</v>
      </c>
    </row>
    <row r="7" spans="1:13" ht="14.25" x14ac:dyDescent="0.15">
      <c r="A7" s="24" t="s">
        <v>46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4">
        <v>0</v>
      </c>
    </row>
    <row r="8" spans="1:13" ht="14.25" x14ac:dyDescent="0.15">
      <c r="A8" s="24" t="s">
        <v>47</v>
      </c>
      <c r="B8" s="32">
        <v>3.1766666666666663</v>
      </c>
      <c r="C8" s="33">
        <v>0.34333333333333332</v>
      </c>
      <c r="D8" s="33">
        <v>0.80333333333333334</v>
      </c>
      <c r="E8" s="33">
        <v>59.153333333333336</v>
      </c>
      <c r="F8" s="33">
        <v>7.4533333333333331</v>
      </c>
      <c r="G8" s="33">
        <v>87.490000000000009</v>
      </c>
      <c r="H8" s="33">
        <v>180.36666666666667</v>
      </c>
      <c r="I8" s="33">
        <v>319.40000000000003</v>
      </c>
      <c r="J8" s="33">
        <v>379.2</v>
      </c>
      <c r="K8" s="33">
        <v>365.56666666666661</v>
      </c>
      <c r="L8" s="33">
        <v>389.63333333333338</v>
      </c>
      <c r="M8" s="34">
        <v>271.36666666666662</v>
      </c>
    </row>
    <row r="9" spans="1:13" ht="14.25" x14ac:dyDescent="0.15">
      <c r="A9" s="24" t="s">
        <v>49</v>
      </c>
      <c r="B9" s="32">
        <v>0.29333333333333333</v>
      </c>
      <c r="C9" s="33">
        <v>2.6666666666666668E-2</v>
      </c>
      <c r="D9" s="33">
        <v>0.12333333333333334</v>
      </c>
      <c r="E9" s="33">
        <v>15.19</v>
      </c>
      <c r="F9" s="33">
        <v>9.3866666666666685</v>
      </c>
      <c r="G9" s="33">
        <v>6.4033333333333333</v>
      </c>
      <c r="H9" s="33">
        <v>14.633333333333335</v>
      </c>
      <c r="I9" s="33">
        <v>20.37</v>
      </c>
      <c r="J9" s="33">
        <v>18.5</v>
      </c>
      <c r="K9" s="33">
        <v>16.963333333333335</v>
      </c>
      <c r="L9" s="33">
        <v>15.706666666666669</v>
      </c>
      <c r="M9" s="34">
        <v>9.7133333333333329</v>
      </c>
    </row>
    <row r="10" spans="1:13" ht="14.25" x14ac:dyDescent="0.15">
      <c r="A10" s="24" t="s">
        <v>51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4">
        <v>0</v>
      </c>
    </row>
    <row r="11" spans="1:13" ht="14.25" x14ac:dyDescent="0.15">
      <c r="A11" s="23" t="s">
        <v>53</v>
      </c>
      <c r="B11" s="29">
        <f>SUM(B3:B10)</f>
        <v>7.08</v>
      </c>
      <c r="C11" s="30">
        <f t="shared" ref="C11:M11" si="0">SUM(C3:C10)</f>
        <v>0.49555333333333335</v>
      </c>
      <c r="D11" s="30">
        <f t="shared" si="0"/>
        <v>1.1396900000000001</v>
      </c>
      <c r="E11" s="30">
        <f t="shared" si="0"/>
        <v>118.75</v>
      </c>
      <c r="F11" s="30">
        <f t="shared" si="0"/>
        <v>20.175409999999999</v>
      </c>
      <c r="G11" s="30">
        <f t="shared" si="0"/>
        <v>116.75333333333334</v>
      </c>
      <c r="H11" s="30">
        <f t="shared" si="0"/>
        <v>225.69666666666666</v>
      </c>
      <c r="I11" s="30">
        <f t="shared" si="0"/>
        <v>407.62333333333333</v>
      </c>
      <c r="J11" s="30">
        <f t="shared" si="0"/>
        <v>460.40333333333331</v>
      </c>
      <c r="K11" s="30">
        <f t="shared" si="0"/>
        <v>447.5053166666666</v>
      </c>
      <c r="L11" s="30">
        <f t="shared" si="0"/>
        <v>484.09132333333338</v>
      </c>
      <c r="M11" s="31">
        <f t="shared" si="0"/>
        <v>340.05666666666656</v>
      </c>
    </row>
    <row r="12" spans="1:13" ht="14.25" x14ac:dyDescent="0.15">
      <c r="A12" s="35" t="s">
        <v>0</v>
      </c>
      <c r="B12" s="43">
        <v>156.756666666667</v>
      </c>
      <c r="C12" s="44">
        <v>3.9533333333333331</v>
      </c>
      <c r="D12" s="44">
        <v>3.8566666666666669</v>
      </c>
      <c r="E12" s="44">
        <v>211.63333333333335</v>
      </c>
      <c r="F12" s="44">
        <v>28.013333333333335</v>
      </c>
      <c r="G12" s="44">
        <v>214.26666666666665</v>
      </c>
      <c r="H12" s="44">
        <v>412</v>
      </c>
      <c r="I12" s="44">
        <v>678.23333333333335</v>
      </c>
      <c r="J12" s="44">
        <v>675.83333333333337</v>
      </c>
      <c r="K12" s="44">
        <v>695.93333333333339</v>
      </c>
      <c r="L12" s="44">
        <v>794.23333333333323</v>
      </c>
      <c r="M12" s="45">
        <v>556.9</v>
      </c>
    </row>
    <row r="13" spans="1:13" ht="14.25" x14ac:dyDescent="0.15">
      <c r="A13" s="35" t="s">
        <v>54</v>
      </c>
      <c r="B13" s="43">
        <f>B12+B9</f>
        <v>157.05000000000032</v>
      </c>
      <c r="C13" s="44">
        <f t="shared" ref="C13:M13" si="1">C12+C9</f>
        <v>3.98</v>
      </c>
      <c r="D13" s="44">
        <f t="shared" si="1"/>
        <v>3.9800000000000004</v>
      </c>
      <c r="E13" s="44">
        <f t="shared" si="1"/>
        <v>226.82333333333335</v>
      </c>
      <c r="F13" s="44">
        <f t="shared" si="1"/>
        <v>37.400000000000006</v>
      </c>
      <c r="G13" s="44">
        <f t="shared" si="1"/>
        <v>220.67</v>
      </c>
      <c r="H13" s="44">
        <f t="shared" si="1"/>
        <v>426.63333333333333</v>
      </c>
      <c r="I13" s="44">
        <f t="shared" si="1"/>
        <v>698.60333333333335</v>
      </c>
      <c r="J13" s="44">
        <f t="shared" si="1"/>
        <v>694.33333333333337</v>
      </c>
      <c r="K13" s="44">
        <f t="shared" si="1"/>
        <v>712.89666666666676</v>
      </c>
      <c r="L13" s="44">
        <f t="shared" si="1"/>
        <v>809.93999999999994</v>
      </c>
      <c r="M13" s="45">
        <f t="shared" si="1"/>
        <v>566.61333333333334</v>
      </c>
    </row>
    <row r="14" spans="1:13" ht="14.25" x14ac:dyDescent="0.15">
      <c r="A14" s="25" t="s">
        <v>55</v>
      </c>
      <c r="B14" s="40">
        <f>B11/B13</f>
        <v>4.5081184336198572E-2</v>
      </c>
      <c r="C14" s="41">
        <f t="shared" ref="C14:M14" si="2">C11/C13</f>
        <v>0.12451088777219431</v>
      </c>
      <c r="D14" s="41">
        <f t="shared" si="2"/>
        <v>0.28635427135678393</v>
      </c>
      <c r="E14" s="41">
        <f t="shared" si="2"/>
        <v>0.52353520360926997</v>
      </c>
      <c r="F14" s="41">
        <f t="shared" si="2"/>
        <v>0.53944946524064163</v>
      </c>
      <c r="G14" s="41">
        <f t="shared" si="2"/>
        <v>0.52908566335855967</v>
      </c>
      <c r="H14" s="41">
        <f t="shared" si="2"/>
        <v>0.52901789202281424</v>
      </c>
      <c r="I14" s="41">
        <f t="shared" si="2"/>
        <v>0.58348323559864679</v>
      </c>
      <c r="J14" s="41">
        <f t="shared" si="2"/>
        <v>0.66308689390302444</v>
      </c>
      <c r="K14" s="41">
        <f t="shared" si="2"/>
        <v>0.62772816537226039</v>
      </c>
      <c r="L14" s="41">
        <f t="shared" si="2"/>
        <v>0.5976878822299595</v>
      </c>
      <c r="M14" s="42">
        <f t="shared" si="2"/>
        <v>0.60015648531626486</v>
      </c>
    </row>
    <row r="15" spans="1:13" ht="14.25" x14ac:dyDescent="0.1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</row>
    <row r="16" spans="1:13" ht="14.25" x14ac:dyDescent="0.15">
      <c r="A16" s="11" t="s">
        <v>56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1:13" ht="14.25" x14ac:dyDescent="0.15">
      <c r="A17" s="4"/>
      <c r="B17" s="4" t="s">
        <v>25</v>
      </c>
      <c r="C17" s="5" t="s">
        <v>57</v>
      </c>
      <c r="D17" s="5" t="s">
        <v>22</v>
      </c>
      <c r="E17" s="5" t="s">
        <v>58</v>
      </c>
      <c r="F17" s="5" t="s">
        <v>59</v>
      </c>
      <c r="G17" s="5" t="s">
        <v>60</v>
      </c>
      <c r="H17" s="5" t="s">
        <v>61</v>
      </c>
      <c r="I17" s="5" t="s">
        <v>62</v>
      </c>
      <c r="J17" s="5" t="s">
        <v>63</v>
      </c>
      <c r="K17" s="5" t="s">
        <v>64</v>
      </c>
      <c r="L17" s="5" t="s">
        <v>65</v>
      </c>
      <c r="M17" s="6" t="s">
        <v>66</v>
      </c>
    </row>
    <row r="18" spans="1:13" ht="14.25" x14ac:dyDescent="0.15">
      <c r="A18" s="23" t="s">
        <v>42</v>
      </c>
      <c r="B18" s="29">
        <v>3.3333333333333335E-3</v>
      </c>
      <c r="C18" s="30">
        <v>2.2199999999999998E-3</v>
      </c>
      <c r="D18" s="30">
        <v>0.10666666666666667</v>
      </c>
      <c r="E18" s="30">
        <v>9.2436164159080333E-2</v>
      </c>
      <c r="F18" s="30">
        <v>0.10333333333333333</v>
      </c>
      <c r="G18" s="30">
        <v>1.2966281056819819</v>
      </c>
      <c r="H18" s="30">
        <v>0.56293871780150273</v>
      </c>
      <c r="I18" s="30">
        <v>6.0926923441119198</v>
      </c>
      <c r="J18" s="30">
        <v>3.1029716939304071</v>
      </c>
      <c r="K18" s="30">
        <v>5.3845705492638896</v>
      </c>
      <c r="L18" s="30">
        <v>3.0317505027807141</v>
      </c>
      <c r="M18" s="31">
        <v>1.3857529040601397</v>
      </c>
    </row>
    <row r="19" spans="1:13" ht="14.25" x14ac:dyDescent="0.15">
      <c r="A19" s="24" t="s">
        <v>67</v>
      </c>
      <c r="B19" s="32">
        <v>0.51675268101223615</v>
      </c>
      <c r="C19" s="33">
        <v>0.10016652800877814</v>
      </c>
      <c r="D19" s="33">
        <v>3.2829526005987028E-2</v>
      </c>
      <c r="E19" s="33">
        <v>4.2266390640528639</v>
      </c>
      <c r="F19" s="33">
        <v>0.73112546422925584</v>
      </c>
      <c r="G19" s="33">
        <v>0.62301239509695361</v>
      </c>
      <c r="H19" s="33">
        <v>1.8735913226860448</v>
      </c>
      <c r="I19" s="33">
        <v>2.6700561791842539</v>
      </c>
      <c r="J19" s="33">
        <v>0.69291654139104919</v>
      </c>
      <c r="K19" s="33">
        <v>1.2791446795070187</v>
      </c>
      <c r="L19" s="33">
        <v>2.4925957019407119</v>
      </c>
      <c r="M19" s="34">
        <v>1.6953498491789576</v>
      </c>
    </row>
    <row r="20" spans="1:13" ht="14.25" x14ac:dyDescent="0.15">
      <c r="A20" s="24" t="s">
        <v>68</v>
      </c>
      <c r="B20" s="32">
        <v>0</v>
      </c>
      <c r="C20" s="33">
        <v>0</v>
      </c>
      <c r="D20" s="33">
        <v>0</v>
      </c>
      <c r="E20" s="33">
        <v>0.12000000000000001</v>
      </c>
      <c r="F20" s="33">
        <v>2.0766666666666668E-3</v>
      </c>
      <c r="G20" s="33">
        <v>6.6666666666666671E-3</v>
      </c>
      <c r="H20" s="33">
        <v>3.3333333333333335E-3</v>
      </c>
      <c r="I20" s="33">
        <v>1.201850425154663E-2</v>
      </c>
      <c r="J20" s="33">
        <v>1.1547005383792516E-2</v>
      </c>
      <c r="K20" s="33">
        <v>1.9833333333333335E-3</v>
      </c>
      <c r="L20" s="33">
        <v>1.3233333333333333E-3</v>
      </c>
      <c r="M20" s="34">
        <v>0</v>
      </c>
    </row>
    <row r="21" spans="1:13" ht="14.25" x14ac:dyDescent="0.15">
      <c r="A21" s="24" t="s">
        <v>69</v>
      </c>
      <c r="B21" s="32">
        <v>2.1858128414340004E-2</v>
      </c>
      <c r="C21" s="33">
        <v>1.3333333333333334E-2</v>
      </c>
      <c r="D21" s="33">
        <v>2.5290896254054215E-2</v>
      </c>
      <c r="E21" s="33">
        <v>0.73353785026935014</v>
      </c>
      <c r="F21" s="33">
        <v>0.27412487016767451</v>
      </c>
      <c r="G21" s="33">
        <v>2.5810161650877874</v>
      </c>
      <c r="H21" s="33">
        <v>3.4298542243075052</v>
      </c>
      <c r="I21" s="33">
        <v>10.115418923603707</v>
      </c>
      <c r="J21" s="33">
        <v>3.7835888313140598</v>
      </c>
      <c r="K21" s="33">
        <v>6.6409939015180521</v>
      </c>
      <c r="L21" s="33">
        <v>12.913157802971527</v>
      </c>
      <c r="M21" s="34">
        <v>13.183378845264887</v>
      </c>
    </row>
    <row r="22" spans="1:13" ht="14.25" x14ac:dyDescent="0.15">
      <c r="A22" s="24" t="s">
        <v>46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4">
        <v>0</v>
      </c>
    </row>
    <row r="23" spans="1:13" ht="14.25" x14ac:dyDescent="0.15">
      <c r="A23" s="24" t="s">
        <v>47</v>
      </c>
      <c r="B23" s="32">
        <v>8.8380490557085661E-2</v>
      </c>
      <c r="C23" s="33">
        <v>0.34333333333333338</v>
      </c>
      <c r="D23" s="33">
        <v>0.49309679013804625</v>
      </c>
      <c r="E23" s="33">
        <v>7.682144521189664</v>
      </c>
      <c r="F23" s="33">
        <v>1.2086677698101254</v>
      </c>
      <c r="G23" s="33">
        <v>8.9978238109741095</v>
      </c>
      <c r="H23" s="33">
        <v>32.88699506559464</v>
      </c>
      <c r="I23" s="33">
        <v>67.169735248349212</v>
      </c>
      <c r="J23" s="33">
        <v>9.007219326740076</v>
      </c>
      <c r="K23" s="33">
        <v>52.521656908788252</v>
      </c>
      <c r="L23" s="33">
        <v>70.38859598290361</v>
      </c>
      <c r="M23" s="34">
        <v>63.01207115395524</v>
      </c>
    </row>
    <row r="24" spans="1:13" ht="14.25" x14ac:dyDescent="0.15">
      <c r="A24" s="24" t="s">
        <v>48</v>
      </c>
      <c r="B24" s="32">
        <v>0.10333333333333333</v>
      </c>
      <c r="C24" s="33">
        <v>2.6666666666666668E-2</v>
      </c>
      <c r="D24" s="33">
        <v>0.10397649306988149</v>
      </c>
      <c r="E24" s="33">
        <v>0.63532144095200582</v>
      </c>
      <c r="F24" s="33">
        <v>0.4518234660179179</v>
      </c>
      <c r="G24" s="33">
        <v>1.6453199621282708</v>
      </c>
      <c r="H24" s="33">
        <v>2.6938345243248358</v>
      </c>
      <c r="I24" s="33">
        <v>3.6548734588217964</v>
      </c>
      <c r="J24" s="33">
        <v>1.8457789683491328</v>
      </c>
      <c r="K24" s="33">
        <v>1.75729274105875</v>
      </c>
      <c r="L24" s="33">
        <v>2.4502811630051284</v>
      </c>
      <c r="M24" s="34">
        <v>1.5974389224978547</v>
      </c>
    </row>
    <row r="25" spans="1:13" ht="14.25" x14ac:dyDescent="0.15">
      <c r="A25" s="25" t="s">
        <v>50</v>
      </c>
      <c r="B25" s="40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2">
        <v>0</v>
      </c>
    </row>
    <row r="26" spans="1:13" ht="14.25" x14ac:dyDescent="0.15">
      <c r="A26" s="24" t="s">
        <v>52</v>
      </c>
      <c r="B26" s="32">
        <f>SUM(B18:B25)</f>
        <v>0.73365796665032845</v>
      </c>
      <c r="C26" s="33">
        <f t="shared" ref="C26:M26" si="3">SUM(C18:C25)</f>
        <v>0.48571986134211154</v>
      </c>
      <c r="D26" s="33">
        <f t="shared" si="3"/>
        <v>0.76186037213463553</v>
      </c>
      <c r="E26" s="33">
        <f t="shared" si="3"/>
        <v>13.490079040622962</v>
      </c>
      <c r="F26" s="33">
        <f t="shared" si="3"/>
        <v>2.7711515702249736</v>
      </c>
      <c r="G26" s="33">
        <f t="shared" si="3"/>
        <v>15.150467105635771</v>
      </c>
      <c r="H26" s="33">
        <f t="shared" si="3"/>
        <v>41.450547188047857</v>
      </c>
      <c r="I26" s="33">
        <f t="shared" si="3"/>
        <v>89.714794658322447</v>
      </c>
      <c r="J26" s="33">
        <f t="shared" si="3"/>
        <v>18.44402236710852</v>
      </c>
      <c r="K26" s="33">
        <f t="shared" si="3"/>
        <v>67.585642113469291</v>
      </c>
      <c r="L26" s="33">
        <f t="shared" si="3"/>
        <v>91.277704486935022</v>
      </c>
      <c r="M26" s="34">
        <f t="shared" si="3"/>
        <v>80.873991674957082</v>
      </c>
    </row>
    <row r="27" spans="1:13" ht="14.25" x14ac:dyDescent="0.15">
      <c r="A27" s="35" t="s">
        <v>70</v>
      </c>
      <c r="B27" s="43">
        <v>29.10962282031047</v>
      </c>
      <c r="C27" s="44">
        <v>0.9166282820246211</v>
      </c>
      <c r="D27" s="44">
        <v>1.3487470179831791</v>
      </c>
      <c r="E27" s="44">
        <v>19.990683015029884</v>
      </c>
      <c r="F27" s="44">
        <v>3.293482902586502</v>
      </c>
      <c r="G27" s="44">
        <v>10.174514275420757</v>
      </c>
      <c r="H27" s="44">
        <v>49.129375688640259</v>
      </c>
      <c r="I27" s="44">
        <v>121.44978233669109</v>
      </c>
      <c r="J27" s="44">
        <v>13.241041695621409</v>
      </c>
      <c r="K27" s="44">
        <v>77.794463289610079</v>
      </c>
      <c r="L27" s="44">
        <v>125.02705781224017</v>
      </c>
      <c r="M27" s="45">
        <v>100.82451201083121</v>
      </c>
    </row>
    <row r="28" spans="1:13" ht="14.25" x14ac:dyDescent="0.15">
      <c r="A28" s="25" t="s">
        <v>71</v>
      </c>
      <c r="B28" s="40">
        <f>B27+B24</f>
        <v>29.212956153643802</v>
      </c>
      <c r="C28" s="41">
        <f t="shared" ref="C28:M28" si="4">C27+C24</f>
        <v>0.94329494869128772</v>
      </c>
      <c r="D28" s="41">
        <f t="shared" si="4"/>
        <v>1.4527235110530605</v>
      </c>
      <c r="E28" s="41">
        <f t="shared" si="4"/>
        <v>20.626004455981889</v>
      </c>
      <c r="F28" s="41">
        <f t="shared" si="4"/>
        <v>3.7453063686044201</v>
      </c>
      <c r="G28" s="41">
        <f t="shared" si="4"/>
        <v>11.819834237549028</v>
      </c>
      <c r="H28" s="41">
        <f t="shared" si="4"/>
        <v>51.823210212965094</v>
      </c>
      <c r="I28" s="41">
        <f t="shared" si="4"/>
        <v>125.10465579551288</v>
      </c>
      <c r="J28" s="41">
        <f t="shared" si="4"/>
        <v>15.086820663970542</v>
      </c>
      <c r="K28" s="41">
        <f t="shared" si="4"/>
        <v>79.551756030668827</v>
      </c>
      <c r="L28" s="41">
        <f t="shared" si="4"/>
        <v>127.4773389752453</v>
      </c>
      <c r="M28" s="42">
        <f t="shared" si="4"/>
        <v>102.42195093332907</v>
      </c>
    </row>
    <row r="29" spans="1:13" ht="14.25" x14ac:dyDescent="0.15">
      <c r="A29" s="25" t="s">
        <v>72</v>
      </c>
      <c r="B29" s="40">
        <f>B26/B28</f>
        <v>2.511412959344813E-2</v>
      </c>
      <c r="C29" s="41">
        <f t="shared" ref="C29:M29" si="5">C26/C28</f>
        <v>0.51491833176462087</v>
      </c>
      <c r="D29" s="41">
        <f t="shared" si="5"/>
        <v>0.52443590699676412</v>
      </c>
      <c r="E29" s="41">
        <f t="shared" si="5"/>
        <v>0.65403258636020567</v>
      </c>
      <c r="F29" s="41">
        <f t="shared" si="5"/>
        <v>0.73989983662072567</v>
      </c>
      <c r="G29" s="41">
        <f t="shared" si="5"/>
        <v>1.2817833821650435</v>
      </c>
      <c r="H29" s="41">
        <f t="shared" si="5"/>
        <v>0.79984522413236736</v>
      </c>
      <c r="I29" s="41">
        <f t="shared" si="5"/>
        <v>0.71711795286790792</v>
      </c>
      <c r="J29" s="41">
        <f t="shared" si="5"/>
        <v>1.222525459665299</v>
      </c>
      <c r="K29" s="41">
        <f t="shared" si="5"/>
        <v>0.84958076962391182</v>
      </c>
      <c r="L29" s="41">
        <f t="shared" si="5"/>
        <v>0.71603082728813583</v>
      </c>
      <c r="M29" s="42">
        <f t="shared" si="5"/>
        <v>0.78961580928683439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7"/>
  <sheetViews>
    <sheetView tabSelected="1" zoomScale="75" zoomScaleNormal="75" workbookViewId="0">
      <selection activeCell="H48" sqref="H48"/>
    </sheetView>
  </sheetViews>
  <sheetFormatPr defaultRowHeight="13.5" x14ac:dyDescent="0.15"/>
  <cols>
    <col min="1" max="1" width="9" style="2"/>
    <col min="2" max="13" width="9" style="2" customWidth="1"/>
    <col min="14" max="16384" width="9" style="2"/>
  </cols>
  <sheetData>
    <row r="1" spans="1:13" ht="14.25" x14ac:dyDescent="0.15">
      <c r="A1" s="46" t="s">
        <v>73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4.25" x14ac:dyDescent="0.15">
      <c r="A2" s="11" t="s">
        <v>74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4.25" x14ac:dyDescent="0.15">
      <c r="A3" s="47"/>
      <c r="B3" s="5" t="s">
        <v>75</v>
      </c>
      <c r="C3" s="5" t="s">
        <v>76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81</v>
      </c>
      <c r="I3" s="5" t="s">
        <v>82</v>
      </c>
      <c r="J3" s="5" t="s">
        <v>83</v>
      </c>
      <c r="K3" s="5" t="s">
        <v>84</v>
      </c>
      <c r="L3" s="5" t="s">
        <v>85</v>
      </c>
      <c r="M3" s="6" t="s">
        <v>86</v>
      </c>
    </row>
    <row r="4" spans="1:13" ht="14.25" x14ac:dyDescent="0.15">
      <c r="A4" s="10" t="s">
        <v>94</v>
      </c>
      <c r="B4" s="33">
        <v>217.36666666666665</v>
      </c>
      <c r="C4" s="33">
        <v>4.8133333333333344</v>
      </c>
      <c r="D4" s="33">
        <v>10.093333333333332</v>
      </c>
      <c r="E4" s="33">
        <v>306.26</v>
      </c>
      <c r="F4" s="33">
        <v>33.74</v>
      </c>
      <c r="G4" s="33">
        <v>343.39333333333332</v>
      </c>
      <c r="H4" s="33">
        <v>315.03666666666669</v>
      </c>
      <c r="I4" s="33">
        <v>241.4133333333333</v>
      </c>
      <c r="J4" s="33">
        <v>130.56333333333333</v>
      </c>
      <c r="K4" s="33">
        <v>56.536666666666669</v>
      </c>
      <c r="L4" s="33">
        <v>27.74</v>
      </c>
      <c r="M4" s="34">
        <v>8.2866666666666653</v>
      </c>
    </row>
    <row r="5" spans="1:13" ht="14.25" x14ac:dyDescent="0.15">
      <c r="A5" s="13" t="s">
        <v>93</v>
      </c>
      <c r="B5" s="41">
        <v>157.05000000000032</v>
      </c>
      <c r="C5" s="41">
        <v>3.98</v>
      </c>
      <c r="D5" s="41">
        <v>3.9800000000000004</v>
      </c>
      <c r="E5" s="41">
        <v>226.82333333333335</v>
      </c>
      <c r="F5" s="41">
        <v>37.400000000000006</v>
      </c>
      <c r="G5" s="41">
        <v>220.67</v>
      </c>
      <c r="H5" s="41">
        <v>426.63333333333333</v>
      </c>
      <c r="I5" s="41">
        <v>698.60333333333335</v>
      </c>
      <c r="J5" s="41">
        <v>694.33333333333337</v>
      </c>
      <c r="K5" s="41">
        <v>712.89666666666676</v>
      </c>
      <c r="L5" s="41">
        <v>809.93999999999994</v>
      </c>
      <c r="M5" s="42">
        <v>566.61333333333334</v>
      </c>
    </row>
    <row r="6" spans="1:13" ht="14.25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14.25" x14ac:dyDescent="0.15">
      <c r="A7" s="11" t="s">
        <v>87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4.25" x14ac:dyDescent="0.15">
      <c r="A8" s="16"/>
      <c r="B8" s="5" t="s">
        <v>75</v>
      </c>
      <c r="C8" s="5" t="s">
        <v>76</v>
      </c>
      <c r="D8" s="5" t="s">
        <v>77</v>
      </c>
      <c r="E8" s="5" t="s">
        <v>78</v>
      </c>
      <c r="F8" s="5" t="s">
        <v>79</v>
      </c>
      <c r="G8" s="5" t="s">
        <v>80</v>
      </c>
      <c r="H8" s="5" t="s">
        <v>81</v>
      </c>
      <c r="I8" s="5" t="s">
        <v>82</v>
      </c>
      <c r="J8" s="5" t="s">
        <v>83</v>
      </c>
      <c r="K8" s="5" t="s">
        <v>84</v>
      </c>
      <c r="L8" s="5" t="s">
        <v>85</v>
      </c>
      <c r="M8" s="6" t="s">
        <v>86</v>
      </c>
    </row>
    <row r="9" spans="1:13" ht="14.25" x14ac:dyDescent="0.15">
      <c r="A9" s="10" t="s">
        <v>94</v>
      </c>
      <c r="B9" s="33">
        <v>38.455493450944594</v>
      </c>
      <c r="C9" s="33">
        <v>0.47722187715652487</v>
      </c>
      <c r="D9" s="33">
        <v>6.0344086347737909</v>
      </c>
      <c r="E9" s="33">
        <v>57.923073905856128</v>
      </c>
      <c r="F9" s="33">
        <v>8.4468181006718517</v>
      </c>
      <c r="G9" s="33">
        <v>86.079857775581459</v>
      </c>
      <c r="H9" s="33">
        <v>65.589094519773141</v>
      </c>
      <c r="I9" s="33">
        <v>62.130117791796529</v>
      </c>
      <c r="J9" s="33">
        <v>17.985912064216834</v>
      </c>
      <c r="K9" s="33">
        <v>11.226860209783458</v>
      </c>
      <c r="L9" s="33">
        <v>7.290758347830578</v>
      </c>
      <c r="M9" s="34">
        <v>4.8405171872477908</v>
      </c>
    </row>
    <row r="10" spans="1:13" ht="14.25" x14ac:dyDescent="0.15">
      <c r="A10" s="13" t="s">
        <v>93</v>
      </c>
      <c r="B10" s="41">
        <v>29.10962282031047</v>
      </c>
      <c r="C10" s="41">
        <v>0.9166282820246211</v>
      </c>
      <c r="D10" s="41">
        <v>1.3487470179831791</v>
      </c>
      <c r="E10" s="41">
        <v>19.990683015029884</v>
      </c>
      <c r="F10" s="41">
        <v>3.293482902586502</v>
      </c>
      <c r="G10" s="41">
        <v>10.174514275420757</v>
      </c>
      <c r="H10" s="41">
        <v>49.129375688640259</v>
      </c>
      <c r="I10" s="41">
        <v>121.44978233669109</v>
      </c>
      <c r="J10" s="41">
        <v>13.241041695621409</v>
      </c>
      <c r="K10" s="41">
        <v>77.794463289610079</v>
      </c>
      <c r="L10" s="41">
        <v>125.02705781224017</v>
      </c>
      <c r="M10" s="42">
        <v>100.82451201083121</v>
      </c>
    </row>
    <row r="37" spans="1:13" ht="14.25" x14ac:dyDescent="0.15">
      <c r="A37" s="46" t="s">
        <v>88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ht="14.25" x14ac:dyDescent="0.15">
      <c r="A38" s="11" t="s">
        <v>74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ht="14.25" x14ac:dyDescent="0.15">
      <c r="A39" s="47"/>
      <c r="B39" s="5" t="s">
        <v>75</v>
      </c>
      <c r="C39" s="5" t="s">
        <v>76</v>
      </c>
      <c r="D39" s="5" t="s">
        <v>77</v>
      </c>
      <c r="E39" s="5" t="s">
        <v>78</v>
      </c>
      <c r="F39" s="5" t="s">
        <v>79</v>
      </c>
      <c r="G39" s="5" t="s">
        <v>80</v>
      </c>
      <c r="H39" s="5" t="s">
        <v>81</v>
      </c>
      <c r="I39" s="5" t="s">
        <v>82</v>
      </c>
      <c r="J39" s="5" t="s">
        <v>83</v>
      </c>
      <c r="K39" s="5" t="s">
        <v>84</v>
      </c>
      <c r="L39" s="5" t="s">
        <v>85</v>
      </c>
      <c r="M39" s="6" t="s">
        <v>86</v>
      </c>
    </row>
    <row r="40" spans="1:13" ht="14.25" x14ac:dyDescent="0.15">
      <c r="A40" s="10" t="s">
        <v>94</v>
      </c>
      <c r="B40" s="33">
        <v>0</v>
      </c>
      <c r="C40" s="33">
        <v>0</v>
      </c>
      <c r="D40" s="33">
        <v>0</v>
      </c>
      <c r="E40" s="33">
        <v>6.6666666666666666E-2</v>
      </c>
      <c r="F40" s="33">
        <v>0</v>
      </c>
      <c r="G40" s="33">
        <v>0.49</v>
      </c>
      <c r="H40" s="33">
        <v>1.3099999999999998</v>
      </c>
      <c r="I40" s="33">
        <v>2.5766666666666667</v>
      </c>
      <c r="J40" s="33">
        <v>1.89</v>
      </c>
      <c r="K40" s="33">
        <v>0.49666666666666665</v>
      </c>
      <c r="L40" s="33">
        <v>1.6666666666666666E-2</v>
      </c>
      <c r="M40" s="34">
        <v>2.6666666666666668E-2</v>
      </c>
    </row>
    <row r="41" spans="1:13" ht="14.25" x14ac:dyDescent="0.15">
      <c r="A41" s="13" t="s">
        <v>93</v>
      </c>
      <c r="B41" s="41">
        <v>3.3333333333333335E-3</v>
      </c>
      <c r="C41" s="41">
        <v>2.2200000000000002E-3</v>
      </c>
      <c r="D41" s="41">
        <v>0.10666666666666667</v>
      </c>
      <c r="E41" s="41">
        <v>0.15666666666666665</v>
      </c>
      <c r="F41" s="41">
        <v>0.10333333333333333</v>
      </c>
      <c r="G41" s="41">
        <v>1.7466666666666668</v>
      </c>
      <c r="H41" s="41">
        <v>2.31</v>
      </c>
      <c r="I41" s="41">
        <v>9.2799999999999994</v>
      </c>
      <c r="J41" s="41">
        <v>7.56</v>
      </c>
      <c r="K41" s="41">
        <v>10.87</v>
      </c>
      <c r="L41" s="41">
        <v>8.0766666666666662</v>
      </c>
      <c r="M41" s="42">
        <v>2.3533333333333335</v>
      </c>
    </row>
    <row r="42" spans="1:13" ht="14.25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ht="14.25" x14ac:dyDescent="0.15">
      <c r="A43" s="11" t="s">
        <v>87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 ht="14.25" x14ac:dyDescent="0.15">
      <c r="A44" s="16"/>
      <c r="B44" s="5" t="s">
        <v>75</v>
      </c>
      <c r="C44" s="5" t="s">
        <v>76</v>
      </c>
      <c r="D44" s="5" t="s">
        <v>77</v>
      </c>
      <c r="E44" s="5" t="s">
        <v>78</v>
      </c>
      <c r="F44" s="5" t="s">
        <v>79</v>
      </c>
      <c r="G44" s="5" t="s">
        <v>80</v>
      </c>
      <c r="H44" s="5" t="s">
        <v>81</v>
      </c>
      <c r="I44" s="5" t="s">
        <v>82</v>
      </c>
      <c r="J44" s="5" t="s">
        <v>83</v>
      </c>
      <c r="K44" s="5" t="s">
        <v>84</v>
      </c>
      <c r="L44" s="5" t="s">
        <v>85</v>
      </c>
      <c r="M44" s="6" t="s">
        <v>86</v>
      </c>
    </row>
    <row r="45" spans="1:13" ht="14.25" x14ac:dyDescent="0.15">
      <c r="A45" s="10" t="s">
        <v>94</v>
      </c>
      <c r="B45" s="33">
        <v>0</v>
      </c>
      <c r="C45" s="33">
        <v>0</v>
      </c>
      <c r="D45" s="33">
        <v>0</v>
      </c>
      <c r="E45" s="33">
        <v>3.3829638550307392E-2</v>
      </c>
      <c r="F45" s="33">
        <v>0</v>
      </c>
      <c r="G45" s="33">
        <v>0.45544849690533978</v>
      </c>
      <c r="H45" s="33">
        <v>0.87191360428274844</v>
      </c>
      <c r="I45" s="33">
        <v>1.799391872581154</v>
      </c>
      <c r="J45" s="33">
        <v>0.89511637977043745</v>
      </c>
      <c r="K45" s="33">
        <v>0.2726617766472676</v>
      </c>
      <c r="L45" s="33">
        <v>1.666666666666667E-2</v>
      </c>
      <c r="M45" s="34">
        <v>2.6666666666666668E-2</v>
      </c>
    </row>
    <row r="46" spans="1:13" ht="14.25" x14ac:dyDescent="0.15">
      <c r="A46" s="13" t="s">
        <v>93</v>
      </c>
      <c r="B46" s="41">
        <v>3.3333333333333335E-3</v>
      </c>
      <c r="C46" s="41">
        <v>2.2199999999999998E-3</v>
      </c>
      <c r="D46" s="41">
        <v>0.10666666666666667</v>
      </c>
      <c r="E46" s="41">
        <v>9.2436164159080333E-2</v>
      </c>
      <c r="F46" s="41">
        <v>0.10333333333333333</v>
      </c>
      <c r="G46" s="41">
        <v>1.2966281056819819</v>
      </c>
      <c r="H46" s="41">
        <v>0.56293871780150273</v>
      </c>
      <c r="I46" s="41">
        <v>6.0926923441119198</v>
      </c>
      <c r="J46" s="41">
        <v>3.1029716939304071</v>
      </c>
      <c r="K46" s="41">
        <v>5.3845705492638896</v>
      </c>
      <c r="L46" s="41">
        <v>3.0317505027807141</v>
      </c>
      <c r="M46" s="42">
        <v>1.3857529040601397</v>
      </c>
    </row>
    <row r="72" spans="1:13" ht="14.25" x14ac:dyDescent="0.15">
      <c r="A72" s="46" t="s">
        <v>89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3" ht="14.25" x14ac:dyDescent="0.15">
      <c r="A73" s="11" t="s">
        <v>74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1:13" ht="14.25" x14ac:dyDescent="0.15">
      <c r="A74" s="47"/>
      <c r="B74" s="5" t="s">
        <v>75</v>
      </c>
      <c r="C74" s="5" t="s">
        <v>76</v>
      </c>
      <c r="D74" s="5" t="s">
        <v>77</v>
      </c>
      <c r="E74" s="5" t="s">
        <v>78</v>
      </c>
      <c r="F74" s="5" t="s">
        <v>79</v>
      </c>
      <c r="G74" s="5" t="s">
        <v>80</v>
      </c>
      <c r="H74" s="5" t="s">
        <v>81</v>
      </c>
      <c r="I74" s="5" t="s">
        <v>82</v>
      </c>
      <c r="J74" s="5" t="s">
        <v>83</v>
      </c>
      <c r="K74" s="5" t="s">
        <v>84</v>
      </c>
      <c r="L74" s="5" t="s">
        <v>85</v>
      </c>
      <c r="M74" s="6" t="s">
        <v>86</v>
      </c>
    </row>
    <row r="75" spans="1:13" ht="14.25" x14ac:dyDescent="0.15">
      <c r="A75" s="10" t="s">
        <v>94</v>
      </c>
      <c r="B75" s="33">
        <v>1.1033333333333333</v>
      </c>
      <c r="C75" s="33">
        <v>1.502E-2</v>
      </c>
      <c r="D75" s="33">
        <v>9.0000000000000011E-2</v>
      </c>
      <c r="E75" s="33">
        <v>9.3566666666666674</v>
      </c>
      <c r="F75" s="33">
        <v>0.86333333333333329</v>
      </c>
      <c r="G75" s="33">
        <v>2.0933333333333333</v>
      </c>
      <c r="H75" s="33">
        <v>2.8366666666666664</v>
      </c>
      <c r="I75" s="33">
        <v>2.5766666666666667</v>
      </c>
      <c r="J75" s="33">
        <v>1.1299999999999999</v>
      </c>
      <c r="K75" s="33">
        <v>0.31333333333333335</v>
      </c>
      <c r="L75" s="33">
        <v>0.01</v>
      </c>
      <c r="M75" s="34">
        <v>0</v>
      </c>
    </row>
    <row r="76" spans="1:13" ht="14.25" x14ac:dyDescent="0.15">
      <c r="A76" s="13" t="s">
        <v>93</v>
      </c>
      <c r="B76" s="41">
        <v>3.58</v>
      </c>
      <c r="C76" s="41">
        <v>0.11</v>
      </c>
      <c r="D76" s="41">
        <v>7.6666666666666675E-2</v>
      </c>
      <c r="E76" s="41">
        <v>38.096666666666671</v>
      </c>
      <c r="F76" s="41">
        <v>2.4166666666666665</v>
      </c>
      <c r="G76" s="41">
        <v>6.1533333333333333</v>
      </c>
      <c r="H76" s="41">
        <v>9.0733333333333341</v>
      </c>
      <c r="I76" s="41">
        <v>11.829999999999998</v>
      </c>
      <c r="J76" s="41">
        <v>12.64</v>
      </c>
      <c r="K76" s="41">
        <v>14.123333333333333</v>
      </c>
      <c r="L76" s="41">
        <v>13.56</v>
      </c>
      <c r="M76" s="42">
        <v>7.2366666666666672</v>
      </c>
    </row>
    <row r="77" spans="1:13" ht="14.25" x14ac:dyDescent="0.1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1:13" ht="14.25" x14ac:dyDescent="0.15">
      <c r="A78" s="11" t="s">
        <v>87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3" ht="14.25" x14ac:dyDescent="0.15">
      <c r="A79" s="16"/>
      <c r="B79" s="5" t="s">
        <v>75</v>
      </c>
      <c r="C79" s="5" t="s">
        <v>76</v>
      </c>
      <c r="D79" s="5" t="s">
        <v>77</v>
      </c>
      <c r="E79" s="5" t="s">
        <v>78</v>
      </c>
      <c r="F79" s="5" t="s">
        <v>79</v>
      </c>
      <c r="G79" s="5" t="s">
        <v>80</v>
      </c>
      <c r="H79" s="5" t="s">
        <v>81</v>
      </c>
      <c r="I79" s="5" t="s">
        <v>82</v>
      </c>
      <c r="J79" s="5" t="s">
        <v>83</v>
      </c>
      <c r="K79" s="5" t="s">
        <v>84</v>
      </c>
      <c r="L79" s="5" t="s">
        <v>85</v>
      </c>
      <c r="M79" s="6" t="s">
        <v>86</v>
      </c>
    </row>
    <row r="80" spans="1:13" ht="14.25" x14ac:dyDescent="0.15">
      <c r="A80" s="10" t="s">
        <v>94</v>
      </c>
      <c r="B80" s="33">
        <v>0.44860276910028601</v>
      </c>
      <c r="C80" s="33">
        <v>1.257512359117529E-2</v>
      </c>
      <c r="D80" s="33">
        <v>9.0000000000000011E-2</v>
      </c>
      <c r="E80" s="33">
        <v>1.1314346841265037</v>
      </c>
      <c r="F80" s="33">
        <v>0.2302414191910552</v>
      </c>
      <c r="G80" s="33">
        <v>0.93794693050536959</v>
      </c>
      <c r="H80" s="33">
        <v>0.9216350205537498</v>
      </c>
      <c r="I80" s="33">
        <v>1.3139803820622453</v>
      </c>
      <c r="J80" s="33">
        <v>0.67825757152672728</v>
      </c>
      <c r="K80" s="33">
        <v>0.16333333333333336</v>
      </c>
      <c r="L80" s="33">
        <v>5.773502691896258E-3</v>
      </c>
      <c r="M80" s="34">
        <v>0</v>
      </c>
    </row>
    <row r="81" spans="1:13" ht="14.25" x14ac:dyDescent="0.15">
      <c r="A81" s="13" t="s">
        <v>93</v>
      </c>
      <c r="B81" s="41">
        <v>0.51675268101223615</v>
      </c>
      <c r="C81" s="41">
        <v>0.10016652800877814</v>
      </c>
      <c r="D81" s="41">
        <v>3.2829526005987028E-2</v>
      </c>
      <c r="E81" s="41">
        <v>4.2266390640528639</v>
      </c>
      <c r="F81" s="41">
        <v>0.73112546422925584</v>
      </c>
      <c r="G81" s="41">
        <v>0.62301239509695361</v>
      </c>
      <c r="H81" s="41">
        <v>1.8735913226860448</v>
      </c>
      <c r="I81" s="41">
        <v>2.6700561791842539</v>
      </c>
      <c r="J81" s="41">
        <v>0.69291654139104919</v>
      </c>
      <c r="K81" s="41">
        <v>1.2791446795070187</v>
      </c>
      <c r="L81" s="41">
        <v>2.4925957019407119</v>
      </c>
      <c r="M81" s="42">
        <v>1.6953498491789576</v>
      </c>
    </row>
    <row r="107" spans="1:13" ht="14.25" x14ac:dyDescent="0.15">
      <c r="A107" s="46" t="s">
        <v>90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ht="14.25" x14ac:dyDescent="0.15">
      <c r="A108" s="11" t="s">
        <v>74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ht="14.25" x14ac:dyDescent="0.15">
      <c r="A109" s="47"/>
      <c r="B109" s="5" t="s">
        <v>75</v>
      </c>
      <c r="C109" s="5" t="s">
        <v>76</v>
      </c>
      <c r="D109" s="5" t="s">
        <v>77</v>
      </c>
      <c r="E109" s="5" t="s">
        <v>78</v>
      </c>
      <c r="F109" s="5" t="s">
        <v>79</v>
      </c>
      <c r="G109" s="5" t="s">
        <v>80</v>
      </c>
      <c r="H109" s="5" t="s">
        <v>81</v>
      </c>
      <c r="I109" s="5" t="s">
        <v>82</v>
      </c>
      <c r="J109" s="5" t="s">
        <v>83</v>
      </c>
      <c r="K109" s="5" t="s">
        <v>84</v>
      </c>
      <c r="L109" s="5" t="s">
        <v>85</v>
      </c>
      <c r="M109" s="6" t="s">
        <v>86</v>
      </c>
    </row>
    <row r="110" spans="1:13" ht="14.25" x14ac:dyDescent="0.15">
      <c r="A110" s="10" t="s">
        <v>94</v>
      </c>
      <c r="B110" s="33">
        <v>0</v>
      </c>
      <c r="C110" s="33">
        <v>6.6666666666666671E-3</v>
      </c>
      <c r="D110" s="33">
        <v>5.6666666666666671E-2</v>
      </c>
      <c r="E110" s="33">
        <v>8.1166666666666671</v>
      </c>
      <c r="F110" s="33">
        <v>0.33333333333333331</v>
      </c>
      <c r="G110" s="33">
        <v>19.496666666666666</v>
      </c>
      <c r="H110" s="33">
        <v>20.646666666666665</v>
      </c>
      <c r="I110" s="33">
        <v>26.096666666666664</v>
      </c>
      <c r="J110" s="33">
        <v>13.530000000000001</v>
      </c>
      <c r="K110" s="33">
        <v>4.7333333333333334</v>
      </c>
      <c r="L110" s="33">
        <v>3.02</v>
      </c>
      <c r="M110" s="34">
        <v>0.73333333333333339</v>
      </c>
    </row>
    <row r="111" spans="1:13" ht="14.25" x14ac:dyDescent="0.15">
      <c r="A111" s="13" t="s">
        <v>93</v>
      </c>
      <c r="B111" s="41">
        <v>2.6666666666666668E-2</v>
      </c>
      <c r="C111" s="41">
        <v>1.3333333333333334E-2</v>
      </c>
      <c r="D111" s="41">
        <v>2.9689999999999998E-2</v>
      </c>
      <c r="E111" s="41">
        <v>5.8833333333333329</v>
      </c>
      <c r="F111" s="41">
        <v>0.81333333333333335</v>
      </c>
      <c r="G111" s="41">
        <v>14.953333333333333</v>
      </c>
      <c r="H111" s="41">
        <v>19.309999999999999</v>
      </c>
      <c r="I111" s="41">
        <v>46.72</v>
      </c>
      <c r="J111" s="41">
        <v>42.483333333333334</v>
      </c>
      <c r="K111" s="41">
        <v>39.979999999999997</v>
      </c>
      <c r="L111" s="41">
        <v>57.113333333333337</v>
      </c>
      <c r="M111" s="42">
        <v>49.386666666666663</v>
      </c>
    </row>
    <row r="112" spans="1:13" ht="14.25" x14ac:dyDescent="0.1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ht="14.25" x14ac:dyDescent="0.15">
      <c r="A113" s="11" t="s">
        <v>87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ht="14.25" x14ac:dyDescent="0.15">
      <c r="A114" s="16"/>
      <c r="B114" s="5" t="s">
        <v>75</v>
      </c>
      <c r="C114" s="5" t="s">
        <v>76</v>
      </c>
      <c r="D114" s="5" t="s">
        <v>77</v>
      </c>
      <c r="E114" s="5" t="s">
        <v>78</v>
      </c>
      <c r="F114" s="5" t="s">
        <v>79</v>
      </c>
      <c r="G114" s="5" t="s">
        <v>80</v>
      </c>
      <c r="H114" s="5" t="s">
        <v>81</v>
      </c>
      <c r="I114" s="5" t="s">
        <v>82</v>
      </c>
      <c r="J114" s="5" t="s">
        <v>83</v>
      </c>
      <c r="K114" s="5" t="s">
        <v>84</v>
      </c>
      <c r="L114" s="5" t="s">
        <v>85</v>
      </c>
      <c r="M114" s="6" t="s">
        <v>86</v>
      </c>
    </row>
    <row r="115" spans="1:13" ht="14.25" x14ac:dyDescent="0.15">
      <c r="A115" s="10" t="s">
        <v>94</v>
      </c>
      <c r="B115" s="33">
        <v>0</v>
      </c>
      <c r="C115" s="33">
        <v>6.6666666666666671E-3</v>
      </c>
      <c r="D115" s="33">
        <v>5.6666666666666678E-2</v>
      </c>
      <c r="E115" s="33">
        <v>2.272240695388096</v>
      </c>
      <c r="F115" s="33">
        <v>0.12414149633024046</v>
      </c>
      <c r="G115" s="33">
        <v>5.8601204007350507</v>
      </c>
      <c r="H115" s="33">
        <v>3.5921875105722321</v>
      </c>
      <c r="I115" s="33">
        <v>5.6310873234611201</v>
      </c>
      <c r="J115" s="33">
        <v>3.046331126672432</v>
      </c>
      <c r="K115" s="33">
        <v>0.81035657446446085</v>
      </c>
      <c r="L115" s="33">
        <v>1.0576546380238363</v>
      </c>
      <c r="M115" s="34">
        <v>0.6218878069591367</v>
      </c>
    </row>
    <row r="116" spans="1:13" ht="14.25" x14ac:dyDescent="0.15">
      <c r="A116" s="13" t="s">
        <v>93</v>
      </c>
      <c r="B116" s="41">
        <v>2.1858128414340004E-2</v>
      </c>
      <c r="C116" s="41">
        <v>1.3333333333333334E-2</v>
      </c>
      <c r="D116" s="41">
        <v>2.5290896254054215E-2</v>
      </c>
      <c r="E116" s="41">
        <v>0.73353785026935014</v>
      </c>
      <c r="F116" s="41">
        <v>0.27412487016767451</v>
      </c>
      <c r="G116" s="41">
        <v>2.5810161650877874</v>
      </c>
      <c r="H116" s="41">
        <v>3.4298542243075052</v>
      </c>
      <c r="I116" s="41">
        <v>10.115418923603707</v>
      </c>
      <c r="J116" s="41">
        <v>3.7835888313140598</v>
      </c>
      <c r="K116" s="41">
        <v>6.6409939015180521</v>
      </c>
      <c r="L116" s="41">
        <v>12.913157802971527</v>
      </c>
      <c r="M116" s="42">
        <v>13.183378845264887</v>
      </c>
    </row>
    <row r="143" spans="1:13" ht="14.25" x14ac:dyDescent="0.15">
      <c r="A143" s="46" t="s">
        <v>91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 ht="14.25" x14ac:dyDescent="0.15">
      <c r="A144" s="11" t="s">
        <v>74</v>
      </c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 ht="14.25" x14ac:dyDescent="0.15">
      <c r="A145" s="47"/>
      <c r="B145" s="5" t="s">
        <v>75</v>
      </c>
      <c r="C145" s="5" t="s">
        <v>76</v>
      </c>
      <c r="D145" s="5" t="s">
        <v>77</v>
      </c>
      <c r="E145" s="5" t="s">
        <v>78</v>
      </c>
      <c r="F145" s="5" t="s">
        <v>79</v>
      </c>
      <c r="G145" s="5" t="s">
        <v>80</v>
      </c>
      <c r="H145" s="5" t="s">
        <v>81</v>
      </c>
      <c r="I145" s="5" t="s">
        <v>82</v>
      </c>
      <c r="J145" s="5" t="s">
        <v>83</v>
      </c>
      <c r="K145" s="5" t="s">
        <v>84</v>
      </c>
      <c r="L145" s="5" t="s">
        <v>85</v>
      </c>
      <c r="M145" s="6" t="s">
        <v>86</v>
      </c>
    </row>
    <row r="146" spans="1:13" ht="14.25" x14ac:dyDescent="0.15">
      <c r="A146" s="10" t="s">
        <v>94</v>
      </c>
      <c r="B146" s="33">
        <v>2.686666666666667</v>
      </c>
      <c r="C146" s="33">
        <v>6.6666666666666666E-2</v>
      </c>
      <c r="D146" s="33">
        <v>2.74</v>
      </c>
      <c r="E146" s="33">
        <v>85.053333333333327</v>
      </c>
      <c r="F146" s="33">
        <v>7.5366666666666662</v>
      </c>
      <c r="G146" s="33">
        <v>129.88999999999999</v>
      </c>
      <c r="H146" s="33">
        <v>127.85666666666668</v>
      </c>
      <c r="I146" s="33">
        <v>98.31</v>
      </c>
      <c r="J146" s="33">
        <v>57.81</v>
      </c>
      <c r="K146" s="33">
        <v>23.099999999999998</v>
      </c>
      <c r="L146" s="33">
        <v>11.756666666666666</v>
      </c>
      <c r="M146" s="34">
        <v>2.94</v>
      </c>
    </row>
    <row r="147" spans="1:13" ht="14.25" x14ac:dyDescent="0.15">
      <c r="A147" s="13" t="s">
        <v>93</v>
      </c>
      <c r="B147" s="41">
        <v>3.1766666666666663</v>
      </c>
      <c r="C147" s="41">
        <v>0.34333333333333332</v>
      </c>
      <c r="D147" s="41">
        <v>0.80333333333333334</v>
      </c>
      <c r="E147" s="41">
        <v>59.153333333333336</v>
      </c>
      <c r="F147" s="41">
        <v>7.4533333333333331</v>
      </c>
      <c r="G147" s="41">
        <v>87.490000000000009</v>
      </c>
      <c r="H147" s="41">
        <v>180.36666666666667</v>
      </c>
      <c r="I147" s="41">
        <v>319.40000000000003</v>
      </c>
      <c r="J147" s="41">
        <v>379.2</v>
      </c>
      <c r="K147" s="41">
        <v>365.56666666666661</v>
      </c>
      <c r="L147" s="41">
        <v>389.63333333333338</v>
      </c>
      <c r="M147" s="42">
        <v>271.36666666666662</v>
      </c>
    </row>
    <row r="148" spans="1:13" ht="14.25" x14ac:dyDescent="0.1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 ht="14.25" x14ac:dyDescent="0.15">
      <c r="A149" s="11" t="s">
        <v>87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 ht="14.25" x14ac:dyDescent="0.15">
      <c r="A150" s="16"/>
      <c r="B150" s="5" t="s">
        <v>75</v>
      </c>
      <c r="C150" s="5" t="s">
        <v>76</v>
      </c>
      <c r="D150" s="5" t="s">
        <v>77</v>
      </c>
      <c r="E150" s="5" t="s">
        <v>78</v>
      </c>
      <c r="F150" s="5" t="s">
        <v>79</v>
      </c>
      <c r="G150" s="5" t="s">
        <v>80</v>
      </c>
      <c r="H150" s="5" t="s">
        <v>81</v>
      </c>
      <c r="I150" s="5" t="s">
        <v>82</v>
      </c>
      <c r="J150" s="5" t="s">
        <v>83</v>
      </c>
      <c r="K150" s="5" t="s">
        <v>84</v>
      </c>
      <c r="L150" s="5" t="s">
        <v>85</v>
      </c>
      <c r="M150" s="6" t="s">
        <v>86</v>
      </c>
    </row>
    <row r="151" spans="1:13" ht="14.25" x14ac:dyDescent="0.15">
      <c r="A151" s="10" t="s">
        <v>94</v>
      </c>
      <c r="B151" s="33">
        <v>0.50041094223758797</v>
      </c>
      <c r="C151" s="33">
        <v>4.8074017006186527E-2</v>
      </c>
      <c r="D151" s="33">
        <v>2.3419934528801174</v>
      </c>
      <c r="E151" s="33">
        <v>22.324778709865054</v>
      </c>
      <c r="F151" s="33">
        <v>2.9117024420622228</v>
      </c>
      <c r="G151" s="33">
        <v>41.411195346186311</v>
      </c>
      <c r="H151" s="33">
        <v>30.61036117250352</v>
      </c>
      <c r="I151" s="33">
        <v>29.670261767185909</v>
      </c>
      <c r="J151" s="33">
        <v>8.3921928004544561</v>
      </c>
      <c r="K151" s="33">
        <v>3.5785332190717458</v>
      </c>
      <c r="L151" s="33">
        <v>3.6607937815603773</v>
      </c>
      <c r="M151" s="34">
        <v>2.1835826829624141</v>
      </c>
    </row>
    <row r="152" spans="1:13" ht="14.25" x14ac:dyDescent="0.15">
      <c r="A152" s="13" t="s">
        <v>93</v>
      </c>
      <c r="B152" s="41">
        <v>8.8380490557085661E-2</v>
      </c>
      <c r="C152" s="41">
        <v>0.34333333333333338</v>
      </c>
      <c r="D152" s="41">
        <v>0.49309679013804625</v>
      </c>
      <c r="E152" s="41">
        <v>7.682144521189664</v>
      </c>
      <c r="F152" s="41">
        <v>1.2086677698101254</v>
      </c>
      <c r="G152" s="41">
        <v>8.9978238109741095</v>
      </c>
      <c r="H152" s="41">
        <v>32.88699506559464</v>
      </c>
      <c r="I152" s="41">
        <v>67.169735248349212</v>
      </c>
      <c r="J152" s="41">
        <v>9.007219326740076</v>
      </c>
      <c r="K152" s="41">
        <v>52.521656908788252</v>
      </c>
      <c r="L152" s="41">
        <v>70.38859598290361</v>
      </c>
      <c r="M152" s="42">
        <v>63.01207115395524</v>
      </c>
    </row>
    <row r="178" spans="1:13" ht="14.25" x14ac:dyDescent="0.15">
      <c r="A178" s="46" t="s">
        <v>92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 ht="14.25" x14ac:dyDescent="0.15">
      <c r="A179" s="11" t="s">
        <v>74</v>
      </c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 ht="14.25" x14ac:dyDescent="0.15">
      <c r="A180" s="47"/>
      <c r="B180" s="5" t="s">
        <v>75</v>
      </c>
      <c r="C180" s="5" t="s">
        <v>76</v>
      </c>
      <c r="D180" s="5" t="s">
        <v>77</v>
      </c>
      <c r="E180" s="5" t="s">
        <v>78</v>
      </c>
      <c r="F180" s="5" t="s">
        <v>79</v>
      </c>
      <c r="G180" s="5" t="s">
        <v>80</v>
      </c>
      <c r="H180" s="5" t="s">
        <v>81</v>
      </c>
      <c r="I180" s="5" t="s">
        <v>82</v>
      </c>
      <c r="J180" s="5" t="s">
        <v>83</v>
      </c>
      <c r="K180" s="5" t="s">
        <v>84</v>
      </c>
      <c r="L180" s="5" t="s">
        <v>85</v>
      </c>
      <c r="M180" s="6" t="s">
        <v>86</v>
      </c>
    </row>
    <row r="181" spans="1:13" ht="14.25" x14ac:dyDescent="0.15">
      <c r="A181" s="10" t="s">
        <v>94</v>
      </c>
      <c r="B181" s="33">
        <v>4.4333333333333336</v>
      </c>
      <c r="C181" s="33">
        <v>0.03</v>
      </c>
      <c r="D181" s="33">
        <v>0.24</v>
      </c>
      <c r="E181" s="33">
        <v>23.060000000000002</v>
      </c>
      <c r="F181" s="33">
        <v>6.0966666666666667</v>
      </c>
      <c r="G181" s="33">
        <v>4.5933333333333328</v>
      </c>
      <c r="H181" s="33">
        <v>7.4033333333333333</v>
      </c>
      <c r="I181" s="33">
        <v>6.5466666666666669</v>
      </c>
      <c r="J181" s="33">
        <v>3.52</v>
      </c>
      <c r="K181" s="33">
        <v>1.2166666666666666</v>
      </c>
      <c r="L181" s="33">
        <v>0.24</v>
      </c>
      <c r="M181" s="34">
        <v>0.01</v>
      </c>
    </row>
    <row r="182" spans="1:13" ht="14.25" x14ac:dyDescent="0.15">
      <c r="A182" s="13" t="s">
        <v>93</v>
      </c>
      <c r="B182" s="41">
        <v>0.29333333333333333</v>
      </c>
      <c r="C182" s="41">
        <v>2.6666666666666668E-2</v>
      </c>
      <c r="D182" s="41">
        <v>0.12333333333333334</v>
      </c>
      <c r="E182" s="41">
        <v>15.19</v>
      </c>
      <c r="F182" s="41">
        <v>9.3866666666666685</v>
      </c>
      <c r="G182" s="41">
        <v>6.4033333333333333</v>
      </c>
      <c r="H182" s="41">
        <v>14.633333333333335</v>
      </c>
      <c r="I182" s="41">
        <v>20.37</v>
      </c>
      <c r="J182" s="41">
        <v>18.5</v>
      </c>
      <c r="K182" s="41">
        <v>16.963333333333335</v>
      </c>
      <c r="L182" s="41">
        <v>15.706666666666669</v>
      </c>
      <c r="M182" s="42">
        <v>9.7133333333333329</v>
      </c>
    </row>
    <row r="183" spans="1:13" ht="14.25" x14ac:dyDescent="0.1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 ht="14.25" x14ac:dyDescent="0.15">
      <c r="A184" s="11" t="s">
        <v>87</v>
      </c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 ht="14.25" x14ac:dyDescent="0.15">
      <c r="A185" s="16"/>
      <c r="B185" s="5" t="s">
        <v>75</v>
      </c>
      <c r="C185" s="5" t="s">
        <v>76</v>
      </c>
      <c r="D185" s="5" t="s">
        <v>77</v>
      </c>
      <c r="E185" s="5" t="s">
        <v>78</v>
      </c>
      <c r="F185" s="5" t="s">
        <v>79</v>
      </c>
      <c r="G185" s="5" t="s">
        <v>80</v>
      </c>
      <c r="H185" s="5" t="s">
        <v>81</v>
      </c>
      <c r="I185" s="5" t="s">
        <v>82</v>
      </c>
      <c r="J185" s="5" t="s">
        <v>83</v>
      </c>
      <c r="K185" s="5" t="s">
        <v>84</v>
      </c>
      <c r="L185" s="5" t="s">
        <v>85</v>
      </c>
      <c r="M185" s="6" t="s">
        <v>86</v>
      </c>
    </row>
    <row r="186" spans="1:13" ht="14.25" x14ac:dyDescent="0.15">
      <c r="A186" s="10" t="s">
        <v>94</v>
      </c>
      <c r="B186" s="33">
        <v>0.775721886016144</v>
      </c>
      <c r="C186" s="33">
        <v>3.0000000000000002E-2</v>
      </c>
      <c r="D186" s="33">
        <v>0.23007245235649865</v>
      </c>
      <c r="E186" s="33">
        <v>7.6563851348618357</v>
      </c>
      <c r="F186" s="33">
        <v>1.6579639454597459</v>
      </c>
      <c r="G186" s="33">
        <v>0.9328867979437685</v>
      </c>
      <c r="H186" s="33">
        <v>1.4984584671514194</v>
      </c>
      <c r="I186" s="33">
        <v>2.3588438787771531</v>
      </c>
      <c r="J186" s="33">
        <v>1.0822199406774942</v>
      </c>
      <c r="K186" s="33">
        <v>0.62953245437476169</v>
      </c>
      <c r="L186" s="33">
        <v>0.13576941236277534</v>
      </c>
      <c r="M186" s="34">
        <v>0.01</v>
      </c>
    </row>
    <row r="187" spans="1:13" ht="14.25" x14ac:dyDescent="0.15">
      <c r="A187" s="13" t="s">
        <v>93</v>
      </c>
      <c r="B187" s="41">
        <v>0.10333333333333333</v>
      </c>
      <c r="C187" s="41">
        <v>2.6666666666666668E-2</v>
      </c>
      <c r="D187" s="41">
        <v>0.10397649306988149</v>
      </c>
      <c r="E187" s="41">
        <v>0.63532144095200582</v>
      </c>
      <c r="F187" s="41">
        <v>0.4518234660179179</v>
      </c>
      <c r="G187" s="41">
        <v>1.6453199621282708</v>
      </c>
      <c r="H187" s="41">
        <v>2.6938345243248358</v>
      </c>
      <c r="I187" s="41">
        <v>3.6548734588217964</v>
      </c>
      <c r="J187" s="41">
        <v>1.8457789683491328</v>
      </c>
      <c r="K187" s="41">
        <v>1.75729274105875</v>
      </c>
      <c r="L187" s="41">
        <v>2.4502811630051284</v>
      </c>
      <c r="M187" s="42">
        <v>1.5974389224978547</v>
      </c>
    </row>
  </sheetData>
  <phoneticPr fontId="1"/>
  <pageMargins left="0.7" right="0.7" top="0.75" bottom="0.75" header="0.3" footer="0.3"/>
  <pageSetup paperSize="9" orientation="portrait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M8" sqref="M8"/>
    </sheetView>
  </sheetViews>
  <sheetFormatPr defaultRowHeight="13.5" x14ac:dyDescent="0.15"/>
  <cols>
    <col min="1" max="8" width="9" style="1"/>
    <col min="9" max="9" width="7" style="1" customWidth="1"/>
    <col min="10" max="10" width="41.75" style="1" customWidth="1"/>
    <col min="11" max="16384" width="9" style="1"/>
  </cols>
  <sheetData>
    <row r="1" spans="1:10" ht="28.5" customHeight="1" x14ac:dyDescent="0.15">
      <c r="A1" s="48" t="s">
        <v>95</v>
      </c>
      <c r="B1" s="48" t="s">
        <v>96</v>
      </c>
      <c r="C1" s="48" t="s">
        <v>97</v>
      </c>
      <c r="D1" s="48" t="s">
        <v>98</v>
      </c>
      <c r="E1" s="48" t="s">
        <v>99</v>
      </c>
      <c r="F1" s="48" t="s">
        <v>100</v>
      </c>
      <c r="G1" s="48" t="s">
        <v>101</v>
      </c>
      <c r="H1" s="48" t="s">
        <v>102</v>
      </c>
      <c r="I1" s="48" t="s">
        <v>103</v>
      </c>
      <c r="J1" s="48" t="s">
        <v>104</v>
      </c>
    </row>
    <row r="2" spans="1:10" ht="20.100000000000001" customHeight="1" x14ac:dyDescent="0.15">
      <c r="A2" s="49">
        <v>416.72969999999998</v>
      </c>
      <c r="B2" s="49"/>
      <c r="C2" s="49"/>
      <c r="D2" s="49"/>
      <c r="E2" s="49">
        <v>2</v>
      </c>
      <c r="F2" s="48" t="s">
        <v>105</v>
      </c>
      <c r="G2" s="49">
        <v>13</v>
      </c>
      <c r="H2" s="49">
        <v>32</v>
      </c>
      <c r="I2" s="50">
        <v>0.28000000000000003</v>
      </c>
      <c r="J2" s="48" t="s">
        <v>106</v>
      </c>
    </row>
    <row r="3" spans="1:10" ht="20.100000000000001" customHeight="1" x14ac:dyDescent="0.15">
      <c r="A3" s="49">
        <v>420.23829999999998</v>
      </c>
      <c r="B3" s="49"/>
      <c r="C3" s="49"/>
      <c r="D3" s="49"/>
      <c r="E3" s="49">
        <v>2</v>
      </c>
      <c r="F3" s="48" t="s">
        <v>105</v>
      </c>
      <c r="G3" s="49">
        <v>13</v>
      </c>
      <c r="H3" s="49">
        <v>32</v>
      </c>
      <c r="I3" s="50">
        <v>0.28000000000000003</v>
      </c>
      <c r="J3" s="48" t="s">
        <v>107</v>
      </c>
    </row>
    <row r="4" spans="1:10" ht="20.100000000000001" customHeight="1" x14ac:dyDescent="0.15">
      <c r="A4" s="49">
        <v>520.26189999999997</v>
      </c>
      <c r="B4" s="49"/>
      <c r="C4" s="49"/>
      <c r="D4" s="49"/>
      <c r="E4" s="49">
        <v>2</v>
      </c>
      <c r="F4" s="48" t="s">
        <v>105</v>
      </c>
      <c r="G4" s="49">
        <v>17</v>
      </c>
      <c r="H4" s="49">
        <v>33</v>
      </c>
      <c r="I4" s="50">
        <v>0.28000000000000003</v>
      </c>
      <c r="J4" s="48" t="s">
        <v>108</v>
      </c>
    </row>
    <row r="5" spans="1:10" ht="20.100000000000001" customHeight="1" x14ac:dyDescent="0.15">
      <c r="A5" s="49">
        <v>523.26880000000006</v>
      </c>
      <c r="B5" s="49"/>
      <c r="C5" s="49"/>
      <c r="D5" s="49"/>
      <c r="E5" s="49">
        <v>2</v>
      </c>
      <c r="F5" s="48" t="s">
        <v>105</v>
      </c>
      <c r="G5" s="49">
        <v>17</v>
      </c>
      <c r="H5" s="49">
        <v>33</v>
      </c>
      <c r="I5" s="50">
        <v>0.28000000000000003</v>
      </c>
      <c r="J5" s="48" t="s">
        <v>109</v>
      </c>
    </row>
    <row r="6" spans="1:10" ht="20.100000000000001" customHeight="1" x14ac:dyDescent="0.15">
      <c r="A6" s="49">
        <v>546.61289999999997</v>
      </c>
      <c r="B6" s="49"/>
      <c r="C6" s="49"/>
      <c r="D6" s="49"/>
      <c r="E6" s="49">
        <v>3</v>
      </c>
      <c r="F6" s="48" t="s">
        <v>105</v>
      </c>
      <c r="G6" s="49">
        <v>21</v>
      </c>
      <c r="H6" s="49">
        <v>37</v>
      </c>
      <c r="I6" s="50">
        <v>0.28000000000000003</v>
      </c>
      <c r="J6" s="48" t="s">
        <v>110</v>
      </c>
    </row>
    <row r="7" spans="1:10" ht="20.100000000000001" customHeight="1" x14ac:dyDescent="0.15">
      <c r="A7" s="49">
        <v>548.61950000000002</v>
      </c>
      <c r="B7" s="49"/>
      <c r="C7" s="49"/>
      <c r="D7" s="49"/>
      <c r="E7" s="49">
        <v>3</v>
      </c>
      <c r="F7" s="48" t="s">
        <v>105</v>
      </c>
      <c r="G7" s="49">
        <v>21</v>
      </c>
      <c r="H7" s="49">
        <v>37</v>
      </c>
      <c r="I7" s="50">
        <v>0.28000000000000003</v>
      </c>
      <c r="J7" s="48" t="s">
        <v>111</v>
      </c>
    </row>
    <row r="8" spans="1:10" ht="20.100000000000001" customHeight="1" x14ac:dyDescent="0.15">
      <c r="A8" s="49">
        <v>391.2174</v>
      </c>
      <c r="B8" s="49"/>
      <c r="C8" s="49"/>
      <c r="D8" s="49"/>
      <c r="E8" s="49">
        <v>2</v>
      </c>
      <c r="F8" s="48" t="s">
        <v>105</v>
      </c>
      <c r="G8" s="49">
        <v>25</v>
      </c>
      <c r="H8" s="49">
        <v>41</v>
      </c>
      <c r="I8" s="50">
        <v>0.28000000000000003</v>
      </c>
      <c r="J8" s="48" t="s">
        <v>112</v>
      </c>
    </row>
    <row r="9" spans="1:10" ht="20.100000000000001" customHeight="1" x14ac:dyDescent="0.15">
      <c r="A9" s="49">
        <v>394.22430000000003</v>
      </c>
      <c r="B9" s="49"/>
      <c r="C9" s="49"/>
      <c r="D9" s="49"/>
      <c r="E9" s="49">
        <v>2</v>
      </c>
      <c r="F9" s="48" t="s">
        <v>105</v>
      </c>
      <c r="G9" s="49">
        <v>25</v>
      </c>
      <c r="H9" s="49">
        <v>41</v>
      </c>
      <c r="I9" s="50">
        <v>0.28000000000000003</v>
      </c>
      <c r="J9" s="48" t="s">
        <v>113</v>
      </c>
    </row>
    <row r="10" spans="1:10" ht="20.100000000000001" customHeight="1" x14ac:dyDescent="0.15">
      <c r="A10" s="49">
        <v>448.2389</v>
      </c>
      <c r="B10" s="49"/>
      <c r="C10" s="49"/>
      <c r="D10" s="49"/>
      <c r="E10" s="49">
        <v>2</v>
      </c>
      <c r="F10" s="48" t="s">
        <v>105</v>
      </c>
      <c r="G10" s="49">
        <v>27</v>
      </c>
      <c r="H10" s="49">
        <v>42</v>
      </c>
      <c r="I10" s="50">
        <v>0.28000000000000003</v>
      </c>
      <c r="J10" s="48" t="s">
        <v>114</v>
      </c>
    </row>
    <row r="11" spans="1:10" ht="20.100000000000001" customHeight="1" x14ac:dyDescent="0.15">
      <c r="A11" s="49">
        <v>451.24579999999997</v>
      </c>
      <c r="B11" s="49"/>
      <c r="C11" s="49"/>
      <c r="D11" s="49"/>
      <c r="E11" s="49">
        <v>2</v>
      </c>
      <c r="F11" s="48" t="s">
        <v>105</v>
      </c>
      <c r="G11" s="49">
        <v>27</v>
      </c>
      <c r="H11" s="49">
        <v>42</v>
      </c>
      <c r="I11" s="50">
        <v>0.28000000000000003</v>
      </c>
      <c r="J11" s="48" t="s">
        <v>115</v>
      </c>
    </row>
    <row r="12" spans="1:10" ht="20.100000000000001" customHeight="1" x14ac:dyDescent="0.15">
      <c r="A12" s="49">
        <v>541.27980000000002</v>
      </c>
      <c r="B12" s="49"/>
      <c r="C12" s="49"/>
      <c r="D12" s="49"/>
      <c r="E12" s="49">
        <v>2</v>
      </c>
      <c r="F12" s="48" t="s">
        <v>105</v>
      </c>
      <c r="G12" s="49">
        <v>26</v>
      </c>
      <c r="H12" s="49">
        <v>40</v>
      </c>
      <c r="I12" s="50">
        <v>0.28000000000000003</v>
      </c>
      <c r="J12" s="48" t="s">
        <v>116</v>
      </c>
    </row>
    <row r="13" spans="1:10" ht="20.100000000000001" customHeight="1" x14ac:dyDescent="0.15">
      <c r="A13" s="49">
        <v>544.78840000000002</v>
      </c>
      <c r="B13" s="49"/>
      <c r="C13" s="49"/>
      <c r="D13" s="49"/>
      <c r="E13" s="49">
        <v>2</v>
      </c>
      <c r="F13" s="48" t="s">
        <v>105</v>
      </c>
      <c r="G13" s="49">
        <v>26</v>
      </c>
      <c r="H13" s="49">
        <v>40</v>
      </c>
      <c r="I13" s="50">
        <v>0.28000000000000003</v>
      </c>
      <c r="J13" s="48" t="s">
        <v>117</v>
      </c>
    </row>
    <row r="14" spans="1:10" ht="20.100000000000001" customHeight="1" x14ac:dyDescent="0.15">
      <c r="A14" s="49">
        <v>465.92700000000002</v>
      </c>
      <c r="B14" s="49"/>
      <c r="C14" s="49"/>
      <c r="D14" s="49"/>
      <c r="E14" s="49">
        <v>3</v>
      </c>
      <c r="F14" s="48" t="s">
        <v>105</v>
      </c>
      <c r="G14" s="49">
        <v>37</v>
      </c>
      <c r="H14" s="49">
        <v>52</v>
      </c>
      <c r="I14" s="50">
        <v>0.28000000000000003</v>
      </c>
      <c r="J14" s="48" t="s">
        <v>118</v>
      </c>
    </row>
    <row r="15" spans="1:10" ht="20.100000000000001" customHeight="1" x14ac:dyDescent="0.15">
      <c r="A15" s="49">
        <v>468.26600000000002</v>
      </c>
      <c r="B15" s="49"/>
      <c r="C15" s="49"/>
      <c r="D15" s="49"/>
      <c r="E15" s="49">
        <v>3</v>
      </c>
      <c r="F15" s="48" t="s">
        <v>105</v>
      </c>
      <c r="G15" s="49">
        <v>37</v>
      </c>
      <c r="H15" s="49">
        <v>52</v>
      </c>
      <c r="I15" s="50">
        <v>0.28000000000000003</v>
      </c>
      <c r="J15" s="48" t="s">
        <v>119</v>
      </c>
    </row>
    <row r="16" spans="1:10" ht="20.100000000000001" customHeight="1" x14ac:dyDescent="0.15">
      <c r="A16" s="49">
        <v>534.31399999999996</v>
      </c>
      <c r="B16" s="49"/>
      <c r="C16" s="49"/>
      <c r="D16" s="49"/>
      <c r="E16" s="49">
        <v>2</v>
      </c>
      <c r="F16" s="48" t="s">
        <v>105</v>
      </c>
      <c r="G16" s="49">
        <v>37</v>
      </c>
      <c r="H16" s="49">
        <v>56</v>
      </c>
      <c r="I16" s="50">
        <v>0.28000000000000003</v>
      </c>
      <c r="J16" s="48" t="s">
        <v>120</v>
      </c>
    </row>
    <row r="17" spans="1:10" ht="20.100000000000001" customHeight="1" x14ac:dyDescent="0.15">
      <c r="A17" s="49">
        <v>537.82259999999997</v>
      </c>
      <c r="B17" s="49"/>
      <c r="C17" s="49"/>
      <c r="D17" s="49"/>
      <c r="E17" s="49">
        <v>2</v>
      </c>
      <c r="F17" s="48" t="s">
        <v>105</v>
      </c>
      <c r="G17" s="49">
        <v>37</v>
      </c>
      <c r="H17" s="49">
        <v>56</v>
      </c>
      <c r="I17" s="50">
        <v>0.28000000000000003</v>
      </c>
      <c r="J17" s="48" t="s">
        <v>121</v>
      </c>
    </row>
    <row r="18" spans="1:10" ht="20.100000000000001" customHeight="1" x14ac:dyDescent="0.15">
      <c r="A18" s="49">
        <v>882.44899999999996</v>
      </c>
      <c r="B18" s="49"/>
      <c r="C18" s="49"/>
      <c r="D18" s="49"/>
      <c r="E18" s="49">
        <v>2</v>
      </c>
      <c r="F18" s="48" t="s">
        <v>105</v>
      </c>
      <c r="G18" s="49">
        <v>49</v>
      </c>
      <c r="H18" s="49">
        <v>66</v>
      </c>
      <c r="I18" s="50">
        <v>0.28000000000000003</v>
      </c>
      <c r="J18" s="48" t="s">
        <v>122</v>
      </c>
    </row>
    <row r="19" spans="1:10" ht="20.100000000000001" customHeight="1" x14ac:dyDescent="0.15">
      <c r="A19" s="49">
        <v>885.45600000000002</v>
      </c>
      <c r="B19" s="49"/>
      <c r="C19" s="49"/>
      <c r="D19" s="49"/>
      <c r="E19" s="49">
        <v>2</v>
      </c>
      <c r="F19" s="48" t="s">
        <v>105</v>
      </c>
      <c r="G19" s="49">
        <v>49</v>
      </c>
      <c r="H19" s="49">
        <v>66</v>
      </c>
      <c r="I19" s="50">
        <v>0.28000000000000003</v>
      </c>
      <c r="J19" s="48" t="s">
        <v>123</v>
      </c>
    </row>
    <row r="20" spans="1:10" ht="20.100000000000001" customHeight="1" x14ac:dyDescent="0.15">
      <c r="A20" s="49">
        <v>487.6</v>
      </c>
      <c r="B20" s="49"/>
      <c r="C20" s="49"/>
      <c r="D20" s="49"/>
      <c r="E20" s="49">
        <v>3</v>
      </c>
      <c r="F20" s="48" t="s">
        <v>105</v>
      </c>
      <c r="G20" s="49">
        <v>37</v>
      </c>
      <c r="H20" s="49">
        <v>56</v>
      </c>
      <c r="I20" s="50">
        <v>0.28000000000000003</v>
      </c>
      <c r="J20" s="48" t="s">
        <v>124</v>
      </c>
    </row>
    <row r="21" spans="1:10" ht="20.100000000000001" customHeight="1" x14ac:dyDescent="0.15">
      <c r="A21" s="49">
        <v>489.93900000000002</v>
      </c>
      <c r="B21" s="49"/>
      <c r="C21" s="49"/>
      <c r="D21" s="49"/>
      <c r="E21" s="49">
        <v>3</v>
      </c>
      <c r="F21" s="48" t="s">
        <v>105</v>
      </c>
      <c r="G21" s="49">
        <v>37</v>
      </c>
      <c r="H21" s="49">
        <v>56</v>
      </c>
      <c r="I21" s="50">
        <v>0.28000000000000003</v>
      </c>
      <c r="J21" s="48" t="s">
        <v>125</v>
      </c>
    </row>
    <row r="22" spans="1:10" ht="20.100000000000001" customHeight="1" x14ac:dyDescent="0.15">
      <c r="A22" s="49">
        <v>698.35839999999996</v>
      </c>
      <c r="B22" s="49"/>
      <c r="C22" s="49"/>
      <c r="D22" s="49"/>
      <c r="E22" s="49">
        <v>3</v>
      </c>
      <c r="F22" s="48" t="s">
        <v>105</v>
      </c>
      <c r="G22" s="49">
        <v>44</v>
      </c>
      <c r="H22" s="49">
        <v>61</v>
      </c>
      <c r="I22" s="50">
        <v>0.28000000000000003</v>
      </c>
      <c r="J22" s="48" t="s">
        <v>126</v>
      </c>
    </row>
    <row r="23" spans="1:10" ht="20.100000000000001" customHeight="1" x14ac:dyDescent="0.15">
      <c r="A23" s="49">
        <v>700.36300000000006</v>
      </c>
      <c r="B23" s="49"/>
      <c r="C23" s="49"/>
      <c r="D23" s="49"/>
      <c r="E23" s="49">
        <v>3</v>
      </c>
      <c r="F23" s="48" t="s">
        <v>105</v>
      </c>
      <c r="G23" s="49">
        <v>44</v>
      </c>
      <c r="H23" s="49">
        <v>61</v>
      </c>
      <c r="I23" s="50">
        <v>0.28000000000000003</v>
      </c>
      <c r="J23" s="48" t="s">
        <v>127</v>
      </c>
    </row>
    <row r="24" spans="1:10" ht="20.100000000000001" customHeight="1" x14ac:dyDescent="0.15">
      <c r="A24" s="49">
        <v>793.74900000000002</v>
      </c>
      <c r="B24" s="49"/>
      <c r="C24" s="49"/>
      <c r="D24" s="49"/>
      <c r="E24" s="49">
        <v>3</v>
      </c>
      <c r="F24" s="48" t="s">
        <v>105</v>
      </c>
      <c r="G24" s="49">
        <v>56</v>
      </c>
      <c r="H24" s="49">
        <v>72</v>
      </c>
      <c r="I24" s="50">
        <v>0.28000000000000003</v>
      </c>
      <c r="J24" s="48" t="s">
        <v>128</v>
      </c>
    </row>
    <row r="25" spans="1:10" ht="20.100000000000001" customHeight="1" x14ac:dyDescent="0.15">
      <c r="A25" s="49">
        <v>795.75400000000002</v>
      </c>
      <c r="B25" s="49"/>
      <c r="C25" s="49"/>
      <c r="D25" s="49"/>
      <c r="E25" s="49">
        <v>3</v>
      </c>
      <c r="F25" s="48" t="s">
        <v>105</v>
      </c>
      <c r="G25" s="49">
        <v>56</v>
      </c>
      <c r="H25" s="49">
        <v>72</v>
      </c>
      <c r="I25" s="50">
        <v>0.28000000000000003</v>
      </c>
      <c r="J25" s="48" t="s">
        <v>129</v>
      </c>
    </row>
    <row r="26" spans="1:10" ht="20.100000000000001" customHeight="1" x14ac:dyDescent="0.15">
      <c r="A26" s="49">
        <v>562.05600000000004</v>
      </c>
      <c r="B26" s="49"/>
      <c r="C26" s="49"/>
      <c r="D26" s="49"/>
      <c r="E26" s="49">
        <v>4</v>
      </c>
      <c r="F26" s="48" t="s">
        <v>105</v>
      </c>
      <c r="G26" s="49">
        <v>56</v>
      </c>
      <c r="H26" s="49">
        <v>72</v>
      </c>
      <c r="I26" s="50">
        <v>0.28000000000000003</v>
      </c>
      <c r="J26" s="48" t="s">
        <v>130</v>
      </c>
    </row>
    <row r="27" spans="1:10" ht="20.100000000000001" customHeight="1" x14ac:dyDescent="0.15">
      <c r="A27" s="49">
        <v>563.80999999999995</v>
      </c>
      <c r="B27" s="49"/>
      <c r="C27" s="49"/>
      <c r="D27" s="49"/>
      <c r="E27" s="49">
        <v>4</v>
      </c>
      <c r="F27" s="48" t="s">
        <v>105</v>
      </c>
      <c r="G27" s="49">
        <v>56</v>
      </c>
      <c r="H27" s="49">
        <v>72</v>
      </c>
      <c r="I27" s="50">
        <v>0.28000000000000003</v>
      </c>
      <c r="J27" s="48" t="s">
        <v>131</v>
      </c>
    </row>
    <row r="28" spans="1:10" ht="20.100000000000001" customHeight="1" x14ac:dyDescent="0.15">
      <c r="A28" s="49">
        <v>749.072</v>
      </c>
      <c r="B28" s="49"/>
      <c r="C28" s="49"/>
      <c r="D28" s="49"/>
      <c r="E28" s="49">
        <v>3</v>
      </c>
      <c r="F28" s="48" t="s">
        <v>105</v>
      </c>
      <c r="G28" s="49">
        <v>56</v>
      </c>
      <c r="H28" s="49">
        <v>72</v>
      </c>
      <c r="I28" s="50">
        <v>0.28000000000000003</v>
      </c>
      <c r="J28" s="48" t="s">
        <v>130</v>
      </c>
    </row>
    <row r="29" spans="1:10" ht="20.100000000000001" customHeight="1" x14ac:dyDescent="0.15">
      <c r="A29" s="49">
        <v>751.41099999999994</v>
      </c>
      <c r="B29" s="49"/>
      <c r="C29" s="49"/>
      <c r="D29" s="49"/>
      <c r="E29" s="49">
        <v>3</v>
      </c>
      <c r="F29" s="48" t="s">
        <v>105</v>
      </c>
      <c r="G29" s="49">
        <v>56</v>
      </c>
      <c r="H29" s="49">
        <v>72</v>
      </c>
      <c r="I29" s="50">
        <v>0.28000000000000003</v>
      </c>
      <c r="J29" s="48" t="s">
        <v>131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cdc48-3 Raw Data</vt:lpstr>
      <vt:lpstr>cdc48-3 graph</vt:lpstr>
      <vt:lpstr>Comparison cdc48-3 and WT</vt:lpstr>
      <vt:lpstr>Inclusion list of PRM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tsuchiya</dc:creator>
  <cp:lastModifiedBy>Saeki</cp:lastModifiedBy>
  <dcterms:created xsi:type="dcterms:W3CDTF">2013-06-27T01:06:24Z</dcterms:created>
  <dcterms:modified xsi:type="dcterms:W3CDTF">2017-11-21T06:38:36Z</dcterms:modified>
</cp:coreProperties>
</file>