
<file path=[Content_Types].xml><?xml version="1.0" encoding="utf-8"?>
<Types xmlns="http://schemas.openxmlformats.org/package/2006/content-types">
  <Default Extension="xml" ContentType="application/xml"/>
  <Default Extension="tif" ContentType="image/tif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drawings/drawing21.xml" ContentType="application/vnd.openxmlformats-officedocument.drawing+xml"/>
  <Override PartName="/xl/charts/chart22.xml" ContentType="application/vnd.openxmlformats-officedocument.drawingml.chart+xml"/>
  <Override PartName="/xl/drawings/drawing22.xml" ContentType="application/vnd.openxmlformats-officedocument.drawing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nakamut/Dropbox/01 Prep for manuscripts/00 Submitted/07 Pof8 paper/04 2nd Revised Submission/04 Errors corrected/"/>
    </mc:Choice>
  </mc:AlternateContent>
  <bookViews>
    <workbookView xWindow="380" yWindow="460" windowWidth="50800" windowHeight="28220" tabRatio="837" activeTab="23"/>
  </bookViews>
  <sheets>
    <sheet name="Figure 1c" sheetId="1" r:id="rId1"/>
    <sheet name="Figure 1d" sheetId="2" r:id="rId2"/>
    <sheet name="Figure 1e" sheetId="27" r:id="rId3"/>
    <sheet name="Figure 3a" sheetId="4" r:id="rId4"/>
    <sheet name="Figure 3b" sheetId="5" r:id="rId5"/>
    <sheet name="Figure 3c" sheetId="6" r:id="rId6"/>
    <sheet name="Figure 4ab" sheetId="7" r:id="rId7"/>
    <sheet name="Figure 4c" sheetId="8" r:id="rId8"/>
    <sheet name="Figure 4f" sheetId="9" r:id="rId9"/>
    <sheet name="Figure 5a" sheetId="10" r:id="rId10"/>
    <sheet name="Figure 5c" sheetId="11" r:id="rId11"/>
    <sheet name="Figure 5d" sheetId="12" r:id="rId12"/>
    <sheet name="Figure 6b" sheetId="13" r:id="rId13"/>
    <sheet name="Figure 6c" sheetId="14" r:id="rId14"/>
    <sheet name="Figure 6d" sheetId="15" r:id="rId15"/>
    <sheet name="Figure 6e" sheetId="16" r:id="rId16"/>
    <sheet name="Figure 7a" sheetId="17" r:id="rId17"/>
    <sheet name="Figure 7d" sheetId="18" r:id="rId18"/>
    <sheet name="Figure S1a" sheetId="19" r:id="rId19"/>
    <sheet name="Figure S1b" sheetId="21" r:id="rId20"/>
    <sheet name="Figure S1c" sheetId="22" r:id="rId21"/>
    <sheet name="Figure S1d" sheetId="23" r:id="rId22"/>
    <sheet name="Figure S4" sheetId="24" r:id="rId23"/>
    <sheet name="Figure S5b" sheetId="25" r:id="rId24"/>
  </sheets>
  <calcPr calcId="150001" iterateCount="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5" i="18" l="1"/>
  <c r="D18" i="25"/>
  <c r="C18" i="25"/>
  <c r="C17" i="25"/>
  <c r="D24" i="25"/>
  <c r="C24" i="25"/>
  <c r="C23" i="25"/>
  <c r="U11" i="25"/>
  <c r="V11" i="25"/>
  <c r="U10" i="25"/>
  <c r="V10" i="25"/>
  <c r="U9" i="25"/>
  <c r="V9" i="25"/>
  <c r="U7" i="25"/>
  <c r="V7" i="25"/>
  <c r="U6" i="25"/>
  <c r="V6" i="25"/>
  <c r="U5" i="25"/>
  <c r="V5" i="25"/>
  <c r="T11" i="25"/>
  <c r="T10" i="25"/>
  <c r="T9" i="25"/>
  <c r="T7" i="25"/>
  <c r="T6" i="25"/>
  <c r="T5" i="25"/>
  <c r="E15" i="24"/>
  <c r="D15" i="24"/>
  <c r="D14" i="24"/>
  <c r="C15" i="24"/>
  <c r="C14" i="24"/>
  <c r="C13" i="24"/>
  <c r="Q5" i="24"/>
  <c r="R5" i="24"/>
  <c r="Q8" i="24"/>
  <c r="R8" i="24"/>
  <c r="Q7" i="24"/>
  <c r="R7" i="24"/>
  <c r="Q6" i="24"/>
  <c r="R6" i="24"/>
  <c r="P8" i="24"/>
  <c r="P7" i="24"/>
  <c r="P6" i="24"/>
  <c r="P5" i="24"/>
  <c r="F19" i="23"/>
  <c r="F18" i="23"/>
  <c r="C19" i="23"/>
  <c r="C18" i="23"/>
  <c r="C17" i="23"/>
  <c r="C16" i="23"/>
  <c r="C15" i="23"/>
  <c r="Q5" i="23"/>
  <c r="G19" i="22"/>
  <c r="F19" i="22"/>
  <c r="F18" i="22"/>
  <c r="E19" i="22"/>
  <c r="E18" i="22"/>
  <c r="E17" i="22"/>
  <c r="D19" i="22"/>
  <c r="D18" i="22"/>
  <c r="D17" i="22"/>
  <c r="D16" i="22"/>
  <c r="C19" i="22"/>
  <c r="C18" i="22"/>
  <c r="C17" i="22"/>
  <c r="C16" i="22"/>
  <c r="C15" i="22"/>
  <c r="Q10" i="22"/>
  <c r="Q9" i="22"/>
  <c r="Q8" i="22"/>
  <c r="Q7" i="22"/>
  <c r="Q6" i="22"/>
  <c r="Q5" i="22"/>
  <c r="C19" i="21"/>
  <c r="C18" i="21"/>
  <c r="C17" i="21"/>
  <c r="C16" i="21"/>
  <c r="C15" i="21"/>
  <c r="Q10" i="21"/>
  <c r="Q9" i="21"/>
  <c r="Q8" i="21"/>
  <c r="Q7" i="21"/>
  <c r="Q6" i="21"/>
  <c r="Q5" i="21"/>
  <c r="G19" i="19"/>
  <c r="F19" i="19"/>
  <c r="F18" i="19"/>
  <c r="E19" i="19"/>
  <c r="E18" i="19"/>
  <c r="E17" i="19"/>
  <c r="D19" i="19"/>
  <c r="D18" i="19"/>
  <c r="D17" i="19"/>
  <c r="D16" i="19"/>
  <c r="C19" i="19"/>
  <c r="C18" i="19"/>
  <c r="C17" i="19"/>
  <c r="C16" i="19"/>
  <c r="C15" i="19"/>
  <c r="Q7" i="19"/>
  <c r="Q6" i="19"/>
  <c r="Q5" i="19"/>
  <c r="K27" i="18"/>
  <c r="J27" i="18"/>
  <c r="J26" i="18"/>
  <c r="I27" i="18"/>
  <c r="I26" i="18"/>
  <c r="I25" i="18"/>
  <c r="H27" i="18"/>
  <c r="H26" i="18"/>
  <c r="H25" i="18"/>
  <c r="H24" i="18"/>
  <c r="G27" i="18"/>
  <c r="G26" i="18"/>
  <c r="G25" i="18"/>
  <c r="G24" i="18"/>
  <c r="G23" i="18"/>
  <c r="F27" i="18"/>
  <c r="F26" i="18"/>
  <c r="F25" i="18"/>
  <c r="F24" i="18"/>
  <c r="F23" i="18"/>
  <c r="F22" i="18"/>
  <c r="E27" i="18"/>
  <c r="E26" i="18"/>
  <c r="E25" i="18"/>
  <c r="E24" i="18"/>
  <c r="E23" i="18"/>
  <c r="E22" i="18"/>
  <c r="E21" i="18"/>
  <c r="D27" i="18"/>
  <c r="D26" i="18"/>
  <c r="D25" i="18"/>
  <c r="D24" i="18"/>
  <c r="D23" i="18"/>
  <c r="D22" i="18"/>
  <c r="D21" i="18"/>
  <c r="D20" i="18"/>
  <c r="C27" i="18"/>
  <c r="C26" i="18"/>
  <c r="C25" i="18"/>
  <c r="C24" i="18"/>
  <c r="C23" i="18"/>
  <c r="C22" i="18"/>
  <c r="C21" i="18"/>
  <c r="C20" i="18"/>
  <c r="C19" i="18"/>
  <c r="U10" i="18"/>
  <c r="U6" i="18"/>
  <c r="V6" i="18"/>
  <c r="V5" i="18"/>
  <c r="T14" i="18"/>
  <c r="T13" i="18"/>
  <c r="T11" i="18"/>
  <c r="T10" i="18"/>
  <c r="T9" i="18"/>
  <c r="T8" i="18"/>
  <c r="T7" i="18"/>
  <c r="T6" i="18"/>
  <c r="T5" i="18"/>
  <c r="H22" i="17"/>
  <c r="W5" i="17"/>
  <c r="I23" i="17"/>
  <c r="H23" i="17"/>
  <c r="G23" i="17"/>
  <c r="G22" i="17"/>
  <c r="G21" i="17"/>
  <c r="F23" i="17"/>
  <c r="F22" i="17"/>
  <c r="F21" i="17"/>
  <c r="F20" i="17"/>
  <c r="E23" i="17"/>
  <c r="E22" i="17"/>
  <c r="E21" i="17"/>
  <c r="E20" i="17"/>
  <c r="E19" i="17"/>
  <c r="D23" i="17"/>
  <c r="D22" i="17"/>
  <c r="D21" i="17"/>
  <c r="D20" i="17"/>
  <c r="D19" i="17"/>
  <c r="D18" i="17"/>
  <c r="C23" i="17"/>
  <c r="C22" i="17"/>
  <c r="C21" i="17"/>
  <c r="C20" i="17"/>
  <c r="C19" i="17"/>
  <c r="C18" i="17"/>
  <c r="C17" i="17"/>
  <c r="X12" i="17"/>
  <c r="Y12" i="17"/>
  <c r="X11" i="17"/>
  <c r="Y11" i="17"/>
  <c r="X10" i="17"/>
  <c r="Y10" i="17"/>
  <c r="X9" i="17"/>
  <c r="Y9" i="17"/>
  <c r="X8" i="17"/>
  <c r="Y8" i="17"/>
  <c r="X7" i="17"/>
  <c r="Y7" i="17"/>
  <c r="X6" i="17"/>
  <c r="Y6" i="17"/>
  <c r="X5" i="17"/>
  <c r="Y5" i="17"/>
  <c r="W12" i="17"/>
  <c r="W11" i="17"/>
  <c r="W9" i="17"/>
  <c r="W8" i="17"/>
  <c r="W7" i="17"/>
  <c r="W6" i="17"/>
  <c r="H21" i="16"/>
  <c r="G21" i="16"/>
  <c r="G20" i="16"/>
  <c r="F21" i="16"/>
  <c r="F20" i="16"/>
  <c r="F19" i="16"/>
  <c r="E21" i="16"/>
  <c r="E20" i="16"/>
  <c r="E19" i="16"/>
  <c r="E18" i="16"/>
  <c r="D21" i="16"/>
  <c r="D20" i="16"/>
  <c r="D19" i="16"/>
  <c r="D18" i="16"/>
  <c r="D17" i="16"/>
  <c r="C21" i="16"/>
  <c r="C20" i="16"/>
  <c r="C19" i="16"/>
  <c r="C18" i="16"/>
  <c r="C17" i="16"/>
  <c r="C16" i="16"/>
  <c r="T11" i="16"/>
  <c r="U11" i="16"/>
  <c r="T10" i="16"/>
  <c r="U10" i="16"/>
  <c r="T9" i="16"/>
  <c r="U9" i="16"/>
  <c r="T8" i="16"/>
  <c r="U8" i="16"/>
  <c r="T7" i="16"/>
  <c r="U7" i="16"/>
  <c r="T6" i="16"/>
  <c r="U6" i="16"/>
  <c r="T5" i="16"/>
  <c r="U5" i="16"/>
  <c r="S11" i="16"/>
  <c r="S10" i="16"/>
  <c r="S9" i="16"/>
  <c r="S8" i="16"/>
  <c r="S7" i="16"/>
  <c r="S6" i="16"/>
  <c r="S5" i="16"/>
  <c r="H21" i="15"/>
  <c r="G21" i="15"/>
  <c r="G20" i="15"/>
  <c r="F21" i="15"/>
  <c r="F20" i="15"/>
  <c r="F19" i="15"/>
  <c r="E21" i="15"/>
  <c r="E20" i="15"/>
  <c r="E19" i="15"/>
  <c r="E18" i="15"/>
  <c r="D21" i="15"/>
  <c r="D20" i="15"/>
  <c r="D19" i="15"/>
  <c r="D18" i="15"/>
  <c r="D17" i="15"/>
  <c r="C21" i="15"/>
  <c r="C20" i="15"/>
  <c r="C19" i="15"/>
  <c r="C18" i="15"/>
  <c r="C17" i="15"/>
  <c r="C16" i="15"/>
  <c r="AA11" i="15"/>
  <c r="AB11" i="15"/>
  <c r="AA10" i="15"/>
  <c r="AB10" i="15"/>
  <c r="AA9" i="15"/>
  <c r="AB9" i="15"/>
  <c r="AA8" i="15"/>
  <c r="AB8" i="15"/>
  <c r="AA7" i="15"/>
  <c r="AB7" i="15"/>
  <c r="AA6" i="15"/>
  <c r="AB6" i="15"/>
  <c r="AA5" i="15"/>
  <c r="AB5" i="15"/>
  <c r="Z11" i="15"/>
  <c r="Z10" i="15"/>
  <c r="Z9" i="15"/>
  <c r="Z8" i="15"/>
  <c r="Z7" i="15"/>
  <c r="Z6" i="15"/>
  <c r="Z5" i="15"/>
  <c r="G19" i="14"/>
  <c r="F19" i="14"/>
  <c r="F18" i="14"/>
  <c r="E19" i="14"/>
  <c r="E18" i="14"/>
  <c r="E17" i="14"/>
  <c r="D19" i="14"/>
  <c r="D18" i="14"/>
  <c r="D17" i="14"/>
  <c r="D16" i="14"/>
  <c r="C19" i="14"/>
  <c r="C18" i="14"/>
  <c r="C17" i="14"/>
  <c r="C16" i="14"/>
  <c r="C15" i="14"/>
  <c r="S10" i="14"/>
  <c r="T10" i="14"/>
  <c r="S9" i="14"/>
  <c r="T9" i="14"/>
  <c r="S8" i="14"/>
  <c r="T8" i="14"/>
  <c r="S7" i="14"/>
  <c r="T7" i="14"/>
  <c r="S6" i="14"/>
  <c r="T6" i="14"/>
  <c r="S5" i="14"/>
  <c r="T5" i="14"/>
  <c r="R10" i="14"/>
  <c r="R9" i="14"/>
  <c r="R8" i="14"/>
  <c r="R7" i="14"/>
  <c r="R6" i="14"/>
  <c r="R5" i="14"/>
  <c r="V5" i="13"/>
  <c r="D21" i="13"/>
  <c r="E21" i="13"/>
  <c r="F21" i="13"/>
  <c r="G21" i="13"/>
  <c r="H21" i="13"/>
  <c r="I21" i="13"/>
  <c r="D22" i="13"/>
  <c r="E22" i="13"/>
  <c r="F22" i="13"/>
  <c r="G22" i="13"/>
  <c r="H22" i="13"/>
  <c r="I22" i="13"/>
  <c r="G31" i="13"/>
  <c r="D20" i="13"/>
  <c r="E20" i="13"/>
  <c r="F20" i="13"/>
  <c r="G20" i="13"/>
  <c r="H20" i="13"/>
  <c r="I20" i="13"/>
  <c r="F31" i="13"/>
  <c r="F30" i="13"/>
  <c r="D19" i="13"/>
  <c r="E19" i="13"/>
  <c r="F19" i="13"/>
  <c r="G19" i="13"/>
  <c r="H19" i="13"/>
  <c r="I19" i="13"/>
  <c r="E31" i="13"/>
  <c r="E30" i="13"/>
  <c r="E29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C31" i="13"/>
  <c r="C30" i="13"/>
  <c r="C29" i="13"/>
  <c r="C28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V18" i="13"/>
  <c r="W22" i="13"/>
  <c r="X22" i="13"/>
  <c r="W21" i="13"/>
  <c r="X21" i="13"/>
  <c r="W20" i="13"/>
  <c r="X20" i="13"/>
  <c r="W19" i="13"/>
  <c r="X19" i="13"/>
  <c r="W18" i="13"/>
  <c r="X18" i="13"/>
  <c r="W17" i="13"/>
  <c r="X17" i="13"/>
  <c r="W10" i="13"/>
  <c r="X10" i="13"/>
  <c r="W9" i="13"/>
  <c r="X9" i="13"/>
  <c r="W8" i="13"/>
  <c r="X8" i="13"/>
  <c r="W7" i="13"/>
  <c r="X7" i="13"/>
  <c r="W6" i="13"/>
  <c r="X6" i="13"/>
  <c r="W5" i="13"/>
  <c r="X5" i="13"/>
  <c r="V10" i="13"/>
  <c r="V9" i="13"/>
  <c r="V7" i="13"/>
  <c r="V6" i="13"/>
  <c r="G19" i="12"/>
  <c r="F19" i="12"/>
  <c r="F18" i="12"/>
  <c r="E19" i="12"/>
  <c r="E18" i="12"/>
  <c r="E17" i="12"/>
  <c r="D19" i="12"/>
  <c r="D18" i="12"/>
  <c r="D17" i="12"/>
  <c r="D16" i="12"/>
  <c r="C19" i="12"/>
  <c r="C18" i="12"/>
  <c r="C17" i="12"/>
  <c r="C16" i="12"/>
  <c r="C15" i="12"/>
  <c r="L9" i="12"/>
  <c r="M9" i="12"/>
  <c r="L8" i="12"/>
  <c r="K5" i="12"/>
  <c r="L10" i="12"/>
  <c r="M10" i="12"/>
  <c r="M8" i="12"/>
  <c r="L7" i="12"/>
  <c r="M7" i="12"/>
  <c r="L6" i="12"/>
  <c r="M6" i="12"/>
  <c r="L5" i="12"/>
  <c r="M5" i="12"/>
  <c r="K10" i="12"/>
  <c r="K9" i="12"/>
  <c r="K8" i="12"/>
  <c r="K7" i="12"/>
  <c r="K6" i="12"/>
  <c r="K5" i="11"/>
  <c r="D18" i="11"/>
  <c r="E18" i="11"/>
  <c r="F18" i="11"/>
  <c r="G18" i="11"/>
  <c r="H18" i="11"/>
  <c r="I18" i="11"/>
  <c r="K18" i="11"/>
  <c r="D17" i="11"/>
  <c r="E17" i="11"/>
  <c r="F17" i="11"/>
  <c r="G17" i="11"/>
  <c r="H17" i="11"/>
  <c r="I17" i="11"/>
  <c r="K17" i="11"/>
  <c r="D16" i="11"/>
  <c r="E16" i="11"/>
  <c r="F16" i="11"/>
  <c r="G16" i="11"/>
  <c r="H16" i="11"/>
  <c r="I16" i="11"/>
  <c r="K16" i="11"/>
  <c r="D15" i="11"/>
  <c r="E15" i="11"/>
  <c r="F15" i="11"/>
  <c r="G15" i="11"/>
  <c r="H15" i="11"/>
  <c r="I15" i="11"/>
  <c r="K15" i="11"/>
  <c r="L18" i="11"/>
  <c r="M18" i="11"/>
  <c r="L17" i="11"/>
  <c r="M17" i="11"/>
  <c r="L16" i="11"/>
  <c r="M16" i="11"/>
  <c r="L15" i="11"/>
  <c r="M15" i="11"/>
  <c r="L8" i="11"/>
  <c r="M8" i="11"/>
  <c r="L7" i="11"/>
  <c r="M7" i="11"/>
  <c r="L6" i="11"/>
  <c r="M6" i="11"/>
  <c r="L5" i="11"/>
  <c r="M5" i="11"/>
  <c r="K8" i="11"/>
  <c r="K7" i="11"/>
  <c r="K6" i="11"/>
  <c r="G19" i="10"/>
  <c r="F19" i="10"/>
  <c r="F18" i="10"/>
  <c r="E19" i="10"/>
  <c r="E18" i="10"/>
  <c r="E17" i="10"/>
  <c r="D19" i="10"/>
  <c r="D18" i="10"/>
  <c r="D17" i="10"/>
  <c r="D16" i="10"/>
  <c r="C19" i="10"/>
  <c r="C18" i="10"/>
  <c r="C17" i="10"/>
  <c r="C16" i="10"/>
  <c r="C15" i="10"/>
  <c r="I10" i="10"/>
  <c r="J10" i="10"/>
  <c r="I9" i="10"/>
  <c r="J9" i="10"/>
  <c r="I8" i="10"/>
  <c r="J8" i="10"/>
  <c r="I7" i="10"/>
  <c r="J7" i="10"/>
  <c r="I6" i="10"/>
  <c r="J6" i="10"/>
  <c r="I5" i="10"/>
  <c r="J5" i="10"/>
  <c r="H10" i="10"/>
  <c r="H9" i="10"/>
  <c r="H8" i="10"/>
  <c r="H7" i="10"/>
  <c r="H6" i="10"/>
  <c r="H5" i="10"/>
  <c r="G19" i="9"/>
  <c r="F19" i="9"/>
  <c r="F18" i="9"/>
  <c r="E19" i="9"/>
  <c r="E18" i="9"/>
  <c r="E17" i="9"/>
  <c r="D19" i="9"/>
  <c r="D18" i="9"/>
  <c r="D17" i="9"/>
  <c r="D16" i="9"/>
  <c r="C19" i="9"/>
  <c r="C18" i="9"/>
  <c r="C17" i="9"/>
  <c r="C16" i="9"/>
  <c r="C15" i="9"/>
  <c r="W10" i="9"/>
  <c r="X10" i="9"/>
  <c r="W9" i="9"/>
  <c r="X9" i="9"/>
  <c r="W8" i="9"/>
  <c r="X8" i="9"/>
  <c r="W7" i="9"/>
  <c r="X7" i="9"/>
  <c r="W6" i="9"/>
  <c r="X6" i="9"/>
  <c r="W5" i="9"/>
  <c r="X5" i="9"/>
  <c r="V10" i="9"/>
  <c r="V9" i="9"/>
  <c r="V8" i="9"/>
  <c r="V7" i="9"/>
  <c r="V6" i="9"/>
  <c r="V5" i="9"/>
  <c r="K5" i="8"/>
  <c r="D15" i="8"/>
  <c r="E15" i="8"/>
  <c r="F15" i="8"/>
  <c r="G15" i="8"/>
  <c r="H15" i="8"/>
  <c r="I15" i="8"/>
  <c r="L15" i="8"/>
  <c r="M15" i="8"/>
  <c r="D14" i="8"/>
  <c r="E14" i="8"/>
  <c r="F14" i="8"/>
  <c r="G14" i="8"/>
  <c r="H14" i="8"/>
  <c r="I14" i="8"/>
  <c r="L14" i="8"/>
  <c r="M14" i="8"/>
  <c r="D13" i="8"/>
  <c r="E13" i="8"/>
  <c r="F13" i="8"/>
  <c r="G13" i="8"/>
  <c r="H13" i="8"/>
  <c r="I13" i="8"/>
  <c r="L13" i="8"/>
  <c r="M13" i="8"/>
  <c r="K15" i="8"/>
  <c r="K14" i="8"/>
  <c r="K13" i="8"/>
  <c r="L7" i="8"/>
  <c r="M7" i="8"/>
  <c r="L6" i="8"/>
  <c r="M6" i="8"/>
  <c r="L5" i="8"/>
  <c r="M5" i="8"/>
  <c r="K7" i="8"/>
  <c r="K6" i="8"/>
  <c r="C36" i="7"/>
  <c r="S28" i="7"/>
  <c r="T28" i="7"/>
  <c r="R28" i="7"/>
  <c r="S27" i="7"/>
  <c r="T27" i="7"/>
  <c r="R27" i="7"/>
  <c r="C14" i="7"/>
  <c r="S6" i="7"/>
  <c r="T6" i="7"/>
  <c r="S5" i="7"/>
  <c r="T5" i="7"/>
  <c r="R6" i="7"/>
  <c r="R5" i="7"/>
  <c r="P7" i="6"/>
  <c r="P6" i="6"/>
  <c r="P5" i="6"/>
  <c r="D13" i="6"/>
  <c r="E13" i="6"/>
  <c r="F13" i="6"/>
  <c r="G13" i="6"/>
  <c r="H13" i="6"/>
  <c r="I13" i="6"/>
  <c r="D15" i="6"/>
  <c r="E15" i="6"/>
  <c r="F15" i="6"/>
  <c r="G15" i="6"/>
  <c r="H15" i="6"/>
  <c r="I15" i="6"/>
  <c r="J15" i="6"/>
  <c r="K15" i="6"/>
  <c r="L15" i="6"/>
  <c r="M15" i="6"/>
  <c r="C21" i="6"/>
  <c r="Q15" i="6"/>
  <c r="R15" i="6"/>
  <c r="D14" i="6"/>
  <c r="E14" i="6"/>
  <c r="F14" i="6"/>
  <c r="G14" i="6"/>
  <c r="H14" i="6"/>
  <c r="I14" i="6"/>
  <c r="J14" i="6"/>
  <c r="K14" i="6"/>
  <c r="L14" i="6"/>
  <c r="M14" i="6"/>
  <c r="N14" i="6"/>
  <c r="Q14" i="6"/>
  <c r="R14" i="6"/>
  <c r="Q13" i="6"/>
  <c r="R13" i="6"/>
  <c r="P15" i="6"/>
  <c r="P14" i="6"/>
  <c r="P13" i="6"/>
  <c r="Q7" i="6"/>
  <c r="R7" i="6"/>
  <c r="Q6" i="6"/>
  <c r="R6" i="6"/>
  <c r="Q5" i="6"/>
  <c r="R5" i="6"/>
  <c r="R5" i="5"/>
  <c r="D17" i="5"/>
  <c r="E17" i="5"/>
  <c r="F17" i="5"/>
  <c r="G17" i="5"/>
  <c r="H17" i="5"/>
  <c r="I17" i="5"/>
  <c r="D18" i="5"/>
  <c r="E18" i="5"/>
  <c r="F18" i="5"/>
  <c r="G18" i="5"/>
  <c r="E25" i="5"/>
  <c r="D16" i="5"/>
  <c r="E16" i="5"/>
  <c r="F16" i="5"/>
  <c r="G16" i="5"/>
  <c r="H16" i="5"/>
  <c r="I16" i="5"/>
  <c r="J16" i="5"/>
  <c r="K16" i="5"/>
  <c r="L16" i="5"/>
  <c r="M16" i="5"/>
  <c r="N16" i="5"/>
  <c r="D25" i="5"/>
  <c r="D24" i="5"/>
  <c r="S18" i="5"/>
  <c r="T18" i="5"/>
  <c r="S17" i="5"/>
  <c r="T17" i="5"/>
  <c r="S16" i="5"/>
  <c r="T16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S15" i="5"/>
  <c r="T15" i="5"/>
  <c r="R18" i="5"/>
  <c r="R17" i="5"/>
  <c r="R16" i="5"/>
  <c r="R15" i="5"/>
  <c r="V5" i="4"/>
  <c r="D20" i="4"/>
  <c r="E20" i="4"/>
  <c r="F20" i="4"/>
  <c r="G20" i="4"/>
  <c r="H20" i="4"/>
  <c r="I20" i="4"/>
  <c r="J20" i="4"/>
  <c r="K20" i="4"/>
  <c r="D21" i="4"/>
  <c r="E21" i="4"/>
  <c r="F21" i="4"/>
  <c r="G21" i="4"/>
  <c r="H21" i="4"/>
  <c r="I21" i="4"/>
  <c r="J21" i="4"/>
  <c r="K21" i="4"/>
  <c r="F28" i="4"/>
  <c r="D19" i="4"/>
  <c r="E19" i="4"/>
  <c r="F19" i="4"/>
  <c r="G19" i="4"/>
  <c r="H19" i="4"/>
  <c r="I19" i="4"/>
  <c r="J19" i="4"/>
  <c r="K19" i="4"/>
  <c r="E28" i="4"/>
  <c r="E2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C28" i="4"/>
  <c r="C27" i="4"/>
  <c r="C26" i="4"/>
  <c r="W21" i="4"/>
  <c r="X21" i="4"/>
  <c r="W20" i="4"/>
  <c r="X20" i="4"/>
  <c r="W19" i="4"/>
  <c r="X19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W18" i="4"/>
  <c r="X18" i="4"/>
  <c r="W17" i="4"/>
  <c r="X17" i="4"/>
  <c r="V21" i="4"/>
  <c r="V20" i="4"/>
  <c r="V19" i="4"/>
  <c r="V18" i="4"/>
  <c r="V17" i="4"/>
  <c r="W9" i="4"/>
  <c r="X9" i="4"/>
  <c r="W8" i="4"/>
  <c r="X8" i="4"/>
  <c r="W7" i="4"/>
  <c r="X7" i="4"/>
  <c r="W6" i="4"/>
  <c r="X6" i="4"/>
  <c r="W5" i="4"/>
  <c r="X5" i="4"/>
  <c r="V9" i="4"/>
  <c r="V8" i="4"/>
  <c r="V7" i="4"/>
  <c r="V6" i="4"/>
  <c r="C19" i="27"/>
  <c r="C18" i="27"/>
  <c r="C17" i="27"/>
  <c r="C16" i="27"/>
  <c r="C15" i="27"/>
  <c r="F19" i="27"/>
  <c r="F18" i="27"/>
  <c r="Y10" i="27"/>
  <c r="Y9" i="27"/>
  <c r="Y8" i="27"/>
  <c r="Y6" i="27"/>
  <c r="Y5" i="27"/>
  <c r="G19" i="27"/>
  <c r="E18" i="27"/>
  <c r="E17" i="27"/>
  <c r="E19" i="27"/>
  <c r="D19" i="27"/>
  <c r="D18" i="27"/>
  <c r="D17" i="27"/>
  <c r="D16" i="27"/>
  <c r="Z10" i="27"/>
  <c r="AA10" i="27"/>
  <c r="Z9" i="27"/>
  <c r="AA9" i="27"/>
  <c r="Z8" i="27"/>
  <c r="AA8" i="27"/>
  <c r="Z7" i="27"/>
  <c r="AA7" i="27"/>
  <c r="Z6" i="27"/>
  <c r="AA6" i="27"/>
  <c r="Z5" i="27"/>
  <c r="AA5" i="27"/>
  <c r="Y7" i="27"/>
  <c r="E15" i="2"/>
  <c r="D15" i="2"/>
  <c r="D14" i="2"/>
  <c r="C15" i="2"/>
  <c r="C14" i="2"/>
  <c r="C13" i="2"/>
  <c r="R8" i="2"/>
  <c r="S8" i="2"/>
  <c r="R7" i="2"/>
  <c r="S7" i="2"/>
  <c r="R6" i="2"/>
  <c r="S6" i="2"/>
  <c r="R5" i="2"/>
  <c r="S5" i="2"/>
  <c r="Q8" i="2"/>
  <c r="Q7" i="2"/>
  <c r="Q6" i="2"/>
  <c r="Q5" i="2"/>
  <c r="T8" i="1"/>
  <c r="U8" i="1"/>
  <c r="T7" i="1"/>
  <c r="U7" i="1"/>
  <c r="T6" i="1"/>
  <c r="U6" i="1"/>
  <c r="T5" i="1"/>
  <c r="U5" i="1"/>
  <c r="S8" i="1"/>
  <c r="S7" i="1"/>
  <c r="S6" i="1"/>
  <c r="S5" i="1"/>
  <c r="E15" i="1"/>
  <c r="D15" i="1"/>
  <c r="D14" i="1"/>
  <c r="C15" i="1"/>
  <c r="C14" i="1"/>
  <c r="C13" i="1"/>
  <c r="D16" i="23"/>
  <c r="G19" i="23"/>
  <c r="E19" i="23"/>
  <c r="D19" i="23"/>
  <c r="E18" i="23"/>
  <c r="D18" i="23"/>
  <c r="E17" i="23"/>
  <c r="D17" i="23"/>
  <c r="R10" i="23"/>
  <c r="S10" i="23"/>
  <c r="Q10" i="23"/>
  <c r="R9" i="23"/>
  <c r="S9" i="23"/>
  <c r="Q9" i="23"/>
  <c r="R8" i="23"/>
  <c r="S8" i="23"/>
  <c r="Q8" i="23"/>
  <c r="R7" i="23"/>
  <c r="S7" i="23"/>
  <c r="Q7" i="23"/>
  <c r="R6" i="23"/>
  <c r="S6" i="23"/>
  <c r="Q6" i="23"/>
  <c r="R5" i="23"/>
  <c r="S5" i="23"/>
  <c r="R10" i="22"/>
  <c r="S10" i="22"/>
  <c r="R9" i="22"/>
  <c r="S9" i="22"/>
  <c r="R8" i="22"/>
  <c r="S8" i="22"/>
  <c r="R7" i="22"/>
  <c r="S7" i="22"/>
  <c r="R6" i="22"/>
  <c r="S6" i="22"/>
  <c r="R5" i="22"/>
  <c r="S5" i="22"/>
  <c r="G19" i="21"/>
  <c r="F19" i="21"/>
  <c r="E19" i="21"/>
  <c r="D19" i="21"/>
  <c r="F18" i="21"/>
  <c r="E18" i="21"/>
  <c r="D18" i="21"/>
  <c r="E17" i="21"/>
  <c r="D17" i="21"/>
  <c r="D16" i="21"/>
  <c r="R10" i="21"/>
  <c r="S10" i="21"/>
  <c r="R9" i="21"/>
  <c r="S9" i="21"/>
  <c r="R8" i="21"/>
  <c r="S8" i="21"/>
  <c r="R7" i="21"/>
  <c r="S7" i="21"/>
  <c r="R6" i="21"/>
  <c r="S6" i="21"/>
  <c r="R5" i="21"/>
  <c r="S5" i="21"/>
  <c r="R10" i="19"/>
  <c r="S10" i="19"/>
  <c r="Q10" i="19"/>
  <c r="R9" i="19"/>
  <c r="S9" i="19"/>
  <c r="Q9" i="19"/>
  <c r="R8" i="19"/>
  <c r="S8" i="19"/>
  <c r="Q8" i="19"/>
  <c r="R7" i="19"/>
  <c r="S7" i="19"/>
  <c r="R6" i="19"/>
  <c r="S6" i="19"/>
  <c r="R5" i="19"/>
  <c r="S5" i="19"/>
  <c r="V10" i="18"/>
  <c r="U9" i="18"/>
  <c r="V9" i="18"/>
  <c r="U14" i="18"/>
  <c r="V14" i="18"/>
  <c r="U13" i="18"/>
  <c r="V13" i="18"/>
  <c r="U12" i="18"/>
  <c r="V12" i="18"/>
  <c r="T12" i="18"/>
  <c r="U11" i="18"/>
  <c r="V11" i="18"/>
  <c r="U8" i="18"/>
  <c r="V8" i="18"/>
  <c r="U7" i="18"/>
  <c r="V7" i="18"/>
  <c r="W10" i="17"/>
  <c r="V22" i="13"/>
  <c r="V21" i="13"/>
  <c r="V20" i="13"/>
  <c r="V19" i="13"/>
  <c r="V17" i="13"/>
  <c r="V8" i="13"/>
  <c r="S8" i="5"/>
  <c r="T8" i="5"/>
  <c r="R8" i="5"/>
  <c r="S7" i="5"/>
  <c r="T7" i="5"/>
  <c r="R7" i="5"/>
  <c r="S6" i="5"/>
  <c r="T6" i="5"/>
  <c r="R6" i="5"/>
  <c r="S5" i="5"/>
  <c r="T5" i="5"/>
  <c r="C25" i="4"/>
  <c r="D26" i="4"/>
  <c r="D27" i="4"/>
  <c r="D28" i="4"/>
  <c r="C23" i="5"/>
  <c r="C24" i="5"/>
  <c r="C25" i="5"/>
  <c r="C20" i="6"/>
  <c r="D21" i="6"/>
  <c r="C20" i="8"/>
  <c r="C21" i="8"/>
  <c r="D21" i="8"/>
  <c r="C23" i="11"/>
  <c r="C24" i="11"/>
  <c r="C25" i="11"/>
  <c r="D24" i="11"/>
  <c r="D25" i="11"/>
  <c r="E25" i="11"/>
  <c r="C27" i="13"/>
  <c r="D28" i="13"/>
  <c r="D29" i="13"/>
  <c r="D30" i="13"/>
  <c r="D31" i="13"/>
</calcChain>
</file>

<file path=xl/sharedStrings.xml><?xml version="1.0" encoding="utf-8"?>
<sst xmlns="http://schemas.openxmlformats.org/spreadsheetml/2006/main" count="2318" uniqueCount="325">
  <si>
    <t>no tag</t>
  </si>
  <si>
    <t>wt</t>
  </si>
  <si>
    <t>pof8∆</t>
  </si>
  <si>
    <t>ter1∆</t>
  </si>
  <si>
    <t>stdev</t>
  </si>
  <si>
    <t>Average</t>
  </si>
  <si>
    <t>SEM</t>
  </si>
  <si>
    <t>Statistical Analysis (Student's t-test)</t>
  </si>
  <si>
    <t>[Red Letters:</t>
  </si>
  <si>
    <t>P=0.05 or smaller]</t>
  </si>
  <si>
    <t>10695 + 10696</t>
  </si>
  <si>
    <t>16187 + 16188 + 16189</t>
  </si>
  <si>
    <t>17632 + 17633</t>
  </si>
  <si>
    <t>Trt1 ChIP Data (% precipitated DNA relative to input DNA)</t>
  </si>
  <si>
    <t>17157 + 17158</t>
  </si>
  <si>
    <t>17171 + 17172</t>
  </si>
  <si>
    <t>17380 + 17381</t>
  </si>
  <si>
    <t>Est1 ChIP Data (% precipitated DNA relative to input DNA)</t>
  </si>
  <si>
    <t>16931 + 16932</t>
  </si>
  <si>
    <t>17629  + 17630</t>
  </si>
  <si>
    <t>17036 + 17037</t>
  </si>
  <si>
    <t>ccq1∆</t>
  </si>
  <si>
    <t>17026 + 17027</t>
  </si>
  <si>
    <t>trt1∆</t>
  </si>
  <si>
    <t>17029 + 17030</t>
  </si>
  <si>
    <t>est1∆</t>
  </si>
  <si>
    <t>Pof8 ChIP Data (% precipitated DNA relative to input DNA)</t>
  </si>
  <si>
    <t>17597 + 17598</t>
  </si>
  <si>
    <t>pof8-∆[289-402]</t>
  </si>
  <si>
    <r>
      <t xml:space="preserve">TER1 expression relative to </t>
    </r>
    <r>
      <rPr>
        <b/>
        <i/>
        <sz val="18"/>
        <color theme="1"/>
        <rFont val="Calibri"/>
        <family val="2"/>
        <scheme val="minor"/>
      </rPr>
      <t>his1+</t>
    </r>
    <r>
      <rPr>
        <b/>
        <sz val="18"/>
        <color theme="1"/>
        <rFont val="Calibri"/>
        <family val="2"/>
        <scheme val="minor"/>
      </rPr>
      <t xml:space="preserve"> mRNA</t>
    </r>
  </si>
  <si>
    <t>12118 + 12119</t>
  </si>
  <si>
    <r>
      <t xml:space="preserve">TER1 precursor expression relative to </t>
    </r>
    <r>
      <rPr>
        <b/>
        <i/>
        <sz val="18"/>
        <color theme="1"/>
        <rFont val="Calibri"/>
        <family val="2"/>
        <scheme val="minor"/>
      </rPr>
      <t>his1+</t>
    </r>
    <r>
      <rPr>
        <b/>
        <sz val="18"/>
        <color theme="1"/>
        <rFont val="Calibri"/>
        <family val="2"/>
        <scheme val="minor"/>
      </rPr>
      <t xml:space="preserve"> mRNA</t>
    </r>
  </si>
  <si>
    <t>17121 + 17147</t>
  </si>
  <si>
    <t>17644 + 17645</t>
  </si>
  <si>
    <t>17409 + 17410</t>
  </si>
  <si>
    <t>17415 + 17416</t>
  </si>
  <si>
    <r>
      <t xml:space="preserve">TER1 expression relative to </t>
    </r>
    <r>
      <rPr>
        <b/>
        <i/>
        <sz val="18"/>
        <color rgb="FF000000"/>
        <rFont val="Calibri"/>
        <family val="2"/>
        <scheme val="minor"/>
      </rPr>
      <t>his1+</t>
    </r>
    <r>
      <rPr>
        <b/>
        <sz val="18"/>
        <color rgb="FF000000"/>
        <rFont val="Calibri"/>
        <family val="2"/>
        <scheme val="minor"/>
      </rPr>
      <t xml:space="preserve"> mRNA</t>
    </r>
  </si>
  <si>
    <t>wt (no pld) / +B1</t>
  </si>
  <si>
    <t>wt (no pld) / -B1</t>
  </si>
  <si>
    <t>pof8∆ (+ empty pld) / +B1</t>
  </si>
  <si>
    <t>pof8∆ (+ empty pld) / -B1</t>
  </si>
  <si>
    <t>pof8∆ (+ TER1 pld) / +B1</t>
  </si>
  <si>
    <t>pof8∆ (+ TER1 pld) / -B1</t>
  </si>
  <si>
    <t>no tag (no pld)</t>
  </si>
  <si>
    <t xml:space="preserve">Trt1-myc (+ empty pld)  </t>
  </si>
  <si>
    <t>Trt1-myc pof8∆ (+ empty pld)</t>
  </si>
  <si>
    <t>Trt1-myc pof8∆ (+ TER1 pld)</t>
  </si>
  <si>
    <t>no tag (no pld) / +B1</t>
  </si>
  <si>
    <t>trt1-myc (+ empty pld) / +B1</t>
  </si>
  <si>
    <t>trt1-myc (+ empty pld) / -B1</t>
  </si>
  <si>
    <t>trt1-myc pof8∆ (+ empty pld) / +B1</t>
  </si>
  <si>
    <t>trt1-myc pof8∆ (+ TER1 pld) / +B1</t>
  </si>
  <si>
    <t>trt1-myc pof8∆ (+ TER1 pld) / -B1</t>
  </si>
  <si>
    <t>Lsm3 ChIP Data (% precipitated DNA relative to input DNA)</t>
  </si>
  <si>
    <t>Trt1 ChIP Data (with TER1 OE plasmid)  (% precipitated DNA relative to input DNA)</t>
  </si>
  <si>
    <t>Y330A</t>
  </si>
  <si>
    <t>R343A</t>
  </si>
  <si>
    <t>∆390-402</t>
  </si>
  <si>
    <t>∆289-402</t>
  </si>
  <si>
    <t>pof8-myc</t>
  </si>
  <si>
    <t>pof8-Y330A-myc</t>
  </si>
  <si>
    <t>pof8-R343A-myc</t>
  </si>
  <si>
    <t>pof8-∆[390-402]-myc</t>
  </si>
  <si>
    <t>pof8-∆[289-402]-myc</t>
  </si>
  <si>
    <t>pof8-Y330A</t>
  </si>
  <si>
    <t>pof8-R343A</t>
  </si>
  <si>
    <t>pof8-∆[390-402]</t>
  </si>
  <si>
    <t>17629 + 17630</t>
  </si>
  <si>
    <t>12046 + 12047</t>
  </si>
  <si>
    <t>16956 + 16957</t>
  </si>
  <si>
    <t>17683+17685</t>
  </si>
  <si>
    <t>17767+17768</t>
  </si>
  <si>
    <t>17771+17772</t>
  </si>
  <si>
    <t>17775+17776</t>
  </si>
  <si>
    <t>pof8-d[390-402]</t>
  </si>
  <si>
    <t>17779+17780</t>
  </si>
  <si>
    <t>pof8-d[289-402]</t>
  </si>
  <si>
    <t>Ccq1 ChIP Data (% precipitated DNA relative to input DNA)</t>
  </si>
  <si>
    <t>17109+17307</t>
  </si>
  <si>
    <t>rap1∆</t>
  </si>
  <si>
    <t>8667 +8668</t>
  </si>
  <si>
    <t>12118+12119</t>
  </si>
  <si>
    <t>pof8-R343A-MYC</t>
  </si>
  <si>
    <t>Trt1-myc</t>
  </si>
  <si>
    <t>Pof8-myc</t>
  </si>
  <si>
    <t>Pof8-myc ter1∆</t>
  </si>
  <si>
    <t>Lsm3-myc</t>
  </si>
  <si>
    <t>Lsm3-myc ter1∆</t>
  </si>
  <si>
    <t>ChIP Data @ ars2004 (Trt1, Pof8 &amp; Lsm3) (% precipitated DNA relative to input DNA)</t>
  </si>
  <si>
    <t>ChIP Data @ non-ARS (Trt1, Pof8 &amp; Lsm3) (% precipitated DNA relative to input DNA)</t>
  </si>
  <si>
    <t>ChIP Data @ ade6 (Trt1, Pof8 &amp; Lsm3) (% precipitated DNA relative to input DNA)</t>
  </si>
  <si>
    <t>ChIP Data @ his1 (Trt1, Pof8 &amp; Lsm3) (% precipitated DNA relative to input DNA)</t>
  </si>
  <si>
    <t>10728 + 10729</t>
  </si>
  <si>
    <t>10817 + 10818</t>
  </si>
  <si>
    <t xml:space="preserve">7706 + 10695 + 10966 </t>
  </si>
  <si>
    <t>12132 + 16931 + 16932</t>
  </si>
  <si>
    <t>17589 + 17590</t>
  </si>
  <si>
    <t>17593 + 17594</t>
  </si>
  <si>
    <t>17601 + 17602</t>
  </si>
  <si>
    <t>2409 + 2411</t>
  </si>
  <si>
    <t>5345 + 5346</t>
  </si>
  <si>
    <t>wt (polyA+TERRA)</t>
  </si>
  <si>
    <t>ter1∆ (polyA+TERRA)</t>
  </si>
  <si>
    <t>pof8∆ (polyA+TERRA)</t>
  </si>
  <si>
    <t>polyA+TERRA</t>
  </si>
  <si>
    <t>ARRET/aARRET</t>
  </si>
  <si>
    <r>
      <t xml:space="preserve">polyA+TERRA RNA expression relative to </t>
    </r>
    <r>
      <rPr>
        <b/>
        <i/>
        <sz val="18"/>
        <color theme="1"/>
        <rFont val="Calibri"/>
        <family val="2"/>
        <scheme val="minor"/>
      </rPr>
      <t>his1+</t>
    </r>
    <r>
      <rPr>
        <b/>
        <sz val="18"/>
        <color theme="1"/>
        <rFont val="Calibri"/>
        <family val="2"/>
        <scheme val="minor"/>
      </rPr>
      <t xml:space="preserve"> mRNA</t>
    </r>
  </si>
  <si>
    <t>16187 + 16188 +16189</t>
  </si>
  <si>
    <t>17890 + 17891</t>
  </si>
  <si>
    <t>17892 + 17893</t>
  </si>
  <si>
    <t>17914 + 17915</t>
  </si>
  <si>
    <t>17908 + 17912</t>
  </si>
  <si>
    <t>17906 + 17910</t>
  </si>
  <si>
    <t>Anova: Single Factor</t>
  </si>
  <si>
    <t>SUMMARY</t>
  </si>
  <si>
    <t>Groups</t>
  </si>
  <si>
    <t>Count</t>
  </si>
  <si>
    <t>Sum</t>
  </si>
  <si>
    <t>Variance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</si>
  <si>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</si>
  <si>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</si>
  <si>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</si>
  <si>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</si>
  <si>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</si>
  <si>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</si>
  <si>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</si>
  <si>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</si>
  <si>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</si>
  <si>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</si>
  <si>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</si>
  <si>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Mean Diff.</t>
  </si>
  <si>
    <t>Yes</t>
  </si>
  <si>
    <t>&lt;0.0001</t>
  </si>
  <si>
    <t>No</t>
  </si>
  <si>
    <t>Two-stage linear step-up procedure of Benjamini, Krieger and Yekutieli</t>
  </si>
  <si>
    <t>Discovery?</t>
  </si>
  <si>
    <t>q value</t>
  </si>
  <si>
    <t>Individual P Value</t>
  </si>
  <si>
    <t>Correction for multiple comparisons by controlling false discovery rate</t>
  </si>
  <si>
    <t xml:space="preserve">Statistical Analysis (Student's t-test) </t>
  </si>
  <si>
    <t xml:space="preserve">  no tag vs. wt</t>
  </si>
  <si>
    <t>wt (ARRET/aARRET)</t>
  </si>
  <si>
    <t>ter1∆ (ARRET/aARRET)</t>
  </si>
  <si>
    <t>pof8∆ (ARRET/aARRET)</t>
  </si>
  <si>
    <t xml:space="preserve">  wt vs. pof8∆</t>
  </si>
  <si>
    <t xml:space="preserve">  no tag vs. pof8∆</t>
  </si>
  <si>
    <t xml:space="preserve">  wt (polyA+TERRA) vs. ter1∆ (polyA+TERRA)</t>
  </si>
  <si>
    <t xml:space="preserve">  wt (polyA+TERRA) vs. pof8∆ (polyA+TERRA)</t>
  </si>
  <si>
    <t xml:space="preserve">  ter1∆ (polyA+TERRA) vs. pof8∆ (polyA+TERRA)</t>
  </si>
  <si>
    <r>
      <t xml:space="preserve">polyA+TERRA vs ARRET/aARRET RNA expression (relative to </t>
    </r>
    <r>
      <rPr>
        <b/>
        <i/>
        <sz val="18"/>
        <color theme="1"/>
        <rFont val="Calibri"/>
        <family val="2"/>
        <scheme val="minor"/>
      </rPr>
      <t>his1+</t>
    </r>
    <r>
      <rPr>
        <b/>
        <sz val="18"/>
        <color theme="1"/>
        <rFont val="Calibri"/>
        <family val="2"/>
        <scheme val="minor"/>
      </rPr>
      <t xml:space="preserve"> mRNA)</t>
    </r>
  </si>
  <si>
    <r>
      <t>wt (ARRET/</t>
    </r>
    <r>
      <rPr>
        <sz val="12"/>
        <color theme="1"/>
        <rFont val="Calibri"/>
        <family val="2"/>
        <scheme val="minor"/>
      </rPr>
      <t>aARRET)</t>
    </r>
  </si>
  <si>
    <r>
      <t>ter1∆ (ARRET/</t>
    </r>
    <r>
      <rPr>
        <sz val="12"/>
        <color theme="1"/>
        <rFont val="Calibri"/>
        <family val="2"/>
        <scheme val="minor"/>
      </rPr>
      <t>aARRET)</t>
    </r>
  </si>
  <si>
    <r>
      <t>pof8∆ (ARRET/</t>
    </r>
    <r>
      <rPr>
        <sz val="12"/>
        <color theme="1"/>
        <rFont val="Calibri"/>
        <family val="2"/>
        <scheme val="minor"/>
      </rPr>
      <t>aARRET)</t>
    </r>
  </si>
  <si>
    <t>Anova: Single Factor: polyA+TERRA</t>
  </si>
  <si>
    <t>Anova: Single Factor: ARRET/aARRET</t>
  </si>
  <si>
    <t xml:space="preserve">  no tag vs. ter1∆</t>
  </si>
  <si>
    <t xml:space="preserve">  wt vs. ter1∆</t>
  </si>
  <si>
    <t xml:space="preserve">  pof8∆ vs. ter1∆</t>
  </si>
  <si>
    <t xml:space="preserve">  no tag vs. ccq1∆</t>
  </si>
  <si>
    <t xml:space="preserve">  wt vs. ccq1∆</t>
  </si>
  <si>
    <t xml:space="preserve">  ter1∆ vs. ccq1∆</t>
  </si>
  <si>
    <t xml:space="preserve">  no tag vs. trt1∆</t>
  </si>
  <si>
    <t xml:space="preserve">  wt vs. trt1∆</t>
  </si>
  <si>
    <t xml:space="preserve">  ter1∆ vs. trt1∆</t>
  </si>
  <si>
    <t xml:space="preserve">  ccq1∆ vs. trt1∆</t>
  </si>
  <si>
    <t xml:space="preserve">  no tag vs. est1∆</t>
  </si>
  <si>
    <t xml:space="preserve">  wt vs. est1∆</t>
  </si>
  <si>
    <t xml:space="preserve">  ter1∆ vs. est1∆</t>
  </si>
  <si>
    <t xml:space="preserve">  ccq1∆ vs. est1∆</t>
  </si>
  <si>
    <t xml:space="preserve">  trt1∆ vs. est1∆</t>
  </si>
  <si>
    <t xml:space="preserve">  no tag vs. pof8-∆[289-402]</t>
  </si>
  <si>
    <t xml:space="preserve">  wt vs. pof8-∆[289-402]</t>
  </si>
  <si>
    <t xml:space="preserve">  pof8∆ vs. pof8-∆[289-402]</t>
  </si>
  <si>
    <t xml:space="preserve">  pof8∆ vs. trt1∆</t>
  </si>
  <si>
    <t xml:space="preserve">  pof8∆ vs. est1∆</t>
  </si>
  <si>
    <t xml:space="preserve">  wt (no pld) / +B1 vs. wt (no pld) / -B1</t>
  </si>
  <si>
    <t xml:space="preserve">  wt (no pld) / +B1 vs. pof8∆ (+ empty pld) / +B1</t>
  </si>
  <si>
    <t xml:space="preserve">  wt (no pld) / +B1 vs. pof8∆ (+ empty pld) / -B1</t>
  </si>
  <si>
    <t xml:space="preserve">  wt (no pld) / +B1 vs. pof8∆ (+ TER1 pld) / +B1</t>
  </si>
  <si>
    <t xml:space="preserve">  wt (no pld) / +B1 vs. pof8∆ (+ TER1 pld) / -B1</t>
  </si>
  <si>
    <t xml:space="preserve">  wt (no pld) / -B1 vs. pof8∆ (+ empty pld) / +B1</t>
  </si>
  <si>
    <t xml:space="preserve">  wt (no pld) / -B1 vs. pof8∆ (+ empty pld) / -B1</t>
  </si>
  <si>
    <t xml:space="preserve">  wt (no pld) / -B1 vs. pof8∆ (+ TER1 pld) / +B1</t>
  </si>
  <si>
    <t xml:space="preserve">  wt (no pld) / -B1 vs. pof8∆ (+ TER1 pld) / -B1</t>
  </si>
  <si>
    <t xml:space="preserve">  pof8∆ (+ empty pld) / +B1 vs. pof8∆ (+ empty pld) / -B1</t>
  </si>
  <si>
    <t xml:space="preserve">  pof8∆ (+ empty pld) / +B1 vs. pof8∆ (+ TER1 pld) / +B1</t>
  </si>
  <si>
    <t xml:space="preserve">  pof8∆ (+ empty pld) / +B1 vs. pof8∆ (+ TER1 pld) / -B1</t>
  </si>
  <si>
    <t xml:space="preserve">  pof8∆ (+ empty pld) / -B1 vs. pof8∆ (+ TER1 pld) / +B1</t>
  </si>
  <si>
    <t xml:space="preserve">  pof8∆ (+ empty pld) / -B1 vs. pof8∆ (+ TER1 pld) / -B1</t>
  </si>
  <si>
    <t xml:space="preserve">  pof8∆ (+ TER1 pld) / +B1 vs. pof8∆ (+ TER1 pld) / -B1</t>
  </si>
  <si>
    <t xml:space="preserve">  no tag (no pld) vs. Trt1-myc (+ empty pld)</t>
  </si>
  <si>
    <t xml:space="preserve">  no tag (no pld) vs. Trt1-myc pof8∆(+ empty pld)</t>
  </si>
  <si>
    <t xml:space="preserve">  no tag (no pld) vs. Trt1-myc pof8∆(+ TER1 pld)</t>
  </si>
  <si>
    <t xml:space="preserve">  Trt1-myc (+ empty pld) vs. Trt1-myc pof8∆(+ empty pld)</t>
  </si>
  <si>
    <t xml:space="preserve">  Trt1-myc (+ empty pld) vs. Trt1-myc pof8∆(+ TER1 pld)</t>
  </si>
  <si>
    <t xml:space="preserve">  Trt1-myc pof8∆(+ empty pld) vs. Trt1-myc pof8∆(+ TER1 pld)</t>
  </si>
  <si>
    <t xml:space="preserve">  no tag (no pld) / +B1 vs. trt1-myc (+ empty pld) / +B1</t>
  </si>
  <si>
    <t xml:space="preserve">  no tag (no pld) / +B1 vs. trt1-myc (+ empty pld) / -B1</t>
  </si>
  <si>
    <t xml:space="preserve">  trt1-myc (+ empty pld) / +B1 vs. trt1-myc (+ empty pld) / -B1</t>
  </si>
  <si>
    <t xml:space="preserve">  no tag (no pld) / +B1 vs. trt1-myc pof8∆ (+ empty pld) / +B1</t>
  </si>
  <si>
    <t xml:space="preserve">  no tag (no pld) / +B1 vs. trt1-myc pof8∆ (+ TER1 pld) / +B1</t>
  </si>
  <si>
    <t xml:space="preserve">  no tag (no pld) / +B1 vs. trt1-myc pof8∆ (+ TER1 pld) / -B1</t>
  </si>
  <si>
    <t xml:space="preserve">  trt1-myc (+ empty pld) / +B1 vs. trt1-myc pof8∆ (+ empty pld) / +B1</t>
  </si>
  <si>
    <t xml:space="preserve">  trt1-myc (+ empty pld) / +B1 vs. trt1-myc pof8∆ (+ TER1 pld) / +B1</t>
  </si>
  <si>
    <t xml:space="preserve">  trt1-myc (+ empty pld) / +B1 vs. trt1-myc pof8∆ (+ TER1 pld) / -B1</t>
  </si>
  <si>
    <t xml:space="preserve">  trt1-myc (+ empty pld) / -B1 vs. trt1-myc pof8∆ (+ empty pld) / +B1</t>
  </si>
  <si>
    <t xml:space="preserve">  trt1-myc (+ empty pld) / -B1 vs. trt1-myc pof8∆ (+ TER1 pld) / +B1</t>
  </si>
  <si>
    <t xml:space="preserve">  trt1-myc (+ empty pld) / -B1 vs. trt1-myc pof8∆ (+ TER1 pld) / -B1</t>
  </si>
  <si>
    <t xml:space="preserve">  trt1-myc pof8∆ (+ empty pld) / +B1 vs. trt1-myc pof8∆ (+ TER1 pld) / +B1</t>
  </si>
  <si>
    <t xml:space="preserve">  trt1-myc pof8∆ (+ empty pld) / +B1 vs. trt1-myc pof8∆ (+ TER1 pld) / -B1</t>
  </si>
  <si>
    <t xml:space="preserve">  trt1-myc pof8∆ (+ TER1 pld) / +B1 vs. trt1-myc pof8∆ (+ TER1 pld) / -B1</t>
  </si>
  <si>
    <t xml:space="preserve">  no tag vs. Y330A</t>
  </si>
  <si>
    <t xml:space="preserve">  no tag vs. R343A</t>
  </si>
  <si>
    <t xml:space="preserve">  wt vs. Y330A</t>
  </si>
  <si>
    <t xml:space="preserve">  wt vs. R343A</t>
  </si>
  <si>
    <t xml:space="preserve">  Y330A vs. R343A</t>
  </si>
  <si>
    <t xml:space="preserve">  no tag vs. ∆390-402</t>
  </si>
  <si>
    <t xml:space="preserve">  no tag vs. ∆289-402</t>
  </si>
  <si>
    <t xml:space="preserve">  wt vs. ∆390-402</t>
  </si>
  <si>
    <t xml:space="preserve">  wt vs. ∆289-402</t>
  </si>
  <si>
    <t xml:space="preserve">  Y330A vs. ∆390-402</t>
  </si>
  <si>
    <t xml:space="preserve">  Y330A vs. ∆289-402</t>
  </si>
  <si>
    <t xml:space="preserve">  R343A vs. ∆390-402</t>
  </si>
  <si>
    <t xml:space="preserve">  R343A vs. ∆289-402</t>
  </si>
  <si>
    <t xml:space="preserve">  ∆390-402 vs. ∆289-402</t>
  </si>
  <si>
    <t xml:space="preserve">  pof8-myc vs. pof8-Y330A-myc</t>
  </si>
  <si>
    <t xml:space="preserve">  pof8-myc vs. pof8-R343A-myc</t>
  </si>
  <si>
    <t xml:space="preserve">  pof8-Y330A-myc vs. pof8-R343A-myc</t>
  </si>
  <si>
    <t xml:space="preserve">  pof8-myc vs. pof8-∆[390-402]-myc</t>
  </si>
  <si>
    <t xml:space="preserve">  pof8-myc vs. pof8-∆[289-402]-myc</t>
  </si>
  <si>
    <t xml:space="preserve">  pof8-myc vs. pof8∆</t>
  </si>
  <si>
    <t xml:space="preserve">  pof8-Y330A-myc vs. pof8-∆[390-402]-myc</t>
  </si>
  <si>
    <t xml:space="preserve">  pof8-Y330A-myc vs. pof8-∆[289-402]-myc</t>
  </si>
  <si>
    <t xml:space="preserve">  pof8-Y330A-myc vs. pof8∆</t>
  </si>
  <si>
    <t xml:space="preserve">  pof8-R343A-myc vs. pof8-∆[390-402]-myc</t>
  </si>
  <si>
    <t xml:space="preserve">  pof8-R343A-myc vs. pof8-∆[289-402]-myc</t>
  </si>
  <si>
    <t xml:space="preserve">  pof8-R343A-myc vs. pof8∆</t>
  </si>
  <si>
    <t xml:space="preserve">  pof8-∆[390-402]-myc vs. pof8-∆[289-402]-myc</t>
  </si>
  <si>
    <t xml:space="preserve">  pof8-∆[390-402]-myc vs. pof8∆</t>
  </si>
  <si>
    <t xml:space="preserve">  pof8-∆[289-402]-myc vs. pof8∆</t>
  </si>
  <si>
    <t xml:space="preserve">  no tag vs. pof8-Y330A</t>
  </si>
  <si>
    <t xml:space="preserve">  no tag vs. pof8-R343A</t>
  </si>
  <si>
    <t xml:space="preserve">  wt vs. pof8-Y330A</t>
  </si>
  <si>
    <t xml:space="preserve">  wt vs. pof8-R343A</t>
  </si>
  <si>
    <t xml:space="preserve">  pof8-Y330A vs. pof8-R343A</t>
  </si>
  <si>
    <t xml:space="preserve">  no tag vs. pof8-∆[390-402]</t>
  </si>
  <si>
    <t xml:space="preserve">  wt vs. pof8-∆[390-402]</t>
  </si>
  <si>
    <t xml:space="preserve">  pof8-Y330A vs. pof8-∆[390-402]</t>
  </si>
  <si>
    <t xml:space="preserve">  pof8-Y330A vs. pof8-∆[289-402]</t>
  </si>
  <si>
    <t xml:space="preserve">  pof8-Y330A vs. ter1∆</t>
  </si>
  <si>
    <t xml:space="preserve">  pof8-R343A vs. pof8-∆[390-402]</t>
  </si>
  <si>
    <t xml:space="preserve">  pof8-R343A vs. pof8-∆[289-402]</t>
  </si>
  <si>
    <t xml:space="preserve">  pof8-R343A vs. ter1∆</t>
  </si>
  <si>
    <t xml:space="preserve">  pof8-∆[390-402] vs. pof8-∆[289-402]</t>
  </si>
  <si>
    <t xml:space="preserve">  pof8-∆[390-402] vs. ter1∆</t>
  </si>
  <si>
    <t xml:space="preserve">  pof8-∆[289-402] vs. ter1∆</t>
  </si>
  <si>
    <t xml:space="preserve">  pof8∆ vs. pof8-Y330A</t>
  </si>
  <si>
    <t xml:space="preserve">  pof8∆ vs. pof8-R343A</t>
  </si>
  <si>
    <t xml:space="preserve">  pof8∆ vs. pof8-∆[390-402]</t>
  </si>
  <si>
    <t xml:space="preserve">  ter1∆ vs. pof8-Y330A</t>
  </si>
  <si>
    <t xml:space="preserve">  ter1∆ vs. pof8-R343A</t>
  </si>
  <si>
    <t xml:space="preserve">  ter1∆ vs. pof8-∆[390-402]</t>
  </si>
  <si>
    <t xml:space="preserve">  ter1∆ vs. pof8-∆[289-402]</t>
  </si>
  <si>
    <t xml:space="preserve">  wt vs. pof8-myc</t>
  </si>
  <si>
    <t xml:space="preserve">  wt vs. pof8-Y330A-myc</t>
  </si>
  <si>
    <t xml:space="preserve">  wt vs. pof8-R343A-myc</t>
  </si>
  <si>
    <t xml:space="preserve">  wt vs. rap1∆</t>
  </si>
  <si>
    <t xml:space="preserve">  wt vs. pof8-∆[390-402]-myc</t>
  </si>
  <si>
    <t xml:space="preserve">  wt vs. pof8-∆[289-402]-myc</t>
  </si>
  <si>
    <t xml:space="preserve">  ter1∆ vs. rap1∆</t>
  </si>
  <si>
    <t xml:space="preserve">  ter1∆ vs. pof8∆</t>
  </si>
  <si>
    <t xml:space="preserve">  ter1∆ vs. pof8-myc</t>
  </si>
  <si>
    <t xml:space="preserve">  ter1∆ vs. pof8-Y330A-myc</t>
  </si>
  <si>
    <t xml:space="preserve">  ter1∆ vs. pof8-R343A-myc</t>
  </si>
  <si>
    <t xml:space="preserve">  ter1∆ vs. pof8-∆[390-402]-myc</t>
  </si>
  <si>
    <t xml:space="preserve">  ter1∆ vs. pof8-∆[289-402]-myc</t>
  </si>
  <si>
    <t xml:space="preserve">  rap1∆ vs. ccq1∆</t>
  </si>
  <si>
    <t xml:space="preserve">  rap1∆ vs. pof8∆</t>
  </si>
  <si>
    <t xml:space="preserve">  rap1∆ vs. pof8-myc</t>
  </si>
  <si>
    <t xml:space="preserve">  rap1∆ vs. pof8-Y330A-myc</t>
  </si>
  <si>
    <t xml:space="preserve">  rap1∆ vs. pof8-R343A-myc</t>
  </si>
  <si>
    <t xml:space="preserve">  rap1∆ vs. pof8-∆[390-402]-myc</t>
  </si>
  <si>
    <t xml:space="preserve">  rap1∆ vs. pof8-∆[289-402]-myc</t>
  </si>
  <si>
    <t xml:space="preserve">  ccq1∆ vs. pof8∆</t>
  </si>
  <si>
    <t xml:space="preserve">  ccq1∆ vs. pof8-myc</t>
  </si>
  <si>
    <t xml:space="preserve">  ccq1∆ vs. pof8-Y330A-myc</t>
  </si>
  <si>
    <t xml:space="preserve">  ccq1∆ vs. pof8-R343A-myc</t>
  </si>
  <si>
    <t xml:space="preserve">  ccq1∆ vs. pof8-∆[390-402]-myc</t>
  </si>
  <si>
    <t xml:space="preserve">  ccq1∆ vs. pof8-∆[289-402]-myc</t>
  </si>
  <si>
    <t xml:space="preserve">  pof8∆ vs. pof8-myc</t>
  </si>
  <si>
    <t xml:space="preserve">  pof8∆ vs. pof8-Y330A-myc</t>
  </si>
  <si>
    <t xml:space="preserve">  pof8∆ vs. pof8-R343A-myc</t>
  </si>
  <si>
    <t xml:space="preserve">  pof8∆ vs. pof8-∆[390-402]-myc</t>
  </si>
  <si>
    <t xml:space="preserve">  pof8∆ vs. pof8-∆[289-402]-myc</t>
  </si>
  <si>
    <t xml:space="preserve">  no tag vs. Trt1-myc</t>
  </si>
  <si>
    <t xml:space="preserve">  no tag vs. Pof8-myc</t>
  </si>
  <si>
    <t xml:space="preserve">  no tag vs. Lsm3-myc</t>
  </si>
  <si>
    <t xml:space="preserve">  Trt1-myc vs. Pof8-myc</t>
  </si>
  <si>
    <t xml:space="preserve">  Trt1-myc vs. Lsm3-myc</t>
  </si>
  <si>
    <t xml:space="preserve">  Pof8-myc vs. Lsm3-myc</t>
  </si>
  <si>
    <t xml:space="preserve">  no tag vs. Pof8-myc ter1∆</t>
  </si>
  <si>
    <t xml:space="preserve">  no tag vs. Lsm3-myc ter1∆</t>
  </si>
  <si>
    <t xml:space="preserve">  Trt1-myc vs. Pof8-myc ter1∆</t>
  </si>
  <si>
    <t xml:space="preserve">  Trt1-myc vs. Lsm3-myc ter1∆</t>
  </si>
  <si>
    <t xml:space="preserve">  Pof8-myc vs. Pof8-myc ter1∆</t>
  </si>
  <si>
    <t xml:space="preserve">  Pof8-myc vs. Lsm3-myc ter1∆</t>
  </si>
  <si>
    <t xml:space="preserve">  Pof8-myc ter1∆ vs. Lsm3-myc</t>
  </si>
  <si>
    <t xml:space="preserve">  Pof8-myc ter1∆ vs. Lsm3-myc ter1∆</t>
  </si>
  <si>
    <t xml:space="preserve">  Lsm3-myc vs. Lsm3-myc ter1∆</t>
  </si>
  <si>
    <t>Mean ∆iff.</t>
  </si>
  <si>
    <t>∆iscovery?</t>
  </si>
  <si>
    <t>In∆ivi∆ual P Value</t>
  </si>
  <si>
    <t xml:space="preserve">  wt (ARRET/aARRET) vs. ter1∆ (ARRET/aARRET)</t>
  </si>
  <si>
    <t xml:space="preserve">  wt (ARRET/aARRET) vs. pof8∆ (ARRET/aARRET)</t>
  </si>
  <si>
    <t xml:space="preserve">  ter1∆ (ARRET/aARRET) vs. pof8∆ (ARRET/aARRET)</t>
  </si>
  <si>
    <t>TER1-Pof8 co-IP Data (% IP of input TER1)</t>
  </si>
  <si>
    <t>TER1-Pof8 co-IP Data (Fold enrichment over no tag control)</t>
  </si>
  <si>
    <t>TER1-Trt1 co-IP Data (Fold enrichment over no tag control)</t>
  </si>
  <si>
    <t>TER1-Trt1 co-IP Data (% IP of input TER1)</t>
  </si>
  <si>
    <t>TER1-Est1 co-IP Data (% IP of input TER1)</t>
  </si>
  <si>
    <t>TER1-Est1 co-IP Data (Fold enrichment over no tag control)</t>
  </si>
  <si>
    <t>TER1-Lsm3 co-IP Data (% IP of input TER1)</t>
  </si>
  <si>
    <t>TER1-Lsm3 co-IP Data (Fold enrichment over no tag control)</t>
  </si>
  <si>
    <t>TER1-Trt1 co-IP Data (% IP of input TER1) (All grown in minimum media without B1)</t>
  </si>
  <si>
    <t>TER1-Trt1 co-IP Data (Fold enrichment over no tag control) (All grown in minimum media without B1)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</si>
</sst>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E+00"/>
    <numFmt numFmtId="166" formatCode="0.0000"/>
    <numFmt numFmtId="167" formatCode="0.00000"/>
    <numFmt numFmtId="168" formatCode="0.0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i/>
      <sz val="1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C5D9F1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5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0" fillId="0" borderId="0" xfId="0" applyFill="1"/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0" fillId="0" borderId="0" xfId="0" applyFill="1" applyBorder="1"/>
    <xf numFmtId="2" fontId="0" fillId="0" borderId="0" xfId="0" applyNumberFormat="1" applyFill="1" applyBorder="1"/>
    <xf numFmtId="0" fontId="1" fillId="0" borderId="1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0" fontId="1" fillId="0" borderId="1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left"/>
    </xf>
    <xf numFmtId="0" fontId="1" fillId="0" borderId="0" xfId="0" applyFont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 applyProtection="1">
      <alignment horizontal="right"/>
    </xf>
    <xf numFmtId="0" fontId="1" fillId="0" borderId="9" xfId="0" applyFont="1" applyFill="1" applyBorder="1" applyAlignment="1" applyProtection="1">
      <alignment horizontal="left"/>
    </xf>
    <xf numFmtId="0" fontId="0" fillId="3" borderId="2" xfId="0" applyFill="1" applyBorder="1" applyAlignment="1">
      <alignment horizontal="center"/>
    </xf>
    <xf numFmtId="0" fontId="1" fillId="0" borderId="4" xfId="0" applyFont="1" applyFill="1" applyBorder="1" applyAlignment="1" applyProtection="1">
      <alignment horizontal="right"/>
    </xf>
    <xf numFmtId="0" fontId="1" fillId="0" borderId="10" xfId="0" applyFont="1" applyFill="1" applyBorder="1" applyAlignment="1" applyProtection="1">
      <alignment horizontal="left"/>
    </xf>
    <xf numFmtId="0" fontId="1" fillId="0" borderId="6" xfId="0" applyFont="1" applyFill="1" applyBorder="1" applyAlignment="1" applyProtection="1">
      <alignment horizontal="right"/>
    </xf>
    <xf numFmtId="0" fontId="1" fillId="0" borderId="11" xfId="0" applyFont="1" applyFill="1" applyBorder="1" applyAlignment="1" applyProtection="1">
      <alignment horizontal="left"/>
    </xf>
    <xf numFmtId="0" fontId="1" fillId="0" borderId="9" xfId="0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horizontal="center"/>
    </xf>
    <xf numFmtId="0" fontId="1" fillId="0" borderId="10" xfId="0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horizontal="center"/>
    </xf>
    <xf numFmtId="0" fontId="1" fillId="0" borderId="11" xfId="0" applyFont="1" applyFill="1" applyBorder="1" applyAlignment="1" applyProtection="1">
      <alignment horizontal="right"/>
    </xf>
    <xf numFmtId="0" fontId="7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64" fontId="8" fillId="3" borderId="0" xfId="0" applyNumberFormat="1" applyFont="1" applyFill="1" applyBorder="1" applyAlignment="1">
      <alignment horizontal="center"/>
    </xf>
    <xf numFmtId="165" fontId="8" fillId="4" borderId="0" xfId="0" applyNumberFormat="1" applyFont="1" applyFill="1" applyBorder="1" applyAlignment="1">
      <alignment horizontal="center"/>
    </xf>
    <xf numFmtId="2" fontId="8" fillId="4" borderId="0" xfId="0" applyNumberFormat="1" applyFont="1" applyFill="1" applyBorder="1" applyAlignment="1">
      <alignment horizontal="center"/>
    </xf>
    <xf numFmtId="2" fontId="8" fillId="4" borderId="5" xfId="0" applyNumberFormat="1" applyFont="1" applyFill="1" applyBorder="1" applyAlignment="1">
      <alignment horizontal="center"/>
    </xf>
    <xf numFmtId="165" fontId="8" fillId="4" borderId="2" xfId="0" applyNumberFormat="1" applyFont="1" applyFill="1" applyBorder="1" applyAlignment="1">
      <alignment horizontal="center"/>
    </xf>
    <xf numFmtId="2" fontId="8" fillId="4" borderId="2" xfId="0" applyNumberFormat="1" applyFont="1" applyFill="1" applyBorder="1" applyAlignment="1">
      <alignment horizontal="center"/>
    </xf>
    <xf numFmtId="2" fontId="8" fillId="4" borderId="3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 applyProtection="1">
      <alignment horizontal="center" vertical="top"/>
      <protection locked="0"/>
    </xf>
    <xf numFmtId="164" fontId="8" fillId="3" borderId="2" xfId="0" applyNumberFormat="1" applyFont="1" applyFill="1" applyBorder="1" applyAlignment="1" applyProtection="1">
      <alignment horizontal="center" vertical="top"/>
      <protection locked="0"/>
    </xf>
    <xf numFmtId="2" fontId="8" fillId="3" borderId="4" xfId="0" applyNumberFormat="1" applyFont="1" applyFill="1" applyBorder="1" applyAlignment="1" applyProtection="1">
      <alignment horizontal="center" vertical="top"/>
      <protection locked="0"/>
    </xf>
    <xf numFmtId="2" fontId="8" fillId="3" borderId="0" xfId="0" applyNumberFormat="1" applyFont="1" applyFill="1" applyBorder="1" applyAlignment="1" applyProtection="1">
      <alignment horizontal="center" vertical="top"/>
      <protection locked="0"/>
    </xf>
    <xf numFmtId="2" fontId="8" fillId="3" borderId="5" xfId="0" applyNumberFormat="1" applyFont="1" applyFill="1" applyBorder="1" applyAlignment="1" applyProtection="1">
      <alignment horizontal="center" vertical="top"/>
      <protection locked="0"/>
    </xf>
    <xf numFmtId="0" fontId="9" fillId="0" borderId="11" xfId="0" applyFont="1" applyFill="1" applyBorder="1" applyAlignment="1" applyProtection="1">
      <alignment horizontal="right"/>
    </xf>
    <xf numFmtId="2" fontId="8" fillId="3" borderId="6" xfId="0" applyNumberFormat="1" applyFont="1" applyFill="1" applyBorder="1" applyAlignment="1" applyProtection="1">
      <alignment horizontal="center" vertical="top"/>
      <protection locked="0"/>
    </xf>
    <xf numFmtId="2" fontId="8" fillId="3" borderId="7" xfId="0" applyNumberFormat="1" applyFont="1" applyFill="1" applyBorder="1" applyAlignment="1" applyProtection="1">
      <alignment horizontal="center" vertical="top"/>
      <protection locked="0"/>
    </xf>
    <xf numFmtId="0" fontId="9" fillId="0" borderId="6" xfId="0" applyFont="1" applyFill="1" applyBorder="1" applyAlignment="1" applyProtection="1">
      <alignment horizontal="right"/>
    </xf>
    <xf numFmtId="164" fontId="8" fillId="3" borderId="3" xfId="0" applyNumberFormat="1" applyFont="1" applyFill="1" applyBorder="1" applyAlignment="1" applyProtection="1">
      <alignment horizontal="center" vertical="top"/>
      <protection locked="0"/>
    </xf>
    <xf numFmtId="2" fontId="8" fillId="3" borderId="7" xfId="0" applyNumberFormat="1" applyFont="1" applyFill="1" applyBorder="1" applyAlignment="1" applyProtection="1">
      <alignment horizontal="center"/>
    </xf>
    <xf numFmtId="2" fontId="8" fillId="3" borderId="8" xfId="0" applyNumberFormat="1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/>
    <xf numFmtId="0" fontId="9" fillId="0" borderId="10" xfId="0" applyFont="1" applyBorder="1" applyAlignment="1" applyProtection="1">
      <alignment horizontal="right"/>
    </xf>
    <xf numFmtId="2" fontId="8" fillId="3" borderId="8" xfId="0" applyNumberFormat="1" applyFont="1" applyFill="1" applyBorder="1" applyAlignment="1" applyProtection="1">
      <alignment horizontal="center" vertical="top"/>
      <protection locked="0"/>
    </xf>
    <xf numFmtId="166" fontId="8" fillId="3" borderId="1" xfId="0" applyNumberFormat="1" applyFont="1" applyFill="1" applyBorder="1" applyAlignment="1" applyProtection="1">
      <alignment horizontal="center" vertical="top"/>
      <protection locked="0"/>
    </xf>
    <xf numFmtId="166" fontId="8" fillId="3" borderId="2" xfId="0" applyNumberFormat="1" applyFont="1" applyFill="1" applyBorder="1" applyAlignment="1" applyProtection="1">
      <alignment horizontal="center" vertical="top"/>
      <protection locked="0"/>
    </xf>
    <xf numFmtId="0" fontId="9" fillId="0" borderId="11" xfId="0" applyFont="1" applyBorder="1" applyAlignment="1" applyProtection="1">
      <alignment horizontal="right"/>
    </xf>
    <xf numFmtId="166" fontId="0" fillId="2" borderId="9" xfId="0" applyNumberFormat="1" applyFill="1" applyBorder="1" applyAlignment="1">
      <alignment horizontal="center"/>
    </xf>
    <xf numFmtId="166" fontId="0" fillId="2" borderId="1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1" fontId="0" fillId="2" borderId="9" xfId="0" applyNumberFormat="1" applyFill="1" applyBorder="1" applyAlignment="1">
      <alignment horizontal="center"/>
    </xf>
    <xf numFmtId="11" fontId="0" fillId="2" borderId="11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1" fontId="0" fillId="3" borderId="1" xfId="0" applyNumberFormat="1" applyFill="1" applyBorder="1" applyAlignment="1">
      <alignment horizontal="center"/>
    </xf>
    <xf numFmtId="11" fontId="0" fillId="3" borderId="2" xfId="0" applyNumberFormat="1" applyFill="1" applyBorder="1" applyAlignment="1">
      <alignment horizontal="center"/>
    </xf>
    <xf numFmtId="11" fontId="0" fillId="3" borderId="3" xfId="0" applyNumberForma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3" borderId="7" xfId="0" applyNumberFormat="1" applyFill="1" applyBorder="1" applyAlignment="1">
      <alignment horizontal="center"/>
    </xf>
    <xf numFmtId="11" fontId="0" fillId="3" borderId="8" xfId="0" applyNumberFormat="1" applyFill="1" applyBorder="1" applyAlignment="1">
      <alignment horizontal="center"/>
    </xf>
    <xf numFmtId="0" fontId="0" fillId="4" borderId="12" xfId="0" applyFill="1" applyBorder="1"/>
    <xf numFmtId="0" fontId="0" fillId="4" borderId="12" xfId="0" applyFill="1" applyBorder="1" applyAlignment="1" applyProtection="1">
      <alignment horizontal="center"/>
      <protection locked="0"/>
    </xf>
    <xf numFmtId="0" fontId="0" fillId="4" borderId="12" xfId="0" applyFill="1" applyBorder="1" applyProtection="1">
      <protection locked="0"/>
    </xf>
    <xf numFmtId="164" fontId="8" fillId="3" borderId="4" xfId="0" applyNumberFormat="1" applyFont="1" applyFill="1" applyBorder="1" applyAlignment="1" applyProtection="1">
      <alignment horizontal="center" vertical="top"/>
      <protection locked="0"/>
    </xf>
    <xf numFmtId="164" fontId="8" fillId="3" borderId="0" xfId="0" applyNumberFormat="1" applyFont="1" applyFill="1" applyBorder="1" applyAlignment="1" applyProtection="1">
      <alignment horizontal="center" vertical="top"/>
      <protection locked="0"/>
    </xf>
    <xf numFmtId="164" fontId="8" fillId="3" borderId="5" xfId="0" applyNumberFormat="1" applyFont="1" applyFill="1" applyBorder="1" applyAlignment="1" applyProtection="1">
      <alignment horizontal="center" vertical="top"/>
      <protection locked="0"/>
    </xf>
    <xf numFmtId="164" fontId="8" fillId="3" borderId="6" xfId="0" applyNumberFormat="1" applyFont="1" applyFill="1" applyBorder="1" applyAlignment="1" applyProtection="1">
      <alignment horizontal="center" vertical="top"/>
      <protection locked="0"/>
    </xf>
    <xf numFmtId="164" fontId="8" fillId="3" borderId="7" xfId="0" applyNumberFormat="1" applyFont="1" applyFill="1" applyBorder="1" applyAlignment="1" applyProtection="1">
      <alignment horizontal="center" vertical="top"/>
      <protection locked="0"/>
    </xf>
    <xf numFmtId="164" fontId="8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7" xfId="0" applyFont="1" applyFill="1" applyBorder="1" applyAlignment="1" applyProtection="1">
      <alignment horizontal="left"/>
    </xf>
    <xf numFmtId="0" fontId="11" fillId="0" borderId="0" xfId="0" applyFont="1"/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9" fillId="0" borderId="0" xfId="0" applyFont="1" applyAlignment="1" applyProtection="1">
      <alignment vertical="top"/>
      <protection locked="0"/>
    </xf>
    <xf numFmtId="165" fontId="8" fillId="4" borderId="5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165" fontId="8" fillId="4" borderId="3" xfId="0" applyNumberFormat="1" applyFont="1" applyFill="1" applyBorder="1" applyAlignment="1">
      <alignment horizontal="center"/>
    </xf>
    <xf numFmtId="0" fontId="9" fillId="0" borderId="4" xfId="0" applyFont="1" applyFill="1" applyBorder="1" applyAlignment="1" applyProtection="1">
      <alignment horizontal="right"/>
    </xf>
    <xf numFmtId="0" fontId="9" fillId="0" borderId="10" xfId="0" applyFont="1" applyFill="1" applyBorder="1" applyAlignment="1" applyProtection="1">
      <alignment horizontal="right"/>
    </xf>
    <xf numFmtId="2" fontId="8" fillId="3" borderId="0" xfId="0" applyNumberFormat="1" applyFont="1" applyFill="1" applyBorder="1" applyAlignment="1" applyProtection="1">
      <alignment horizontal="center"/>
    </xf>
    <xf numFmtId="2" fontId="8" fillId="3" borderId="5" xfId="0" applyNumberFormat="1" applyFont="1" applyFill="1" applyBorder="1" applyAlignment="1" applyProtection="1">
      <alignment horizontal="center"/>
    </xf>
    <xf numFmtId="0" fontId="1" fillId="0" borderId="6" xfId="0" applyFont="1" applyBorder="1"/>
    <xf numFmtId="0" fontId="9" fillId="0" borderId="10" xfId="0" applyFont="1" applyBorder="1" applyAlignment="1" applyProtection="1">
      <alignment vertical="top"/>
      <protection locked="0"/>
    </xf>
    <xf numFmtId="0" fontId="1" fillId="0" borderId="6" xfId="0" applyFont="1" applyBorder="1" applyAlignment="1">
      <alignment horizontal="right"/>
    </xf>
    <xf numFmtId="0" fontId="9" fillId="0" borderId="11" xfId="0" applyFont="1" applyBorder="1" applyAlignment="1" applyProtection="1">
      <alignment vertical="top"/>
      <protection locked="0"/>
    </xf>
    <xf numFmtId="164" fontId="8" fillId="3" borderId="7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right"/>
    </xf>
    <xf numFmtId="164" fontId="8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3" xfId="0" applyFont="1" applyBorder="1"/>
    <xf numFmtId="0" fontId="1" fillId="0" borderId="10" xfId="0" applyFont="1" applyBorder="1" applyAlignment="1">
      <alignment horizontal="right"/>
    </xf>
    <xf numFmtId="0" fontId="1" fillId="0" borderId="5" xfId="0" applyFont="1" applyBorder="1"/>
    <xf numFmtId="0" fontId="1" fillId="0" borderId="11" xfId="0" applyFont="1" applyBorder="1" applyAlignment="1">
      <alignment horizontal="right"/>
    </xf>
    <xf numFmtId="0" fontId="1" fillId="0" borderId="0" xfId="0" applyFont="1" applyFill="1"/>
    <xf numFmtId="0" fontId="1" fillId="0" borderId="1" xfId="0" applyFont="1" applyBorder="1" applyAlignment="1">
      <alignment horizontal="right"/>
    </xf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left"/>
    </xf>
    <xf numFmtId="0" fontId="0" fillId="4" borderId="10" xfId="0" applyFont="1" applyFill="1" applyBorder="1" applyAlignment="1">
      <alignment horizontal="left"/>
    </xf>
    <xf numFmtId="2" fontId="8" fillId="4" borderId="0" xfId="0" applyNumberFormat="1" applyFont="1" applyFill="1" applyBorder="1"/>
    <xf numFmtId="164" fontId="8" fillId="3" borderId="2" xfId="0" applyNumberFormat="1" applyFont="1" applyFill="1" applyBorder="1" applyAlignment="1">
      <alignment horizontal="center"/>
    </xf>
    <xf numFmtId="164" fontId="8" fillId="3" borderId="3" xfId="0" applyNumberFormat="1" applyFont="1" applyFill="1" applyBorder="1" applyAlignment="1">
      <alignment horizontal="center"/>
    </xf>
    <xf numFmtId="0" fontId="1" fillId="0" borderId="10" xfId="0" applyFont="1" applyBorder="1"/>
    <xf numFmtId="164" fontId="14" fillId="3" borderId="0" xfId="0" applyNumberFormat="1" applyFont="1" applyFill="1" applyBorder="1" applyAlignment="1">
      <alignment horizontal="center"/>
    </xf>
    <xf numFmtId="0" fontId="1" fillId="0" borderId="10" xfId="0" applyFont="1" applyFill="1" applyBorder="1"/>
    <xf numFmtId="0" fontId="1" fillId="0" borderId="11" xfId="0" applyFont="1" applyBorder="1"/>
    <xf numFmtId="0" fontId="9" fillId="0" borderId="0" xfId="0" applyFont="1" applyAlignment="1">
      <alignment horizontal="center"/>
    </xf>
    <xf numFmtId="0" fontId="0" fillId="0" borderId="2" xfId="0" applyFont="1" applyFill="1" applyBorder="1" applyAlignment="1">
      <alignment horizontal="left"/>
    </xf>
    <xf numFmtId="11" fontId="8" fillId="3" borderId="1" xfId="0" applyNumberFormat="1" applyFont="1" applyFill="1" applyBorder="1" applyAlignment="1">
      <alignment horizontal="center"/>
    </xf>
    <xf numFmtId="11" fontId="8" fillId="3" borderId="2" xfId="0" applyNumberFormat="1" applyFont="1" applyFill="1" applyBorder="1" applyAlignment="1">
      <alignment horizontal="center"/>
    </xf>
    <xf numFmtId="11" fontId="8" fillId="3" borderId="3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1" fontId="8" fillId="3" borderId="4" xfId="0" applyNumberFormat="1" applyFont="1" applyFill="1" applyBorder="1" applyAlignment="1">
      <alignment horizontal="center"/>
    </xf>
    <xf numFmtId="11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left"/>
    </xf>
    <xf numFmtId="11" fontId="8" fillId="3" borderId="6" xfId="0" applyNumberFormat="1" applyFont="1" applyFill="1" applyBorder="1" applyAlignment="1">
      <alignment horizontal="center"/>
    </xf>
    <xf numFmtId="11" fontId="8" fillId="3" borderId="7" xfId="0" applyNumberFormat="1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1" fontId="8" fillId="0" borderId="0" xfId="0" applyNumberFormat="1" applyFont="1" applyFill="1" applyBorder="1" applyAlignment="1">
      <alignment horizontal="center"/>
    </xf>
    <xf numFmtId="11" fontId="8" fillId="3" borderId="5" xfId="0" applyNumberFormat="1" applyFont="1" applyFill="1" applyBorder="1" applyAlignment="1">
      <alignment horizontal="center"/>
    </xf>
    <xf numFmtId="11" fontId="8" fillId="3" borderId="8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left"/>
    </xf>
    <xf numFmtId="0" fontId="13" fillId="6" borderId="9" xfId="0" applyFont="1" applyFill="1" applyBorder="1"/>
    <xf numFmtId="0" fontId="13" fillId="6" borderId="2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left"/>
    </xf>
    <xf numFmtId="0" fontId="13" fillId="6" borderId="6" xfId="0" applyFont="1" applyFill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Fill="1"/>
    <xf numFmtId="0" fontId="8" fillId="4" borderId="3" xfId="0" applyFont="1" applyFill="1" applyBorder="1" applyAlignment="1" applyProtection="1">
      <alignment horizontal="center"/>
      <protection locked="0"/>
    </xf>
    <xf numFmtId="0" fontId="8" fillId="4" borderId="9" xfId="0" applyFont="1" applyFill="1" applyBorder="1"/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9" xfId="0" applyFont="1" applyFill="1" applyBorder="1" applyProtection="1">
      <protection locked="0"/>
    </xf>
    <xf numFmtId="0" fontId="8" fillId="4" borderId="10" xfId="0" applyFont="1" applyFill="1" applyBorder="1" applyProtection="1">
      <protection locked="0"/>
    </xf>
    <xf numFmtId="0" fontId="8" fillId="4" borderId="11" xfId="0" applyFont="1" applyFill="1" applyBorder="1" applyProtection="1">
      <protection locked="0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0" xfId="0" applyFont="1"/>
    <xf numFmtId="164" fontId="0" fillId="3" borderId="2" xfId="0" applyNumberFormat="1" applyFont="1" applyFill="1" applyBorder="1" applyAlignment="1">
      <alignment horizontal="center"/>
    </xf>
    <xf numFmtId="164" fontId="0" fillId="3" borderId="3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164" fontId="0" fillId="2" borderId="9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164" fontId="0" fillId="3" borderId="5" xfId="0" applyNumberFormat="1" applyFont="1" applyFill="1" applyBorder="1" applyAlignment="1">
      <alignment horizontal="center"/>
    </xf>
    <xf numFmtId="164" fontId="0" fillId="2" borderId="10" xfId="0" applyNumberFormat="1" applyFont="1" applyFill="1" applyBorder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164" fontId="0" fillId="3" borderId="8" xfId="0" applyNumberFormat="1" applyFont="1" applyFill="1" applyBorder="1" applyAlignment="1">
      <alignment horizontal="center"/>
    </xf>
    <xf numFmtId="164" fontId="0" fillId="2" borderId="11" xfId="0" applyNumberFormat="1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16" fillId="0" borderId="0" xfId="0" applyFont="1"/>
    <xf numFmtId="0" fontId="0" fillId="0" borderId="0" xfId="0" applyFont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164" fontId="0" fillId="3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5" xfId="0" applyNumberFormat="1" applyFont="1" applyFill="1" applyBorder="1" applyAlignment="1">
      <alignment horizontal="center"/>
    </xf>
    <xf numFmtId="164" fontId="0" fillId="3" borderId="6" xfId="0" applyNumberFormat="1" applyFont="1" applyFill="1" applyBorder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64" fontId="0" fillId="2" borderId="8" xfId="0" applyNumberFormat="1" applyFont="1" applyFill="1" applyBorder="1" applyAlignment="1">
      <alignment horizontal="center"/>
    </xf>
    <xf numFmtId="0" fontId="0" fillId="4" borderId="9" xfId="0" applyFont="1" applyFill="1" applyBorder="1"/>
    <xf numFmtId="0" fontId="0" fillId="4" borderId="2" xfId="0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Alignment="1" applyProtection="1">
      <alignment horizontal="center"/>
      <protection locked="0"/>
    </xf>
    <xf numFmtId="0" fontId="0" fillId="4" borderId="9" xfId="0" applyFont="1" applyFill="1" applyBorder="1" applyProtection="1">
      <protection locked="0"/>
    </xf>
    <xf numFmtId="0" fontId="0" fillId="4" borderId="10" xfId="0" applyFont="1" applyFill="1" applyBorder="1" applyProtection="1">
      <protection locked="0"/>
    </xf>
    <xf numFmtId="0" fontId="0" fillId="4" borderId="11" xfId="0" applyFont="1" applyFill="1" applyBorder="1" applyProtection="1">
      <protection locked="0"/>
    </xf>
    <xf numFmtId="0" fontId="0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8" fillId="4" borderId="9" xfId="0" applyFont="1" applyFill="1" applyBorder="1" applyAlignment="1" applyProtection="1">
      <alignment horizontal="left"/>
      <protection locked="0"/>
    </xf>
    <xf numFmtId="0" fontId="8" fillId="4" borderId="10" xfId="0" applyFont="1" applyFill="1" applyBorder="1" applyAlignment="1" applyProtection="1">
      <alignment horizontal="left"/>
      <protection locked="0"/>
    </xf>
    <xf numFmtId="0" fontId="8" fillId="4" borderId="11" xfId="0" applyFont="1" applyFill="1" applyBorder="1" applyAlignment="1" applyProtection="1">
      <alignment horizontal="left"/>
      <protection locked="0"/>
    </xf>
    <xf numFmtId="0" fontId="8" fillId="4" borderId="9" xfId="0" applyFont="1" applyFill="1" applyBorder="1" applyAlignment="1">
      <alignment horizontal="center"/>
    </xf>
    <xf numFmtId="0" fontId="0" fillId="4" borderId="10" xfId="0" applyFont="1" applyFill="1" applyBorder="1"/>
    <xf numFmtId="0" fontId="0" fillId="4" borderId="11" xfId="0" applyFont="1" applyFill="1" applyBorder="1"/>
    <xf numFmtId="0" fontId="0" fillId="0" borderId="0" xfId="0" applyFont="1" applyFill="1"/>
    <xf numFmtId="0" fontId="16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2" fontId="0" fillId="2" borderId="4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2" fontId="0" fillId="2" borderId="6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0" fillId="4" borderId="14" xfId="0" applyFont="1" applyFill="1" applyBorder="1" applyAlignment="1" applyProtection="1">
      <alignment horizontal="center"/>
      <protection locked="0"/>
    </xf>
    <xf numFmtId="0" fontId="0" fillId="4" borderId="17" xfId="0" applyFont="1" applyFill="1" applyBorder="1" applyAlignment="1" applyProtection="1">
      <alignment horizontal="center"/>
      <protection locked="0"/>
    </xf>
    <xf numFmtId="0" fontId="0" fillId="4" borderId="10" xfId="0" applyFont="1" applyFill="1" applyBorder="1" applyAlignment="1" applyProtection="1">
      <alignment horizontal="left"/>
      <protection locked="0"/>
    </xf>
    <xf numFmtId="0" fontId="0" fillId="4" borderId="16" xfId="0" applyFont="1" applyFill="1" applyBorder="1" applyAlignment="1">
      <alignment horizontal="center"/>
    </xf>
    <xf numFmtId="2" fontId="0" fillId="3" borderId="4" xfId="0" applyNumberFormat="1" applyFont="1" applyFill="1" applyBorder="1" applyAlignment="1">
      <alignment horizontal="center"/>
    </xf>
    <xf numFmtId="2" fontId="0" fillId="3" borderId="0" xfId="0" applyNumberFormat="1" applyFont="1" applyFill="1" applyBorder="1" applyAlignment="1">
      <alignment horizontal="center"/>
    </xf>
    <xf numFmtId="2" fontId="0" fillId="3" borderId="6" xfId="0" applyNumberFormat="1" applyFont="1" applyFill="1" applyBorder="1" applyAlignment="1">
      <alignment horizontal="center"/>
    </xf>
    <xf numFmtId="2" fontId="0" fillId="3" borderId="7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2" fontId="0" fillId="3" borderId="5" xfId="0" applyNumberFormat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2" fontId="0" fillId="3" borderId="2" xfId="0" applyNumberFormat="1" applyFont="1" applyFill="1" applyBorder="1" applyAlignment="1">
      <alignment horizontal="center"/>
    </xf>
    <xf numFmtId="2" fontId="0" fillId="3" borderId="3" xfId="0" applyNumberFormat="1" applyFont="1" applyFill="1" applyBorder="1" applyAlignment="1">
      <alignment horizontal="center"/>
    </xf>
    <xf numFmtId="2" fontId="0" fillId="3" borderId="8" xfId="0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center"/>
    </xf>
    <xf numFmtId="164" fontId="0" fillId="4" borderId="0" xfId="0" applyNumberFormat="1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2" fontId="0" fillId="4" borderId="3" xfId="0" applyNumberFormat="1" applyFont="1" applyFill="1" applyBorder="1" applyAlignment="1">
      <alignment horizontal="center"/>
    </xf>
    <xf numFmtId="2" fontId="0" fillId="4" borderId="5" xfId="0" applyNumberFormat="1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/>
    </xf>
    <xf numFmtId="166" fontId="0" fillId="2" borderId="9" xfId="0" applyNumberFormat="1" applyFont="1" applyFill="1" applyBorder="1" applyAlignment="1">
      <alignment horizontal="center"/>
    </xf>
    <xf numFmtId="166" fontId="0" fillId="2" borderId="3" xfId="0" applyNumberFormat="1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166" fontId="0" fillId="2" borderId="5" xfId="0" applyNumberFormat="1" applyFont="1" applyFill="1" applyBorder="1" applyAlignment="1">
      <alignment horizontal="center"/>
    </xf>
    <xf numFmtId="166" fontId="0" fillId="2" borderId="6" xfId="0" applyNumberFormat="1" applyFont="1" applyFill="1" applyBorder="1" applyAlignment="1">
      <alignment horizontal="center"/>
    </xf>
    <xf numFmtId="166" fontId="0" fillId="2" borderId="11" xfId="0" applyNumberFormat="1" applyFont="1" applyFill="1" applyBorder="1" applyAlignment="1">
      <alignment horizontal="center"/>
    </xf>
    <xf numFmtId="166" fontId="0" fillId="2" borderId="8" xfId="0" applyNumberFormat="1" applyFont="1" applyFill="1" applyBorder="1" applyAlignment="1">
      <alignment horizontal="center"/>
    </xf>
    <xf numFmtId="0" fontId="0" fillId="4" borderId="2" xfId="0" applyFont="1" applyFill="1" applyBorder="1" applyProtection="1">
      <protection locked="0"/>
    </xf>
    <xf numFmtId="0" fontId="0" fillId="4" borderId="2" xfId="0" applyFont="1" applyFill="1" applyBorder="1"/>
    <xf numFmtId="0" fontId="0" fillId="4" borderId="3" xfId="0" applyFont="1" applyFill="1" applyBorder="1"/>
    <xf numFmtId="0" fontId="0" fillId="4" borderId="0" xfId="0" applyFont="1" applyFill="1" applyBorder="1"/>
    <xf numFmtId="0" fontId="0" fillId="4" borderId="5" xfId="0" applyFont="1" applyFill="1" applyBorder="1"/>
    <xf numFmtId="164" fontId="0" fillId="0" borderId="0" xfId="0" applyNumberFormat="1" applyFont="1"/>
    <xf numFmtId="0" fontId="0" fillId="4" borderId="0" xfId="0" applyFont="1" applyFill="1" applyBorder="1" applyAlignment="1">
      <alignment horizontal="center"/>
    </xf>
    <xf numFmtId="165" fontId="14" fillId="4" borderId="2" xfId="0" applyNumberFormat="1" applyFont="1" applyFill="1" applyBorder="1" applyAlignment="1">
      <alignment horizontal="center"/>
    </xf>
    <xf numFmtId="165" fontId="14" fillId="4" borderId="0" xfId="0" applyNumberFormat="1" applyFont="1" applyFill="1" applyBorder="1" applyAlignment="1">
      <alignment horizontal="center"/>
    </xf>
    <xf numFmtId="11" fontId="14" fillId="4" borderId="0" xfId="0" applyNumberFormat="1" applyFont="1" applyFill="1" applyBorder="1" applyAlignment="1">
      <alignment horizontal="center"/>
    </xf>
    <xf numFmtId="165" fontId="14" fillId="4" borderId="7" xfId="0" applyNumberFormat="1" applyFont="1" applyFill="1" applyBorder="1" applyAlignment="1">
      <alignment horizontal="center"/>
    </xf>
    <xf numFmtId="2" fontId="8" fillId="4" borderId="7" xfId="0" applyNumberFormat="1" applyFont="1" applyFill="1" applyBorder="1" applyAlignment="1">
      <alignment horizontal="center"/>
    </xf>
    <xf numFmtId="2" fontId="8" fillId="4" borderId="8" xfId="0" applyNumberFormat="1" applyFont="1" applyFill="1" applyBorder="1" applyAlignment="1">
      <alignment horizontal="center"/>
    </xf>
    <xf numFmtId="165" fontId="8" fillId="4" borderId="7" xfId="0" applyNumberFormat="1" applyFont="1" applyFill="1" applyBorder="1" applyAlignment="1">
      <alignment horizontal="center"/>
    </xf>
    <xf numFmtId="165" fontId="8" fillId="4" borderId="8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64" fontId="14" fillId="4" borderId="7" xfId="0" applyNumberFormat="1" applyFont="1" applyFill="1" applyBorder="1" applyAlignment="1">
      <alignment horizontal="center"/>
    </xf>
    <xf numFmtId="164" fontId="14" fillId="4" borderId="8" xfId="0" applyNumberFormat="1" applyFont="1" applyFill="1" applyBorder="1" applyAlignment="1">
      <alignment horizontal="center"/>
    </xf>
    <xf numFmtId="165" fontId="14" fillId="4" borderId="8" xfId="0" applyNumberFormat="1" applyFont="1" applyFill="1" applyBorder="1" applyAlignment="1">
      <alignment horizontal="center"/>
    </xf>
    <xf numFmtId="2" fontId="14" fillId="4" borderId="7" xfId="0" applyNumberFormat="1" applyFont="1" applyFill="1" applyBorder="1" applyAlignment="1">
      <alignment horizontal="center"/>
    </xf>
    <xf numFmtId="165" fontId="14" fillId="4" borderId="1" xfId="0" applyNumberFormat="1" applyFont="1" applyFill="1" applyBorder="1" applyAlignment="1">
      <alignment horizontal="center"/>
    </xf>
    <xf numFmtId="165" fontId="14" fillId="4" borderId="4" xfId="0" applyNumberFormat="1" applyFont="1" applyFill="1" applyBorder="1" applyAlignment="1">
      <alignment horizontal="center"/>
    </xf>
    <xf numFmtId="2" fontId="8" fillId="4" borderId="4" xfId="0" applyNumberFormat="1" applyFont="1" applyFill="1" applyBorder="1" applyAlignment="1">
      <alignment horizontal="center"/>
    </xf>
    <xf numFmtId="2" fontId="8" fillId="4" borderId="6" xfId="0" applyNumberFormat="1" applyFont="1" applyFill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165" fontId="14" fillId="4" borderId="2" xfId="0" applyNumberFormat="1" applyFont="1" applyFill="1" applyBorder="1"/>
    <xf numFmtId="165" fontId="14" fillId="4" borderId="0" xfId="0" applyNumberFormat="1" applyFont="1" applyFill="1" applyBorder="1"/>
    <xf numFmtId="165" fontId="14" fillId="4" borderId="7" xfId="0" applyNumberFormat="1" applyFont="1" applyFill="1" applyBorder="1"/>
    <xf numFmtId="2" fontId="8" fillId="4" borderId="7" xfId="0" applyNumberFormat="1" applyFont="1" applyFill="1" applyBorder="1"/>
    <xf numFmtId="165" fontId="14" fillId="4" borderId="8" xfId="0" applyNumberFormat="1" applyFont="1" applyFill="1" applyBorder="1"/>
    <xf numFmtId="165" fontId="0" fillId="4" borderId="2" xfId="0" applyNumberFormat="1" applyFont="1" applyFill="1" applyBorder="1" applyAlignment="1">
      <alignment horizontal="center"/>
    </xf>
    <xf numFmtId="165" fontId="0" fillId="4" borderId="3" xfId="0" applyNumberFormat="1" applyFont="1" applyFill="1" applyBorder="1" applyAlignment="1">
      <alignment horizontal="center"/>
    </xf>
    <xf numFmtId="165" fontId="0" fillId="4" borderId="0" xfId="0" applyNumberFormat="1" applyFont="1" applyFill="1" applyBorder="1" applyAlignment="1">
      <alignment horizontal="center"/>
    </xf>
    <xf numFmtId="165" fontId="0" fillId="4" borderId="5" xfId="0" applyNumberFormat="1" applyFont="1" applyFill="1" applyBorder="1" applyAlignment="1">
      <alignment horizontal="center"/>
    </xf>
    <xf numFmtId="2" fontId="0" fillId="4" borderId="0" xfId="0" applyNumberFormat="1" applyFont="1" applyFill="1" applyBorder="1" applyAlignment="1">
      <alignment horizontal="center"/>
    </xf>
    <xf numFmtId="11" fontId="0" fillId="3" borderId="2" xfId="0" applyNumberFormat="1" applyFont="1" applyFill="1" applyBorder="1" applyAlignment="1">
      <alignment horizontal="center"/>
    </xf>
    <xf numFmtId="11" fontId="0" fillId="3" borderId="3" xfId="0" applyNumberFormat="1" applyFont="1" applyFill="1" applyBorder="1" applyAlignment="1">
      <alignment horizontal="center"/>
    </xf>
    <xf numFmtId="11" fontId="0" fillId="2" borderId="1" xfId="0" applyNumberFormat="1" applyFont="1" applyFill="1" applyBorder="1" applyAlignment="1">
      <alignment horizontal="center"/>
    </xf>
    <xf numFmtId="11" fontId="0" fillId="2" borderId="9" xfId="0" applyNumberFormat="1" applyFont="1" applyFill="1" applyBorder="1" applyAlignment="1">
      <alignment horizontal="center"/>
    </xf>
    <xf numFmtId="11" fontId="0" fillId="2" borderId="3" xfId="0" applyNumberFormat="1" applyFont="1" applyFill="1" applyBorder="1" applyAlignment="1">
      <alignment horizontal="center"/>
    </xf>
    <xf numFmtId="11" fontId="0" fillId="3" borderId="0" xfId="0" applyNumberFormat="1" applyFont="1" applyFill="1" applyBorder="1" applyAlignment="1">
      <alignment horizontal="center"/>
    </xf>
    <xf numFmtId="11" fontId="0" fillId="2" borderId="4" xfId="0" applyNumberFormat="1" applyFont="1" applyFill="1" applyBorder="1" applyAlignment="1">
      <alignment horizontal="center"/>
    </xf>
    <xf numFmtId="11" fontId="0" fillId="2" borderId="10" xfId="0" applyNumberFormat="1" applyFont="1" applyFill="1" applyBorder="1" applyAlignment="1">
      <alignment horizontal="center"/>
    </xf>
    <xf numFmtId="11" fontId="0" fillId="2" borderId="5" xfId="0" applyNumberFormat="1" applyFont="1" applyFill="1" applyBorder="1" applyAlignment="1">
      <alignment horizontal="center"/>
    </xf>
    <xf numFmtId="11" fontId="0" fillId="3" borderId="5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left"/>
    </xf>
    <xf numFmtId="11" fontId="0" fillId="3" borderId="7" xfId="0" applyNumberFormat="1" applyFont="1" applyFill="1" applyBorder="1" applyAlignment="1">
      <alignment horizontal="center"/>
    </xf>
    <xf numFmtId="11" fontId="0" fillId="3" borderId="8" xfId="0" applyNumberFormat="1" applyFont="1" applyFill="1" applyBorder="1" applyAlignment="1">
      <alignment horizontal="center"/>
    </xf>
    <xf numFmtId="0" fontId="0" fillId="0" borderId="0" xfId="0" applyFont="1" applyBorder="1"/>
    <xf numFmtId="11" fontId="0" fillId="2" borderId="6" xfId="0" applyNumberFormat="1" applyFont="1" applyFill="1" applyBorder="1" applyAlignment="1">
      <alignment horizontal="center"/>
    </xf>
    <xf numFmtId="11" fontId="0" fillId="2" borderId="11" xfId="0" applyNumberFormat="1" applyFont="1" applyFill="1" applyBorder="1" applyAlignment="1">
      <alignment horizontal="center"/>
    </xf>
    <xf numFmtId="11" fontId="0" fillId="2" borderId="8" xfId="0" applyNumberFormat="1" applyFont="1" applyFill="1" applyBorder="1" applyAlignment="1">
      <alignment horizontal="center"/>
    </xf>
    <xf numFmtId="164" fontId="8" fillId="4" borderId="0" xfId="0" applyNumberFormat="1" applyFont="1" applyFill="1" applyBorder="1" applyAlignment="1">
      <alignment horizontal="center"/>
    </xf>
    <xf numFmtId="2" fontId="14" fillId="4" borderId="8" xfId="0" applyNumberFormat="1" applyFont="1" applyFill="1" applyBorder="1" applyAlignment="1">
      <alignment horizontal="center"/>
    </xf>
    <xf numFmtId="11" fontId="14" fillId="4" borderId="2" xfId="0" applyNumberFormat="1" applyFont="1" applyFill="1" applyBorder="1" applyAlignment="1">
      <alignment horizontal="center"/>
    </xf>
    <xf numFmtId="11" fontId="0" fillId="2" borderId="1" xfId="0" applyNumberFormat="1" applyFont="1" applyFill="1" applyBorder="1" applyAlignment="1"/>
    <xf numFmtId="11" fontId="0" fillId="2" borderId="9" xfId="0" applyNumberFormat="1" applyFont="1" applyFill="1" applyBorder="1" applyAlignment="1"/>
    <xf numFmtId="11" fontId="0" fillId="2" borderId="3" xfId="0" applyNumberFormat="1" applyFont="1" applyFill="1" applyBorder="1" applyAlignment="1"/>
    <xf numFmtId="11" fontId="0" fillId="2" borderId="4" xfId="0" applyNumberFormat="1" applyFont="1" applyFill="1" applyBorder="1" applyAlignment="1"/>
    <xf numFmtId="11" fontId="0" fillId="2" borderId="10" xfId="0" applyNumberFormat="1" applyFont="1" applyFill="1" applyBorder="1" applyAlignment="1"/>
    <xf numFmtId="11" fontId="0" fillId="2" borderId="5" xfId="0" applyNumberFormat="1" applyFont="1" applyFill="1" applyBorder="1" applyAlignment="1"/>
    <xf numFmtId="11" fontId="0" fillId="2" borderId="6" xfId="0" applyNumberFormat="1" applyFont="1" applyFill="1" applyBorder="1" applyAlignment="1"/>
    <xf numFmtId="11" fontId="0" fillId="2" borderId="11" xfId="0" applyNumberFormat="1" applyFont="1" applyFill="1" applyBorder="1" applyAlignment="1"/>
    <xf numFmtId="11" fontId="0" fillId="2" borderId="8" xfId="0" applyNumberFormat="1" applyFont="1" applyFill="1" applyBorder="1" applyAlignment="1"/>
    <xf numFmtId="11" fontId="0" fillId="0" borderId="0" xfId="0" applyNumberFormat="1" applyFont="1" applyFill="1" applyBorder="1" applyAlignment="1"/>
    <xf numFmtId="165" fontId="14" fillId="4" borderId="6" xfId="0" applyNumberFormat="1" applyFont="1" applyFill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11" fontId="0" fillId="0" borderId="0" xfId="0" applyNumberFormat="1" applyFill="1" applyBorder="1" applyAlignment="1">
      <alignment horizontal="center"/>
    </xf>
    <xf numFmtId="11" fontId="8" fillId="0" borderId="0" xfId="0" applyNumberFormat="1" applyFont="1" applyBorder="1" applyAlignment="1">
      <alignment horizontal="center"/>
    </xf>
    <xf numFmtId="164" fontId="0" fillId="3" borderId="0" xfId="0" applyNumberFormat="1" applyFont="1" applyFill="1" applyAlignment="1">
      <alignment horizontal="center"/>
    </xf>
    <xf numFmtId="166" fontId="0" fillId="3" borderId="2" xfId="0" applyNumberFormat="1" applyFont="1" applyFill="1" applyBorder="1" applyAlignment="1">
      <alignment horizontal="center"/>
    </xf>
    <xf numFmtId="166" fontId="0" fillId="3" borderId="3" xfId="0" applyNumberFormat="1" applyFont="1" applyFill="1" applyBorder="1" applyAlignment="1">
      <alignment horizontal="center"/>
    </xf>
    <xf numFmtId="166" fontId="0" fillId="3" borderId="0" xfId="0" applyNumberFormat="1" applyFont="1" applyFill="1" applyBorder="1" applyAlignment="1">
      <alignment horizontal="center"/>
    </xf>
    <xf numFmtId="166" fontId="0" fillId="3" borderId="0" xfId="0" applyNumberFormat="1" applyFont="1" applyFill="1" applyAlignment="1">
      <alignment horizontal="center"/>
    </xf>
    <xf numFmtId="166" fontId="0" fillId="3" borderId="5" xfId="0" applyNumberFormat="1" applyFont="1" applyFill="1" applyBorder="1" applyAlignment="1">
      <alignment horizontal="center"/>
    </xf>
    <xf numFmtId="166" fontId="0" fillId="3" borderId="7" xfId="0" applyNumberFormat="1" applyFont="1" applyFill="1" applyBorder="1" applyAlignment="1">
      <alignment horizontal="center"/>
    </xf>
    <xf numFmtId="166" fontId="0" fillId="3" borderId="8" xfId="0" applyNumberFormat="1" applyFont="1" applyFill="1" applyBorder="1" applyAlignment="1">
      <alignment horizontal="center"/>
    </xf>
    <xf numFmtId="164" fontId="8" fillId="4" borderId="7" xfId="0" applyNumberFormat="1" applyFon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68" fontId="0" fillId="0" borderId="0" xfId="0" applyNumberFormat="1" applyFill="1" applyBorder="1" applyAlignment="1">
      <alignment horizontal="center"/>
    </xf>
    <xf numFmtId="164" fontId="8" fillId="4" borderId="8" xfId="0" applyNumberFormat="1" applyFon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/>
    </xf>
    <xf numFmtId="165" fontId="14" fillId="4" borderId="12" xfId="0" applyNumberFormat="1" applyFont="1" applyFill="1" applyBorder="1" applyAlignment="1">
      <alignment horizontal="center"/>
    </xf>
    <xf numFmtId="2" fontId="16" fillId="4" borderId="12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7">
    <dxf>
      <font>
        <color rgb="FFFF0000"/>
      </font>
    </dxf>
    <dxf>
      <font>
        <color rgb="FFFF0000"/>
      </font>
    </dxf>
    <dxf>
      <font>
        <color rgb="FFFF0000"/>
      </font>
      <fill>
        <patternFill patternType="solid">
          <bgColor theme="3" tint="0.79998168889431442"/>
        </patternFill>
      </fill>
    </dxf>
    <dxf>
      <font>
        <color rgb="FFFF0000"/>
      </font>
      <fill>
        <patternFill patternType="solid">
          <bgColor theme="3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theme" Target="theme/theme1.xml"/><Relationship Id="rId26" Type="http://schemas.openxmlformats.org/officeDocument/2006/relationships/styles" Target="styles.xml"/><Relationship Id="rId27" Type="http://schemas.openxmlformats.org/officeDocument/2006/relationships/sharedStrings" Target="sharedStrings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182797572839"/>
          <c:y val="0.030682084847114"/>
          <c:w val="0.777430884519717"/>
          <c:h val="0.8347519755721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1c'!$U$5:$U$8</c:f>
                <c:numCache>
                  <c:formatCode>General</c:formatCode>
                  <c:ptCount val="4"/>
                  <c:pt idx="0">
                    <c:v>0.0051596869954834</c:v>
                  </c:pt>
                  <c:pt idx="1">
                    <c:v>0.0276337966304294</c:v>
                  </c:pt>
                  <c:pt idx="2">
                    <c:v>0.00945538829322495</c:v>
                  </c:pt>
                  <c:pt idx="3">
                    <c:v>0.00921256095805505</c:v>
                  </c:pt>
                </c:numCache>
              </c:numRef>
            </c:plus>
            <c:minus>
              <c:numRef>
                <c:f>'Figure 1c'!$U$5:$U$8</c:f>
                <c:numCache>
                  <c:formatCode>General</c:formatCode>
                  <c:ptCount val="4"/>
                  <c:pt idx="0">
                    <c:v>0.0051596869954834</c:v>
                  </c:pt>
                  <c:pt idx="1">
                    <c:v>0.0276337966304294</c:v>
                  </c:pt>
                  <c:pt idx="2">
                    <c:v>0.00945538829322495</c:v>
                  </c:pt>
                  <c:pt idx="3">
                    <c:v>0.00921256095805505</c:v>
                  </c:pt>
                </c:numCache>
              </c:numRef>
            </c:minus>
          </c:errBars>
          <c:cat>
            <c:strRef>
              <c:f>'Figure 1c'!$C$5:$C$8</c:f>
              <c:strCache>
                <c:ptCount val="4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ter1∆</c:v>
                </c:pt>
              </c:strCache>
            </c:strRef>
          </c:cat>
          <c:val>
            <c:numRef>
              <c:f>'Figure 1c'!$S$5:$S$8</c:f>
              <c:numCache>
                <c:formatCode>0.000</c:formatCode>
                <c:ptCount val="4"/>
                <c:pt idx="0">
                  <c:v>0.0251356143484854</c:v>
                </c:pt>
                <c:pt idx="1">
                  <c:v>0.214255315272883</c:v>
                </c:pt>
                <c:pt idx="2">
                  <c:v>0.075294473579293</c:v>
                </c:pt>
                <c:pt idx="3">
                  <c:v>0.0376204821197583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7942432"/>
        <c:axId val="697944752"/>
      </c:barChart>
      <c:catAx>
        <c:axId val="697942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7944752"/>
        <c:crosses val="autoZero"/>
        <c:auto val="1"/>
        <c:lblAlgn val="ctr"/>
        <c:lblOffset val="100"/>
        <c:noMultiLvlLbl val="0"/>
      </c:catAx>
      <c:valAx>
        <c:axId val="697944752"/>
        <c:scaling>
          <c:orientation val="minMax"/>
          <c:max val="0.25"/>
          <c:min val="0.0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7942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6985376827897"/>
          <c:y val="0.0659376377952756"/>
          <c:w val="0.885206224221972"/>
          <c:h val="0.83636773403324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4f'!$X$5:$X$10</c:f>
                <c:numCache>
                  <c:formatCode>General</c:formatCode>
                  <c:ptCount val="6"/>
                  <c:pt idx="0">
                    <c:v>0.00778123345880954</c:v>
                  </c:pt>
                  <c:pt idx="1">
                    <c:v>0.0403090687144362</c:v>
                  </c:pt>
                  <c:pt idx="2">
                    <c:v>0.0290236010385914</c:v>
                  </c:pt>
                  <c:pt idx="3">
                    <c:v>0.201297070602656</c:v>
                  </c:pt>
                  <c:pt idx="4">
                    <c:v>0.0491032750234319</c:v>
                  </c:pt>
                  <c:pt idx="5">
                    <c:v>0.0303978693917236</c:v>
                  </c:pt>
                </c:numCache>
              </c:numRef>
            </c:plus>
            <c:minus>
              <c:numRef>
                <c:f>'Figure 4f'!$X$5:$X$10</c:f>
                <c:numCache>
                  <c:formatCode>General</c:formatCode>
                  <c:ptCount val="6"/>
                  <c:pt idx="0">
                    <c:v>0.00778123345880954</c:v>
                  </c:pt>
                  <c:pt idx="1">
                    <c:v>0.0403090687144362</c:v>
                  </c:pt>
                  <c:pt idx="2">
                    <c:v>0.0290236010385914</c:v>
                  </c:pt>
                  <c:pt idx="3">
                    <c:v>0.201297070602656</c:v>
                  </c:pt>
                  <c:pt idx="4">
                    <c:v>0.0491032750234319</c:v>
                  </c:pt>
                  <c:pt idx="5">
                    <c:v>0.0303978693917236</c:v>
                  </c:pt>
                </c:numCache>
              </c:numRef>
            </c:minus>
          </c:errBars>
          <c:cat>
            <c:strRef>
              <c:f>'Figure 4f'!$C$5:$C$10</c:f>
              <c:strCache>
                <c:ptCount val="6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ter1∆</c:v>
                </c:pt>
                <c:pt idx="4">
                  <c:v>trt1∆</c:v>
                </c:pt>
                <c:pt idx="5">
                  <c:v>est1∆</c:v>
                </c:pt>
              </c:strCache>
            </c:strRef>
          </c:cat>
          <c:val>
            <c:numRef>
              <c:f>'Figure 4f'!$V$5:$V$10</c:f>
              <c:numCache>
                <c:formatCode>0.000</c:formatCode>
                <c:ptCount val="6"/>
                <c:pt idx="0">
                  <c:v>0.0449564965397379</c:v>
                </c:pt>
                <c:pt idx="1">
                  <c:v>0.344383143940033</c:v>
                </c:pt>
                <c:pt idx="2">
                  <c:v>0.30977203743839</c:v>
                </c:pt>
                <c:pt idx="3">
                  <c:v>0.830349332741507</c:v>
                </c:pt>
                <c:pt idx="4">
                  <c:v>0.249067664622171</c:v>
                </c:pt>
                <c:pt idx="5">
                  <c:v>0.331137661440129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854704"/>
        <c:axId val="698857456"/>
      </c:barChart>
      <c:catAx>
        <c:axId val="69885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857456"/>
        <c:crosses val="autoZero"/>
        <c:auto val="1"/>
        <c:lblAlgn val="ctr"/>
        <c:lblOffset val="100"/>
        <c:noMultiLvlLbl val="0"/>
      </c:catAx>
      <c:valAx>
        <c:axId val="698857456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854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5a'!$J$5:$J$10</c:f>
                <c:numCache>
                  <c:formatCode>General</c:formatCode>
                  <c:ptCount val="6"/>
                  <c:pt idx="0">
                    <c:v>0.00358014380395829</c:v>
                  </c:pt>
                  <c:pt idx="1">
                    <c:v>0.0188530962342931</c:v>
                  </c:pt>
                  <c:pt idx="2">
                    <c:v>0.00334778029048608</c:v>
                  </c:pt>
                  <c:pt idx="3">
                    <c:v>0.00148125488706762</c:v>
                  </c:pt>
                  <c:pt idx="4">
                    <c:v>0.0906979477452985</c:v>
                  </c:pt>
                  <c:pt idx="5">
                    <c:v>0.0561601389493043</c:v>
                  </c:pt>
                </c:numCache>
              </c:numRef>
            </c:plus>
            <c:minus>
              <c:numRef>
                <c:f>'Figure 5a'!$J$5:$J$10</c:f>
                <c:numCache>
                  <c:formatCode>General</c:formatCode>
                  <c:ptCount val="6"/>
                  <c:pt idx="0">
                    <c:v>0.00358014380395829</c:v>
                  </c:pt>
                  <c:pt idx="1">
                    <c:v>0.0188530962342931</c:v>
                  </c:pt>
                  <c:pt idx="2">
                    <c:v>0.00334778029048608</c:v>
                  </c:pt>
                  <c:pt idx="3">
                    <c:v>0.00148125488706762</c:v>
                  </c:pt>
                  <c:pt idx="4">
                    <c:v>0.0906979477452985</c:v>
                  </c:pt>
                  <c:pt idx="5">
                    <c:v>0.0561601389493043</c:v>
                  </c:pt>
                </c:numCache>
              </c:numRef>
            </c:minus>
          </c:errBars>
          <c:cat>
            <c:strRef>
              <c:f>'Figure 5a'!$C$5:$C$10</c:f>
              <c:strCache>
                <c:ptCount val="6"/>
                <c:pt idx="0">
                  <c:v>wt (no pld) / +B1</c:v>
                </c:pt>
                <c:pt idx="1">
                  <c:v>wt (no pld) / -B1</c:v>
                </c:pt>
                <c:pt idx="2">
                  <c:v>pof8∆ (+ empty pld) / +B1</c:v>
                </c:pt>
                <c:pt idx="3">
                  <c:v>pof8∆ (+ empty pld) / -B1</c:v>
                </c:pt>
                <c:pt idx="4">
                  <c:v>pof8∆ (+ TER1 pld) / +B1</c:v>
                </c:pt>
                <c:pt idx="5">
                  <c:v>pof8∆ (+ TER1 pld) / -B1</c:v>
                </c:pt>
              </c:strCache>
            </c:strRef>
          </c:cat>
          <c:val>
            <c:numRef>
              <c:f>'Figure 5a'!$H$5:$H$10</c:f>
              <c:numCache>
                <c:formatCode>0.000</c:formatCode>
                <c:ptCount val="6"/>
                <c:pt idx="0">
                  <c:v>0.499558989790005</c:v>
                </c:pt>
                <c:pt idx="1">
                  <c:v>0.477359439114658</c:v>
                </c:pt>
                <c:pt idx="2">
                  <c:v>0.0858522714943739</c:v>
                </c:pt>
                <c:pt idx="3">
                  <c:v>0.0587435196749577</c:v>
                </c:pt>
                <c:pt idx="4">
                  <c:v>0.957793308045736</c:v>
                </c:pt>
                <c:pt idx="5">
                  <c:v>1.659174647479446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177792"/>
        <c:axId val="698180544"/>
      </c:barChart>
      <c:catAx>
        <c:axId val="698177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80544"/>
        <c:crosses val="autoZero"/>
        <c:auto val="1"/>
        <c:lblAlgn val="ctr"/>
        <c:lblOffset val="100"/>
        <c:noMultiLvlLbl val="0"/>
      </c:catAx>
      <c:valAx>
        <c:axId val="698180544"/>
        <c:scaling>
          <c:orientation val="minMax"/>
          <c:max val="2.0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77792"/>
        <c:crosses val="autoZero"/>
        <c:crossBetween val="between"/>
        <c:majorUnit val="0.5"/>
        <c:minorUnit val="0.08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5c'!$M$15:$M$18</c:f>
                <c:numCache>
                  <c:formatCode>General</c:formatCode>
                  <c:ptCount val="4"/>
                  <c:pt idx="0">
                    <c:v>0.326128069812944</c:v>
                  </c:pt>
                  <c:pt idx="1">
                    <c:v>143.860198913492</c:v>
                  </c:pt>
                  <c:pt idx="2">
                    <c:v>4.975086153469925</c:v>
                  </c:pt>
                  <c:pt idx="3">
                    <c:v>16.6090279010497</c:v>
                  </c:pt>
                </c:numCache>
              </c:numRef>
            </c:plus>
            <c:minus>
              <c:numRef>
                <c:f>'Figure 5c'!$M$15:$M$18</c:f>
                <c:numCache>
                  <c:formatCode>General</c:formatCode>
                  <c:ptCount val="4"/>
                  <c:pt idx="0">
                    <c:v>0.326128069812944</c:v>
                  </c:pt>
                  <c:pt idx="1">
                    <c:v>143.860198913492</c:v>
                  </c:pt>
                  <c:pt idx="2">
                    <c:v>4.975086153469925</c:v>
                  </c:pt>
                  <c:pt idx="3">
                    <c:v>16.6090279010497</c:v>
                  </c:pt>
                </c:numCache>
              </c:numRef>
            </c:minus>
          </c:errBars>
          <c:cat>
            <c:strRef>
              <c:f>'Figure 5c'!$C$15:$C$18</c:f>
              <c:strCache>
                <c:ptCount val="4"/>
                <c:pt idx="0">
                  <c:v>no tag (no pld)</c:v>
                </c:pt>
                <c:pt idx="1">
                  <c:v>Trt1-myc (+ empty pld)  </c:v>
                </c:pt>
                <c:pt idx="2">
                  <c:v>Trt1-myc pof8∆ (+ empty pld)</c:v>
                </c:pt>
                <c:pt idx="3">
                  <c:v>Trt1-myc pof8∆ (+ TER1 pld)</c:v>
                </c:pt>
              </c:strCache>
            </c:strRef>
          </c:cat>
          <c:val>
            <c:numRef>
              <c:f>'Figure 5c'!$K$15:$K$18</c:f>
              <c:numCache>
                <c:formatCode>0.00</c:formatCode>
                <c:ptCount val="4"/>
                <c:pt idx="0">
                  <c:v>1.0</c:v>
                </c:pt>
                <c:pt idx="1">
                  <c:v>973.514865847903</c:v>
                </c:pt>
                <c:pt idx="2">
                  <c:v>39.3172385424614</c:v>
                </c:pt>
                <c:pt idx="3">
                  <c:v>119.2159601387191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20281744"/>
        <c:axId val="620284496"/>
      </c:barChart>
      <c:catAx>
        <c:axId val="62028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20284496"/>
        <c:crosses val="autoZero"/>
        <c:auto val="1"/>
        <c:lblAlgn val="ctr"/>
        <c:lblOffset val="100"/>
        <c:noMultiLvlLbl val="0"/>
      </c:catAx>
      <c:valAx>
        <c:axId val="620284496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2028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81070774438"/>
          <c:y val="0.0336864695714686"/>
          <c:w val="0.836513441743168"/>
          <c:h val="0.6742603115534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5d'!$M$5:$M$10</c:f>
                <c:numCache>
                  <c:formatCode>General</c:formatCode>
                  <c:ptCount val="6"/>
                  <c:pt idx="0">
                    <c:v>0.004287127984388</c:v>
                  </c:pt>
                  <c:pt idx="1">
                    <c:v>0.0187815453993327</c:v>
                  </c:pt>
                  <c:pt idx="2">
                    <c:v>0.00448052964192517</c:v>
                  </c:pt>
                  <c:pt idx="3">
                    <c:v>0.0113564115408763</c:v>
                  </c:pt>
                  <c:pt idx="4">
                    <c:v>0.00836174681905739</c:v>
                  </c:pt>
                  <c:pt idx="5">
                    <c:v>0.0107329164296106</c:v>
                  </c:pt>
                </c:numCache>
              </c:numRef>
            </c:plus>
            <c:minus>
              <c:numRef>
                <c:f>'Figure 5d'!$M$5:$M$10</c:f>
                <c:numCache>
                  <c:formatCode>General</c:formatCode>
                  <c:ptCount val="6"/>
                  <c:pt idx="0">
                    <c:v>0.004287127984388</c:v>
                  </c:pt>
                  <c:pt idx="1">
                    <c:v>0.0187815453993327</c:v>
                  </c:pt>
                  <c:pt idx="2">
                    <c:v>0.00448052964192517</c:v>
                  </c:pt>
                  <c:pt idx="3">
                    <c:v>0.0113564115408763</c:v>
                  </c:pt>
                  <c:pt idx="4">
                    <c:v>0.00836174681905739</c:v>
                  </c:pt>
                  <c:pt idx="5">
                    <c:v>0.0107329164296106</c:v>
                  </c:pt>
                </c:numCache>
              </c:numRef>
            </c:minus>
          </c:errBars>
          <c:cat>
            <c:strRef>
              <c:f>'Figure 5d'!$C$5:$C$10</c:f>
              <c:strCache>
                <c:ptCount val="6"/>
                <c:pt idx="0">
                  <c:v>no tag (no pld) / +B1</c:v>
                </c:pt>
                <c:pt idx="1">
                  <c:v>trt1-myc (+ empty pld) / +B1</c:v>
                </c:pt>
                <c:pt idx="2">
                  <c:v>trt1-myc (+ empty pld) / -B1</c:v>
                </c:pt>
                <c:pt idx="3">
                  <c:v>trt1-myc pof8∆ (+ empty pld) / +B1</c:v>
                </c:pt>
                <c:pt idx="4">
                  <c:v>trt1-myc pof8∆ (+ TER1 pld) / +B1</c:v>
                </c:pt>
                <c:pt idx="5">
                  <c:v>trt1-myc pof8∆ (+ TER1 pld) / -B1</c:v>
                </c:pt>
              </c:strCache>
            </c:strRef>
          </c:cat>
          <c:val>
            <c:numRef>
              <c:f>'Figure 5d'!$K$5:$K$10</c:f>
              <c:numCache>
                <c:formatCode>0.000</c:formatCode>
                <c:ptCount val="6"/>
                <c:pt idx="0">
                  <c:v>0.0237802950385713</c:v>
                </c:pt>
                <c:pt idx="1">
                  <c:v>0.133848300717635</c:v>
                </c:pt>
                <c:pt idx="2">
                  <c:v>0.14428149509966</c:v>
                </c:pt>
                <c:pt idx="3">
                  <c:v>0.0546335585038811</c:v>
                </c:pt>
                <c:pt idx="4">
                  <c:v>0.066151451409713</c:v>
                </c:pt>
                <c:pt idx="5">
                  <c:v>0.0481598804288621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215504"/>
        <c:axId val="698218256"/>
      </c:barChart>
      <c:catAx>
        <c:axId val="698215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18256"/>
        <c:crosses val="autoZero"/>
        <c:auto val="1"/>
        <c:lblAlgn val="ctr"/>
        <c:lblOffset val="100"/>
        <c:noMultiLvlLbl val="0"/>
      </c:catAx>
      <c:valAx>
        <c:axId val="698218256"/>
        <c:scaling>
          <c:orientation val="minMax"/>
          <c:max val="0.18"/>
          <c:min val="0.0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15504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6b'!$X$17:$X$22</c:f>
                <c:numCache>
                  <c:formatCode>General</c:formatCode>
                  <c:ptCount val="6"/>
                  <c:pt idx="0">
                    <c:v>0.246320151975235</c:v>
                  </c:pt>
                  <c:pt idx="1">
                    <c:v>314.3167400018109</c:v>
                  </c:pt>
                  <c:pt idx="2">
                    <c:v>0.84323311814355</c:v>
                  </c:pt>
                  <c:pt idx="3">
                    <c:v>1.516991554757584</c:v>
                  </c:pt>
                  <c:pt idx="4">
                    <c:v>0.669947108338234</c:v>
                  </c:pt>
                  <c:pt idx="5">
                    <c:v>0.669467804232402</c:v>
                  </c:pt>
                </c:numCache>
              </c:numRef>
            </c:plus>
            <c:minus>
              <c:numRef>
                <c:f>'Figure 6b'!$X$17:$X$22</c:f>
                <c:numCache>
                  <c:formatCode>General</c:formatCode>
                  <c:ptCount val="6"/>
                  <c:pt idx="0">
                    <c:v>0.246320151975235</c:v>
                  </c:pt>
                  <c:pt idx="1">
                    <c:v>314.3167400018109</c:v>
                  </c:pt>
                  <c:pt idx="2">
                    <c:v>0.84323311814355</c:v>
                  </c:pt>
                  <c:pt idx="3">
                    <c:v>1.516991554757584</c:v>
                  </c:pt>
                  <c:pt idx="4">
                    <c:v>0.669947108338234</c:v>
                  </c:pt>
                  <c:pt idx="5">
                    <c:v>0.669467804232402</c:v>
                  </c:pt>
                </c:numCache>
              </c:numRef>
            </c:minus>
          </c:errBars>
          <c:cat>
            <c:strRef>
              <c:f>'Figure 6b'!$C$17:$C$22</c:f>
              <c:strCache>
                <c:ptCount val="6"/>
                <c:pt idx="0">
                  <c:v>no tag</c:v>
                </c:pt>
                <c:pt idx="1">
                  <c:v>wt</c:v>
                </c:pt>
                <c:pt idx="2">
                  <c:v>Y330A</c:v>
                </c:pt>
                <c:pt idx="3">
                  <c:v>R343A</c:v>
                </c:pt>
                <c:pt idx="4">
                  <c:v>∆390-402</c:v>
                </c:pt>
                <c:pt idx="5">
                  <c:v>∆289-402</c:v>
                </c:pt>
              </c:strCache>
            </c:strRef>
          </c:cat>
          <c:val>
            <c:numRef>
              <c:f>'Figure 6b'!$V$17:$V$22</c:f>
              <c:numCache>
                <c:formatCode>0.00</c:formatCode>
                <c:ptCount val="6"/>
                <c:pt idx="0">
                  <c:v>1.0</c:v>
                </c:pt>
                <c:pt idx="1">
                  <c:v>2488.658267951609</c:v>
                </c:pt>
                <c:pt idx="2">
                  <c:v>2.849792090346598</c:v>
                </c:pt>
                <c:pt idx="3">
                  <c:v>3.723251299846217</c:v>
                </c:pt>
                <c:pt idx="4">
                  <c:v>1.806962351632038</c:v>
                </c:pt>
                <c:pt idx="5">
                  <c:v>3.097033830078059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243600"/>
        <c:axId val="698246352"/>
      </c:barChart>
      <c:catAx>
        <c:axId val="69824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46352"/>
        <c:crosses val="autoZero"/>
        <c:auto val="1"/>
        <c:lblAlgn val="ctr"/>
        <c:lblOffset val="100"/>
        <c:noMultiLvlLbl val="0"/>
      </c:catAx>
      <c:valAx>
        <c:axId val="698246352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43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6c'!$T$5:$T$10</c:f>
                <c:numCache>
                  <c:formatCode>General</c:formatCode>
                  <c:ptCount val="6"/>
                  <c:pt idx="0">
                    <c:v>0.00647924309165876</c:v>
                  </c:pt>
                  <c:pt idx="1">
                    <c:v>0.00124165478764895</c:v>
                  </c:pt>
                  <c:pt idx="2">
                    <c:v>0.00300015579758691</c:v>
                  </c:pt>
                  <c:pt idx="3">
                    <c:v>0.00492419039435804</c:v>
                  </c:pt>
                  <c:pt idx="4">
                    <c:v>0.000779112020584876</c:v>
                  </c:pt>
                  <c:pt idx="5">
                    <c:v>0.00261959001951656</c:v>
                  </c:pt>
                </c:numCache>
              </c:numRef>
            </c:plus>
            <c:minus>
              <c:numRef>
                <c:f>'Figure 6c'!$T$5:$T$10</c:f>
                <c:numCache>
                  <c:formatCode>General</c:formatCode>
                  <c:ptCount val="6"/>
                  <c:pt idx="0">
                    <c:v>0.00647924309165876</c:v>
                  </c:pt>
                  <c:pt idx="1">
                    <c:v>0.00124165478764895</c:v>
                  </c:pt>
                  <c:pt idx="2">
                    <c:v>0.00300015579758691</c:v>
                  </c:pt>
                  <c:pt idx="3">
                    <c:v>0.00492419039435804</c:v>
                  </c:pt>
                  <c:pt idx="4">
                    <c:v>0.000779112020584876</c:v>
                  </c:pt>
                  <c:pt idx="5">
                    <c:v>0.00261959001951656</c:v>
                  </c:pt>
                </c:numCache>
              </c:numRef>
            </c:minus>
          </c:errBars>
          <c:cat>
            <c:strRef>
              <c:f>'Figure 6c'!$C$5:$C$10</c:f>
              <c:strCache>
                <c:ptCount val="6"/>
                <c:pt idx="0">
                  <c:v>pof8-myc</c:v>
                </c:pt>
                <c:pt idx="1">
                  <c:v>pof8-Y330A-myc</c:v>
                </c:pt>
                <c:pt idx="2">
                  <c:v>pof8-R343A-myc</c:v>
                </c:pt>
                <c:pt idx="3">
                  <c:v>pof8-∆[390-402]-myc</c:v>
                </c:pt>
                <c:pt idx="4">
                  <c:v>pof8-∆[289-402]-myc</c:v>
                </c:pt>
                <c:pt idx="5">
                  <c:v>pof8∆</c:v>
                </c:pt>
              </c:strCache>
            </c:strRef>
          </c:cat>
          <c:val>
            <c:numRef>
              <c:f>'Figure 6c'!$R$5:$R$10</c:f>
              <c:numCache>
                <c:formatCode>0.0000</c:formatCode>
                <c:ptCount val="6"/>
                <c:pt idx="0">
                  <c:v>0.150223746583891</c:v>
                </c:pt>
                <c:pt idx="1">
                  <c:v>0.0565476075447653</c:v>
                </c:pt>
                <c:pt idx="2">
                  <c:v>0.0502666061236011</c:v>
                </c:pt>
                <c:pt idx="3">
                  <c:v>0.0511624467288705</c:v>
                </c:pt>
                <c:pt idx="4">
                  <c:v>0.0564187431867155</c:v>
                </c:pt>
                <c:pt idx="5">
                  <c:v>0.0424826073466199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273168"/>
        <c:axId val="698275920"/>
      </c:barChart>
      <c:catAx>
        <c:axId val="698273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75920"/>
        <c:crosses val="autoZero"/>
        <c:auto val="1"/>
        <c:lblAlgn val="ctr"/>
        <c:lblOffset val="100"/>
        <c:noMultiLvlLbl val="0"/>
      </c:catAx>
      <c:valAx>
        <c:axId val="698275920"/>
        <c:scaling>
          <c:orientation val="minMax"/>
          <c:max val="0.175"/>
          <c:min val="0.0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273168"/>
        <c:crosses val="autoZero"/>
        <c:crossBetween val="between"/>
        <c:majorUnit val="0.0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6d'!$AB$5:$AB$11</c:f>
                <c:numCache>
                  <c:formatCode>General</c:formatCode>
                  <c:ptCount val="7"/>
                  <c:pt idx="0">
                    <c:v>0.00824307980709444</c:v>
                  </c:pt>
                  <c:pt idx="1">
                    <c:v>0.0830977237082998</c:v>
                  </c:pt>
                  <c:pt idx="2">
                    <c:v>0.127339219568076</c:v>
                  </c:pt>
                  <c:pt idx="3">
                    <c:v>0.10309709370156</c:v>
                  </c:pt>
                  <c:pt idx="4">
                    <c:v>0.0747273003727514</c:v>
                  </c:pt>
                  <c:pt idx="5">
                    <c:v>0.247668770006303</c:v>
                  </c:pt>
                  <c:pt idx="6">
                    <c:v>0.0295816709561262</c:v>
                  </c:pt>
                </c:numCache>
              </c:numRef>
            </c:plus>
            <c:minus>
              <c:numRef>
                <c:f>'Figure 6d'!$AB$5:$AB$11</c:f>
                <c:numCache>
                  <c:formatCode>General</c:formatCode>
                  <c:ptCount val="7"/>
                  <c:pt idx="0">
                    <c:v>0.00824307980709444</c:v>
                  </c:pt>
                  <c:pt idx="1">
                    <c:v>0.0830977237082998</c:v>
                  </c:pt>
                  <c:pt idx="2">
                    <c:v>0.127339219568076</c:v>
                  </c:pt>
                  <c:pt idx="3">
                    <c:v>0.10309709370156</c:v>
                  </c:pt>
                  <c:pt idx="4">
                    <c:v>0.0747273003727514</c:v>
                  </c:pt>
                  <c:pt idx="5">
                    <c:v>0.247668770006303</c:v>
                  </c:pt>
                  <c:pt idx="6">
                    <c:v>0.0295816709561262</c:v>
                  </c:pt>
                </c:numCache>
              </c:numRef>
            </c:minus>
          </c:errBars>
          <c:cat>
            <c:strRef>
              <c:f>'Figure 6d'!$C$5:$C$11</c:f>
              <c:strCache>
                <c:ptCount val="7"/>
                <c:pt idx="0">
                  <c:v>no tag</c:v>
                </c:pt>
                <c:pt idx="1">
                  <c:v>wt</c:v>
                </c:pt>
                <c:pt idx="2">
                  <c:v>pof8-Y330A</c:v>
                </c:pt>
                <c:pt idx="3">
                  <c:v>pof8-R343A</c:v>
                </c:pt>
                <c:pt idx="4">
                  <c:v>pof8-∆[390-402]</c:v>
                </c:pt>
                <c:pt idx="5">
                  <c:v>pof8-∆[289-402]</c:v>
                </c:pt>
                <c:pt idx="6">
                  <c:v>ter1∆</c:v>
                </c:pt>
              </c:strCache>
            </c:strRef>
          </c:cat>
          <c:val>
            <c:numRef>
              <c:f>'Figure 6d'!$Z$5:$Z$11</c:f>
              <c:numCache>
                <c:formatCode>0.000</c:formatCode>
                <c:ptCount val="7"/>
                <c:pt idx="0">
                  <c:v>0.0366108423566346</c:v>
                </c:pt>
                <c:pt idx="1">
                  <c:v>0.737091562659667</c:v>
                </c:pt>
                <c:pt idx="2">
                  <c:v>0.766435786964578</c:v>
                </c:pt>
                <c:pt idx="3">
                  <c:v>0.579831922647773</c:v>
                </c:pt>
                <c:pt idx="4">
                  <c:v>0.393282515584762</c:v>
                </c:pt>
                <c:pt idx="5">
                  <c:v>1.510568888957461</c:v>
                </c:pt>
                <c:pt idx="6">
                  <c:v>0.195766067524974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303600"/>
        <c:axId val="698306352"/>
      </c:barChart>
      <c:catAx>
        <c:axId val="698303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306352"/>
        <c:crosses val="autoZero"/>
        <c:auto val="1"/>
        <c:lblAlgn val="ctr"/>
        <c:lblOffset val="100"/>
        <c:noMultiLvlLbl val="0"/>
      </c:catAx>
      <c:valAx>
        <c:axId val="698306352"/>
        <c:scaling>
          <c:orientation val="minMax"/>
          <c:max val="1.8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303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6e'!$U$5:$U$11</c:f>
                <c:numCache>
                  <c:formatCode>General</c:formatCode>
                  <c:ptCount val="7"/>
                  <c:pt idx="0">
                    <c:v>0.0051596869954834</c:v>
                  </c:pt>
                  <c:pt idx="1">
                    <c:v>0.0276337966304294</c:v>
                  </c:pt>
                  <c:pt idx="2">
                    <c:v>0.00945538829322495</c:v>
                  </c:pt>
                  <c:pt idx="3">
                    <c:v>0.0170931793983689</c:v>
                  </c:pt>
                  <c:pt idx="4">
                    <c:v>0.0159106465805521</c:v>
                  </c:pt>
                  <c:pt idx="5">
                    <c:v>0.0241684118874363</c:v>
                  </c:pt>
                  <c:pt idx="6">
                    <c:v>0.0143577501334002</c:v>
                  </c:pt>
                </c:numCache>
              </c:numRef>
            </c:plus>
            <c:minus>
              <c:numRef>
                <c:f>'Figure 6e'!$U$5:$U$11</c:f>
                <c:numCache>
                  <c:formatCode>General</c:formatCode>
                  <c:ptCount val="7"/>
                  <c:pt idx="0">
                    <c:v>0.0051596869954834</c:v>
                  </c:pt>
                  <c:pt idx="1">
                    <c:v>0.0276337966304294</c:v>
                  </c:pt>
                  <c:pt idx="2">
                    <c:v>0.00945538829322495</c:v>
                  </c:pt>
                  <c:pt idx="3">
                    <c:v>0.0170931793983689</c:v>
                  </c:pt>
                  <c:pt idx="4">
                    <c:v>0.0159106465805521</c:v>
                  </c:pt>
                  <c:pt idx="5">
                    <c:v>0.0241684118874363</c:v>
                  </c:pt>
                  <c:pt idx="6">
                    <c:v>0.0143577501334002</c:v>
                  </c:pt>
                </c:numCache>
              </c:numRef>
            </c:minus>
          </c:errBars>
          <c:cat>
            <c:strRef>
              <c:f>'Figure 6e'!$C$5:$C$11</c:f>
              <c:strCache>
                <c:ptCount val="7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pof8-Y330A</c:v>
                </c:pt>
                <c:pt idx="4">
                  <c:v>pof8-R343A</c:v>
                </c:pt>
                <c:pt idx="5">
                  <c:v>pof8-∆[390-402]</c:v>
                </c:pt>
                <c:pt idx="6">
                  <c:v>pof8-∆[289-402]</c:v>
                </c:pt>
              </c:strCache>
            </c:strRef>
          </c:cat>
          <c:val>
            <c:numRef>
              <c:f>'Figure 6e'!$S$5:$S$11</c:f>
              <c:numCache>
                <c:formatCode>0.000</c:formatCode>
                <c:ptCount val="7"/>
                <c:pt idx="0">
                  <c:v>0.0251356143484854</c:v>
                </c:pt>
                <c:pt idx="1">
                  <c:v>0.214255315272883</c:v>
                </c:pt>
                <c:pt idx="2">
                  <c:v>0.075294473579293</c:v>
                </c:pt>
                <c:pt idx="3">
                  <c:v>0.123804788822996</c:v>
                </c:pt>
                <c:pt idx="4">
                  <c:v>0.14918683830167</c:v>
                </c:pt>
                <c:pt idx="5">
                  <c:v>0.172250262507429</c:v>
                </c:pt>
                <c:pt idx="6">
                  <c:v>0.147006440530225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902224"/>
        <c:axId val="698904976"/>
      </c:barChart>
      <c:catAx>
        <c:axId val="69890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04976"/>
        <c:crosses val="autoZero"/>
        <c:auto val="1"/>
        <c:lblAlgn val="ctr"/>
        <c:lblOffset val="100"/>
        <c:noMultiLvlLbl val="0"/>
      </c:catAx>
      <c:valAx>
        <c:axId val="698904976"/>
        <c:scaling>
          <c:orientation val="minMax"/>
          <c:max val="0.25"/>
          <c:min val="0.0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02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7a'!$Y$5:$Y$12</c:f>
                <c:numCache>
                  <c:formatCode>General</c:formatCode>
                  <c:ptCount val="8"/>
                  <c:pt idx="0">
                    <c:v>0.00726665986967196</c:v>
                  </c:pt>
                  <c:pt idx="1">
                    <c:v>0.961624588437766</c:v>
                  </c:pt>
                  <c:pt idx="2">
                    <c:v>0.638968422658658</c:v>
                  </c:pt>
                  <c:pt idx="3">
                    <c:v>0.912814612696626</c:v>
                  </c:pt>
                  <c:pt idx="4">
                    <c:v>2.318562869348321</c:v>
                  </c:pt>
                  <c:pt idx="5">
                    <c:v>1.137506079184423</c:v>
                  </c:pt>
                  <c:pt idx="6">
                    <c:v>1.64797647331651</c:v>
                  </c:pt>
                  <c:pt idx="7">
                    <c:v>1.158796295999297</c:v>
                  </c:pt>
                </c:numCache>
              </c:numRef>
            </c:plus>
            <c:minus>
              <c:numRef>
                <c:f>'Figure 7a'!$Y$5:$Y$12</c:f>
                <c:numCache>
                  <c:formatCode>General</c:formatCode>
                  <c:ptCount val="8"/>
                  <c:pt idx="0">
                    <c:v>0.00726665986967196</c:v>
                  </c:pt>
                  <c:pt idx="1">
                    <c:v>0.961624588437766</c:v>
                  </c:pt>
                  <c:pt idx="2">
                    <c:v>0.638968422658658</c:v>
                  </c:pt>
                  <c:pt idx="3">
                    <c:v>0.912814612696626</c:v>
                  </c:pt>
                  <c:pt idx="4">
                    <c:v>2.318562869348321</c:v>
                  </c:pt>
                  <c:pt idx="5">
                    <c:v>1.137506079184423</c:v>
                  </c:pt>
                  <c:pt idx="6">
                    <c:v>1.64797647331651</c:v>
                  </c:pt>
                  <c:pt idx="7">
                    <c:v>1.158796295999297</c:v>
                  </c:pt>
                </c:numCache>
              </c:numRef>
            </c:minus>
          </c:errBars>
          <c:cat>
            <c:strRef>
              <c:f>'Figure 7a'!$C$5:$C$12</c:f>
              <c:strCache>
                <c:ptCount val="8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ter1∆</c:v>
                </c:pt>
                <c:pt idx="4">
                  <c:v>pof8-Y330A</c:v>
                </c:pt>
                <c:pt idx="5">
                  <c:v>pof8-R343A</c:v>
                </c:pt>
                <c:pt idx="6">
                  <c:v>pof8-∆[390-402]</c:v>
                </c:pt>
                <c:pt idx="7">
                  <c:v>pof8-∆[289-402]</c:v>
                </c:pt>
              </c:strCache>
            </c:strRef>
          </c:cat>
          <c:val>
            <c:numRef>
              <c:f>'Figure 7a'!$W$5:$W$12</c:f>
              <c:numCache>
                <c:formatCode>0.00</c:formatCode>
                <c:ptCount val="8"/>
                <c:pt idx="0">
                  <c:v>0.0390924231769264</c:v>
                </c:pt>
                <c:pt idx="1">
                  <c:v>14.07613923154254</c:v>
                </c:pt>
                <c:pt idx="2">
                  <c:v>8.640383967323211</c:v>
                </c:pt>
                <c:pt idx="3">
                  <c:v>7.614894806953106</c:v>
                </c:pt>
                <c:pt idx="4">
                  <c:v>15.5087728894359</c:v>
                </c:pt>
                <c:pt idx="5">
                  <c:v>13.10678430505442</c:v>
                </c:pt>
                <c:pt idx="6">
                  <c:v>15.98316698795669</c:v>
                </c:pt>
                <c:pt idx="7">
                  <c:v>15.318400710806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930480"/>
        <c:axId val="698933232"/>
      </c:barChart>
      <c:catAx>
        <c:axId val="698930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33232"/>
        <c:crosses val="autoZero"/>
        <c:auto val="1"/>
        <c:lblAlgn val="ctr"/>
        <c:lblOffset val="100"/>
        <c:noMultiLvlLbl val="0"/>
      </c:catAx>
      <c:valAx>
        <c:axId val="698933232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30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7d'!$V$5:$V$14</c:f>
                <c:numCache>
                  <c:formatCode>General</c:formatCode>
                  <c:ptCount val="10"/>
                  <c:pt idx="0">
                    <c:v>0.000582647090957745</c:v>
                  </c:pt>
                  <c:pt idx="1">
                    <c:v>0.000587857230277028</c:v>
                  </c:pt>
                  <c:pt idx="2">
                    <c:v>0.00442743003273984</c:v>
                  </c:pt>
                  <c:pt idx="3">
                    <c:v>0.0020132240743073</c:v>
                  </c:pt>
                  <c:pt idx="4">
                    <c:v>0.00264697534503765</c:v>
                  </c:pt>
                  <c:pt idx="5">
                    <c:v>0.00127705928452204</c:v>
                  </c:pt>
                  <c:pt idx="6">
                    <c:v>0.00192460754804298</c:v>
                  </c:pt>
                  <c:pt idx="7">
                    <c:v>0.00183867960429845</c:v>
                  </c:pt>
                  <c:pt idx="8">
                    <c:v>0.00118813100487302</c:v>
                  </c:pt>
                  <c:pt idx="9">
                    <c:v>0.00200673512379588</c:v>
                  </c:pt>
                </c:numCache>
              </c:numRef>
            </c:plus>
            <c:minus>
              <c:numRef>
                <c:f>'Figure 7d'!$V$5:$V$14</c:f>
                <c:numCache>
                  <c:formatCode>General</c:formatCode>
                  <c:ptCount val="10"/>
                  <c:pt idx="0">
                    <c:v>0.000582647090957745</c:v>
                  </c:pt>
                  <c:pt idx="1">
                    <c:v>0.000587857230277028</c:v>
                  </c:pt>
                  <c:pt idx="2">
                    <c:v>0.00442743003273984</c:v>
                  </c:pt>
                  <c:pt idx="3">
                    <c:v>0.0020132240743073</c:v>
                  </c:pt>
                  <c:pt idx="4">
                    <c:v>0.00264697534503765</c:v>
                  </c:pt>
                  <c:pt idx="5">
                    <c:v>0.00127705928452204</c:v>
                  </c:pt>
                  <c:pt idx="6">
                    <c:v>0.00192460754804298</c:v>
                  </c:pt>
                  <c:pt idx="7">
                    <c:v>0.00183867960429845</c:v>
                  </c:pt>
                  <c:pt idx="8">
                    <c:v>0.00118813100487302</c:v>
                  </c:pt>
                  <c:pt idx="9">
                    <c:v>0.00200673512379588</c:v>
                  </c:pt>
                </c:numCache>
              </c:numRef>
            </c:minus>
          </c:errBars>
          <c:cat>
            <c:strRef>
              <c:f>'Figure 7d'!$C$5:$C$14</c:f>
              <c:strCache>
                <c:ptCount val="10"/>
                <c:pt idx="0">
                  <c:v>wt</c:v>
                </c:pt>
                <c:pt idx="1">
                  <c:v>ter1∆</c:v>
                </c:pt>
                <c:pt idx="2">
                  <c:v>rap1∆</c:v>
                </c:pt>
                <c:pt idx="3">
                  <c:v>ccq1∆</c:v>
                </c:pt>
                <c:pt idx="4">
                  <c:v>pof8∆</c:v>
                </c:pt>
                <c:pt idx="5">
                  <c:v>pof8-myc</c:v>
                </c:pt>
                <c:pt idx="6">
                  <c:v>pof8-Y330A-myc</c:v>
                </c:pt>
                <c:pt idx="7">
                  <c:v>pof8-R343A-myc</c:v>
                </c:pt>
                <c:pt idx="8">
                  <c:v>pof8-∆[390-402]-myc</c:v>
                </c:pt>
                <c:pt idx="9">
                  <c:v>pof8-∆[289-402]-myc</c:v>
                </c:pt>
              </c:strCache>
            </c:strRef>
          </c:cat>
          <c:val>
            <c:numRef>
              <c:f>'Figure 7d'!$T$5:$T$14</c:f>
              <c:numCache>
                <c:formatCode>0.00E+00</c:formatCode>
                <c:ptCount val="10"/>
                <c:pt idx="0">
                  <c:v>0.00281432377183247</c:v>
                </c:pt>
                <c:pt idx="1">
                  <c:v>0.0159404014594465</c:v>
                </c:pt>
                <c:pt idx="2">
                  <c:v>0.0228772600487628</c:v>
                </c:pt>
                <c:pt idx="3">
                  <c:v>0.0229046204569947</c:v>
                </c:pt>
                <c:pt idx="4">
                  <c:v>0.0233667011101253</c:v>
                </c:pt>
                <c:pt idx="5">
                  <c:v>0.00490440697259846</c:v>
                </c:pt>
                <c:pt idx="6">
                  <c:v>0.00650890180252082</c:v>
                </c:pt>
                <c:pt idx="7">
                  <c:v>0.00685662673562574</c:v>
                </c:pt>
                <c:pt idx="8">
                  <c:v>0.00402385648190561</c:v>
                </c:pt>
                <c:pt idx="9">
                  <c:v>0.00616399164038963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9402064"/>
        <c:axId val="699404816"/>
      </c:barChart>
      <c:catAx>
        <c:axId val="699402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04816"/>
        <c:crosses val="autoZero"/>
        <c:auto val="1"/>
        <c:lblAlgn val="ctr"/>
        <c:lblOffset val="100"/>
        <c:noMultiLvlLbl val="0"/>
      </c:catAx>
      <c:valAx>
        <c:axId val="699404816"/>
        <c:scaling>
          <c:orientation val="minMax"/>
        </c:scaling>
        <c:delete val="0"/>
        <c:axPos val="l"/>
        <c:numFmt formatCode="0.0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02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001075166809"/>
          <c:y val="0.0643922244094488"/>
          <c:w val="0.76783828226291"/>
          <c:h val="0.8384667541557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1d'!$S$5:$S$8</c:f>
                <c:numCache>
                  <c:formatCode>General</c:formatCode>
                  <c:ptCount val="4"/>
                  <c:pt idx="0">
                    <c:v>0.0111394805371176</c:v>
                  </c:pt>
                  <c:pt idx="1">
                    <c:v>0.0463207517851862</c:v>
                  </c:pt>
                  <c:pt idx="2">
                    <c:v>0.0146186855708584</c:v>
                  </c:pt>
                  <c:pt idx="3">
                    <c:v>0.00447648628573247</c:v>
                  </c:pt>
                </c:numCache>
              </c:numRef>
            </c:plus>
            <c:minus>
              <c:numRef>
                <c:f>'Figure 1d'!$S$5:$S$8</c:f>
                <c:numCache>
                  <c:formatCode>General</c:formatCode>
                  <c:ptCount val="4"/>
                  <c:pt idx="0">
                    <c:v>0.0111394805371176</c:v>
                  </c:pt>
                  <c:pt idx="1">
                    <c:v>0.0463207517851862</c:v>
                  </c:pt>
                  <c:pt idx="2">
                    <c:v>0.0146186855708584</c:v>
                  </c:pt>
                  <c:pt idx="3">
                    <c:v>0.00447648628573247</c:v>
                  </c:pt>
                </c:numCache>
              </c:numRef>
            </c:minus>
          </c:errBars>
          <c:cat>
            <c:strRef>
              <c:f>'Figure 1d'!$C$5:$C$8</c:f>
              <c:strCache>
                <c:ptCount val="4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ter1∆</c:v>
                </c:pt>
              </c:strCache>
            </c:strRef>
          </c:cat>
          <c:val>
            <c:numRef>
              <c:f>'Figure 1d'!$Q$5:$Q$8</c:f>
              <c:numCache>
                <c:formatCode>0.000</c:formatCode>
                <c:ptCount val="4"/>
                <c:pt idx="0">
                  <c:v>0.0406871423345296</c:v>
                </c:pt>
                <c:pt idx="1">
                  <c:v>0.20412193229149</c:v>
                </c:pt>
                <c:pt idx="2">
                  <c:v>0.106467143878524</c:v>
                </c:pt>
                <c:pt idx="3">
                  <c:v>0.063830135491693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7975712"/>
        <c:axId val="697978464"/>
      </c:barChart>
      <c:catAx>
        <c:axId val="69797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7978464"/>
        <c:crosses val="autoZero"/>
        <c:auto val="1"/>
        <c:lblAlgn val="ctr"/>
        <c:lblOffset val="100"/>
        <c:noMultiLvlLbl val="0"/>
      </c:catAx>
      <c:valAx>
        <c:axId val="697978464"/>
        <c:scaling>
          <c:orientation val="minMax"/>
          <c:max val="0.27"/>
          <c:min val="0.0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7975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S1a'!$S$5:$S$10</c:f>
                <c:numCache>
                  <c:formatCode>General</c:formatCode>
                  <c:ptCount val="6"/>
                  <c:pt idx="0">
                    <c:v>0.00914220586993914</c:v>
                  </c:pt>
                  <c:pt idx="1">
                    <c:v>0.00675572403559198</c:v>
                  </c:pt>
                  <c:pt idx="2">
                    <c:v>0.118782152645344</c:v>
                  </c:pt>
                  <c:pt idx="3">
                    <c:v>0.0729911681636331</c:v>
                  </c:pt>
                  <c:pt idx="4">
                    <c:v>0.0727464484065064</c:v>
                  </c:pt>
                  <c:pt idx="5">
                    <c:v>0.223918897033818</c:v>
                  </c:pt>
                </c:numCache>
              </c:numRef>
            </c:plus>
            <c:minus>
              <c:numRef>
                <c:f>'Figure S1a'!$S$5:$S$10</c:f>
                <c:numCache>
                  <c:formatCode>General</c:formatCode>
                  <c:ptCount val="6"/>
                  <c:pt idx="0">
                    <c:v>0.00914220586993914</c:v>
                  </c:pt>
                  <c:pt idx="1">
                    <c:v>0.00675572403559198</c:v>
                  </c:pt>
                  <c:pt idx="2">
                    <c:v>0.118782152645344</c:v>
                  </c:pt>
                  <c:pt idx="3">
                    <c:v>0.0729911681636331</c:v>
                  </c:pt>
                  <c:pt idx="4">
                    <c:v>0.0727464484065064</c:v>
                  </c:pt>
                  <c:pt idx="5">
                    <c:v>0.223918897033818</c:v>
                  </c:pt>
                </c:numCache>
              </c:numRef>
            </c:minus>
          </c:errBars>
          <c:cat>
            <c:strRef>
              <c:f>'Figure S1a'!$C$5:$C$10</c:f>
              <c:strCache>
                <c:ptCount val="6"/>
                <c:pt idx="0">
                  <c:v>no tag</c:v>
                </c:pt>
                <c:pt idx="1">
                  <c:v>Trt1-myc</c:v>
                </c:pt>
                <c:pt idx="2">
                  <c:v>Pof8-myc</c:v>
                </c:pt>
                <c:pt idx="3">
                  <c:v>Pof8-myc ter1∆</c:v>
                </c:pt>
                <c:pt idx="4">
                  <c:v>Lsm3-myc</c:v>
                </c:pt>
                <c:pt idx="5">
                  <c:v>Lsm3-myc ter1∆</c:v>
                </c:pt>
              </c:strCache>
            </c:strRef>
          </c:cat>
          <c:val>
            <c:numRef>
              <c:f>'Figure S1a'!$Q$5:$Q$10</c:f>
              <c:numCache>
                <c:formatCode>0.000</c:formatCode>
                <c:ptCount val="6"/>
                <c:pt idx="0">
                  <c:v>0.0564337367474271</c:v>
                </c:pt>
                <c:pt idx="1">
                  <c:v>0.0533113551519873</c:v>
                </c:pt>
                <c:pt idx="2">
                  <c:v>0.356712237720224</c:v>
                </c:pt>
                <c:pt idx="3">
                  <c:v>0.342098701207708</c:v>
                </c:pt>
                <c:pt idx="4">
                  <c:v>0.303051877148361</c:v>
                </c:pt>
                <c:pt idx="5">
                  <c:v>1.112542512486867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9431344"/>
        <c:axId val="699434096"/>
      </c:barChart>
      <c:catAx>
        <c:axId val="699431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34096"/>
        <c:crosses val="autoZero"/>
        <c:auto val="1"/>
        <c:lblAlgn val="ctr"/>
        <c:lblOffset val="100"/>
        <c:noMultiLvlLbl val="0"/>
      </c:catAx>
      <c:valAx>
        <c:axId val="699434096"/>
        <c:scaling>
          <c:orientation val="minMax"/>
          <c:max val="1.5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31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S1b'!$S$5:$S$10</c:f>
                <c:numCache>
                  <c:formatCode>General</c:formatCode>
                  <c:ptCount val="6"/>
                  <c:pt idx="0">
                    <c:v>0.0144483247567234</c:v>
                  </c:pt>
                  <c:pt idx="1">
                    <c:v>0.00702628841601679</c:v>
                  </c:pt>
                  <c:pt idx="2">
                    <c:v>0.132097647196059</c:v>
                  </c:pt>
                  <c:pt idx="3">
                    <c:v>0.0757346505292612</c:v>
                  </c:pt>
                  <c:pt idx="4">
                    <c:v>0.0607098651419175</c:v>
                  </c:pt>
                  <c:pt idx="5">
                    <c:v>0.252563646577725</c:v>
                  </c:pt>
                </c:numCache>
              </c:numRef>
            </c:plus>
            <c:minus>
              <c:numRef>
                <c:f>'Figure S1b'!$S$5:$S$10</c:f>
                <c:numCache>
                  <c:formatCode>General</c:formatCode>
                  <c:ptCount val="6"/>
                  <c:pt idx="0">
                    <c:v>0.0144483247567234</c:v>
                  </c:pt>
                  <c:pt idx="1">
                    <c:v>0.00702628841601679</c:v>
                  </c:pt>
                  <c:pt idx="2">
                    <c:v>0.132097647196059</c:v>
                  </c:pt>
                  <c:pt idx="3">
                    <c:v>0.0757346505292612</c:v>
                  </c:pt>
                  <c:pt idx="4">
                    <c:v>0.0607098651419175</c:v>
                  </c:pt>
                  <c:pt idx="5">
                    <c:v>0.252563646577725</c:v>
                  </c:pt>
                </c:numCache>
              </c:numRef>
            </c:minus>
          </c:errBars>
          <c:cat>
            <c:strRef>
              <c:f>'Figure S1b'!$C$5:$C$10</c:f>
              <c:strCache>
                <c:ptCount val="6"/>
                <c:pt idx="0">
                  <c:v>no tag</c:v>
                </c:pt>
                <c:pt idx="1">
                  <c:v>Trt1-myc</c:v>
                </c:pt>
                <c:pt idx="2">
                  <c:v>Pof8-myc</c:v>
                </c:pt>
                <c:pt idx="3">
                  <c:v>Pof8-myc ter1∆</c:v>
                </c:pt>
                <c:pt idx="4">
                  <c:v>Lsm3-myc</c:v>
                </c:pt>
                <c:pt idx="5">
                  <c:v>Lsm3-myc ter1∆</c:v>
                </c:pt>
              </c:strCache>
            </c:strRef>
          </c:cat>
          <c:val>
            <c:numRef>
              <c:f>'Figure S1b'!$Q$5:$Q$10</c:f>
              <c:numCache>
                <c:formatCode>0.000</c:formatCode>
                <c:ptCount val="6"/>
                <c:pt idx="0">
                  <c:v>0.0671293647740847</c:v>
                </c:pt>
                <c:pt idx="1">
                  <c:v>0.0509798453625191</c:v>
                </c:pt>
                <c:pt idx="2">
                  <c:v>0.391077566586352</c:v>
                </c:pt>
                <c:pt idx="3">
                  <c:v>0.39478250234247</c:v>
                </c:pt>
                <c:pt idx="4">
                  <c:v>0.310922861751965</c:v>
                </c:pt>
                <c:pt idx="5">
                  <c:v>1.143202501169283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9460960"/>
        <c:axId val="699463712"/>
      </c:barChart>
      <c:catAx>
        <c:axId val="69946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63712"/>
        <c:crosses val="autoZero"/>
        <c:auto val="1"/>
        <c:lblAlgn val="ctr"/>
        <c:lblOffset val="100"/>
        <c:noMultiLvlLbl val="0"/>
      </c:catAx>
      <c:valAx>
        <c:axId val="699463712"/>
        <c:scaling>
          <c:orientation val="minMax"/>
          <c:max val="1.5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6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S1c'!$S$5:$S$10</c:f>
                <c:numCache>
                  <c:formatCode>General</c:formatCode>
                  <c:ptCount val="6"/>
                  <c:pt idx="0">
                    <c:v>0.0215637090860515</c:v>
                  </c:pt>
                  <c:pt idx="1">
                    <c:v>0.0178722135784453</c:v>
                  </c:pt>
                  <c:pt idx="2">
                    <c:v>0.158803416847797</c:v>
                  </c:pt>
                  <c:pt idx="3">
                    <c:v>0.134301429636295</c:v>
                  </c:pt>
                  <c:pt idx="4">
                    <c:v>0.0870272870607402</c:v>
                  </c:pt>
                  <c:pt idx="5">
                    <c:v>0.570836329694854</c:v>
                  </c:pt>
                </c:numCache>
              </c:numRef>
            </c:plus>
            <c:minus>
              <c:numRef>
                <c:f>'Figure S1c'!$S$5:$S$10</c:f>
                <c:numCache>
                  <c:formatCode>General</c:formatCode>
                  <c:ptCount val="6"/>
                  <c:pt idx="0">
                    <c:v>0.0215637090860515</c:v>
                  </c:pt>
                  <c:pt idx="1">
                    <c:v>0.0178722135784453</c:v>
                  </c:pt>
                  <c:pt idx="2">
                    <c:v>0.158803416847797</c:v>
                  </c:pt>
                  <c:pt idx="3">
                    <c:v>0.134301429636295</c:v>
                  </c:pt>
                  <c:pt idx="4">
                    <c:v>0.0870272870607402</c:v>
                  </c:pt>
                  <c:pt idx="5">
                    <c:v>0.570836329694854</c:v>
                  </c:pt>
                </c:numCache>
              </c:numRef>
            </c:minus>
          </c:errBars>
          <c:cat>
            <c:strRef>
              <c:f>'Figure S1c'!$C$5:$C$10</c:f>
              <c:strCache>
                <c:ptCount val="6"/>
                <c:pt idx="0">
                  <c:v>no tag</c:v>
                </c:pt>
                <c:pt idx="1">
                  <c:v>Trt1-myc</c:v>
                </c:pt>
                <c:pt idx="2">
                  <c:v>Pof8-myc</c:v>
                </c:pt>
                <c:pt idx="3">
                  <c:v>Pof8-myc ter1∆</c:v>
                </c:pt>
                <c:pt idx="4">
                  <c:v>Lsm3-myc</c:v>
                </c:pt>
                <c:pt idx="5">
                  <c:v>Lsm3-myc ter1∆</c:v>
                </c:pt>
              </c:strCache>
            </c:strRef>
          </c:cat>
          <c:val>
            <c:numRef>
              <c:f>'Figure S1c'!$Q$5:$Q$10</c:f>
              <c:numCache>
                <c:formatCode>0.000</c:formatCode>
                <c:ptCount val="6"/>
                <c:pt idx="0">
                  <c:v>0.102513192775548</c:v>
                </c:pt>
                <c:pt idx="1">
                  <c:v>0.0985582472512379</c:v>
                </c:pt>
                <c:pt idx="2">
                  <c:v>0.469244832117124</c:v>
                </c:pt>
                <c:pt idx="3">
                  <c:v>0.51167903589886</c:v>
                </c:pt>
                <c:pt idx="4">
                  <c:v>0.263772427045537</c:v>
                </c:pt>
                <c:pt idx="5">
                  <c:v>2.74253073386362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957584"/>
        <c:axId val="698960336"/>
      </c:barChart>
      <c:catAx>
        <c:axId val="698957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60336"/>
        <c:crosses val="autoZero"/>
        <c:auto val="1"/>
        <c:lblAlgn val="ctr"/>
        <c:lblOffset val="100"/>
        <c:noMultiLvlLbl val="0"/>
      </c:catAx>
      <c:valAx>
        <c:axId val="698960336"/>
        <c:scaling>
          <c:orientation val="minMax"/>
          <c:max val="3.5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57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S1d'!$S$5:$S$10</c:f>
                <c:numCache>
                  <c:formatCode>General</c:formatCode>
                  <c:ptCount val="6"/>
                  <c:pt idx="0">
                    <c:v>0.0124462075080738</c:v>
                  </c:pt>
                  <c:pt idx="1">
                    <c:v>0.0131455414363151</c:v>
                  </c:pt>
                  <c:pt idx="2">
                    <c:v>0.104168514581903</c:v>
                  </c:pt>
                  <c:pt idx="3">
                    <c:v>0.0596064769755111</c:v>
                  </c:pt>
                  <c:pt idx="4">
                    <c:v>0.0713223849368282</c:v>
                  </c:pt>
                  <c:pt idx="5">
                    <c:v>0.513751440442807</c:v>
                  </c:pt>
                </c:numCache>
              </c:numRef>
            </c:plus>
            <c:minus>
              <c:numRef>
                <c:f>'Figure S1d'!$S$5:$S$10</c:f>
                <c:numCache>
                  <c:formatCode>General</c:formatCode>
                  <c:ptCount val="6"/>
                  <c:pt idx="0">
                    <c:v>0.0124462075080738</c:v>
                  </c:pt>
                  <c:pt idx="1">
                    <c:v>0.0131455414363151</c:v>
                  </c:pt>
                  <c:pt idx="2">
                    <c:v>0.104168514581903</c:v>
                  </c:pt>
                  <c:pt idx="3">
                    <c:v>0.0596064769755111</c:v>
                  </c:pt>
                  <c:pt idx="4">
                    <c:v>0.0713223849368282</c:v>
                  </c:pt>
                  <c:pt idx="5">
                    <c:v>0.513751440442807</c:v>
                  </c:pt>
                </c:numCache>
              </c:numRef>
            </c:minus>
          </c:errBars>
          <c:cat>
            <c:strRef>
              <c:f>'Figure S1d'!$C$5:$C$10</c:f>
              <c:strCache>
                <c:ptCount val="6"/>
                <c:pt idx="0">
                  <c:v>no tag</c:v>
                </c:pt>
                <c:pt idx="1">
                  <c:v>Trt1-myc</c:v>
                </c:pt>
                <c:pt idx="2">
                  <c:v>Pof8-myc</c:v>
                </c:pt>
                <c:pt idx="3">
                  <c:v>Pof8-myc ter1∆</c:v>
                </c:pt>
                <c:pt idx="4">
                  <c:v>Lsm3-myc</c:v>
                </c:pt>
                <c:pt idx="5">
                  <c:v>Lsm3-myc ter1∆</c:v>
                </c:pt>
              </c:strCache>
            </c:strRef>
          </c:cat>
          <c:val>
            <c:numRef>
              <c:f>'Figure S1d'!$Q$5:$Q$10</c:f>
              <c:numCache>
                <c:formatCode>0.000</c:formatCode>
                <c:ptCount val="6"/>
                <c:pt idx="0">
                  <c:v>0.0664829129600726</c:v>
                </c:pt>
                <c:pt idx="1">
                  <c:v>0.0552222224142627</c:v>
                </c:pt>
                <c:pt idx="2">
                  <c:v>0.359187309868172</c:v>
                </c:pt>
                <c:pt idx="3">
                  <c:v>0.322853683887396</c:v>
                </c:pt>
                <c:pt idx="4">
                  <c:v>0.550705974436096</c:v>
                </c:pt>
                <c:pt idx="5">
                  <c:v>1.875515756500169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985840"/>
        <c:axId val="698988592"/>
      </c:barChart>
      <c:catAx>
        <c:axId val="698985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88592"/>
        <c:crosses val="autoZero"/>
        <c:auto val="1"/>
        <c:lblAlgn val="ctr"/>
        <c:lblOffset val="100"/>
        <c:noMultiLvlLbl val="0"/>
      </c:catAx>
      <c:valAx>
        <c:axId val="698988592"/>
        <c:scaling>
          <c:orientation val="minMax"/>
          <c:max val="2.5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985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551425257889"/>
          <c:y val="0.0536714414388238"/>
          <c:w val="0.775936946835134"/>
          <c:h val="0.828333672313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S4'!$R$5:$R$8</c:f>
                <c:numCache>
                  <c:formatCode>General</c:formatCode>
                  <c:ptCount val="4"/>
                  <c:pt idx="0">
                    <c:v>0.0181020389703296</c:v>
                  </c:pt>
                  <c:pt idx="1">
                    <c:v>0.0109476906612722</c:v>
                  </c:pt>
                  <c:pt idx="2">
                    <c:v>0.00892747259287244</c:v>
                  </c:pt>
                  <c:pt idx="3">
                    <c:v>0.00890264696949961</c:v>
                  </c:pt>
                </c:numCache>
              </c:numRef>
            </c:plus>
            <c:minus>
              <c:numRef>
                <c:f>'Figure S4'!$R$5:$R$8</c:f>
                <c:numCache>
                  <c:formatCode>General</c:formatCode>
                  <c:ptCount val="4"/>
                  <c:pt idx="0">
                    <c:v>0.0181020389703296</c:v>
                  </c:pt>
                  <c:pt idx="1">
                    <c:v>0.0109476906612722</c:v>
                  </c:pt>
                  <c:pt idx="2">
                    <c:v>0.00892747259287244</c:v>
                  </c:pt>
                  <c:pt idx="3">
                    <c:v>0.00890264696949961</c:v>
                  </c:pt>
                </c:numCache>
              </c:numRef>
            </c:minus>
          </c:errBars>
          <c:cat>
            <c:strRef>
              <c:f>'Figure S4'!$C$5:$C$8</c:f>
              <c:strCache>
                <c:ptCount val="4"/>
                <c:pt idx="0">
                  <c:v>wt</c:v>
                </c:pt>
                <c:pt idx="1">
                  <c:v>ccq1∆</c:v>
                </c:pt>
                <c:pt idx="2">
                  <c:v>trt1∆</c:v>
                </c:pt>
                <c:pt idx="3">
                  <c:v>est1∆</c:v>
                </c:pt>
              </c:strCache>
            </c:strRef>
          </c:cat>
          <c:val>
            <c:numRef>
              <c:f>'Figure S4'!$P$5:$P$8</c:f>
              <c:numCache>
                <c:formatCode>0.0000</c:formatCode>
                <c:ptCount val="4"/>
                <c:pt idx="0">
                  <c:v>0.183609933527118</c:v>
                </c:pt>
                <c:pt idx="1">
                  <c:v>0.243539328341106</c:v>
                </c:pt>
                <c:pt idx="2">
                  <c:v>0.162293070214876</c:v>
                </c:pt>
                <c:pt idx="3">
                  <c:v>0.233655368456076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9478384"/>
        <c:axId val="699481136"/>
      </c:barChart>
      <c:catAx>
        <c:axId val="699478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81136"/>
        <c:crosses val="autoZero"/>
        <c:auto val="1"/>
        <c:lblAlgn val="ctr"/>
        <c:lblOffset val="100"/>
        <c:noMultiLvlLbl val="0"/>
      </c:catAx>
      <c:valAx>
        <c:axId val="699481136"/>
        <c:scaling>
          <c:orientation val="minMax"/>
          <c:max val="0.3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478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S5b'!$V$5:$V$11</c:f>
                <c:numCache>
                  <c:formatCode>General</c:formatCode>
                  <c:ptCount val="7"/>
                  <c:pt idx="0">
                    <c:v>0.000582647090957745</c:v>
                  </c:pt>
                  <c:pt idx="1">
                    <c:v>0.000587857230277028</c:v>
                  </c:pt>
                  <c:pt idx="2">
                    <c:v>0.00264394158706249</c:v>
                  </c:pt>
                  <c:pt idx="4">
                    <c:v>0.000821168051644781</c:v>
                  </c:pt>
                  <c:pt idx="5">
                    <c:v>0.00367077256334847</c:v>
                  </c:pt>
                  <c:pt idx="6">
                    <c:v>0.00135353019847055</c:v>
                  </c:pt>
                </c:numCache>
              </c:numRef>
            </c:plus>
            <c:minus>
              <c:numRef>
                <c:f>'Figure S5b'!$V$5:$V$11</c:f>
                <c:numCache>
                  <c:formatCode>General</c:formatCode>
                  <c:ptCount val="7"/>
                  <c:pt idx="0">
                    <c:v>0.000582647090957745</c:v>
                  </c:pt>
                  <c:pt idx="1">
                    <c:v>0.000587857230277028</c:v>
                  </c:pt>
                  <c:pt idx="2">
                    <c:v>0.00264394158706249</c:v>
                  </c:pt>
                  <c:pt idx="4">
                    <c:v>0.000821168051644781</c:v>
                  </c:pt>
                  <c:pt idx="5">
                    <c:v>0.00367077256334847</c:v>
                  </c:pt>
                  <c:pt idx="6">
                    <c:v>0.00135353019847055</c:v>
                  </c:pt>
                </c:numCache>
              </c:numRef>
            </c:minus>
          </c:errBars>
          <c:cat>
            <c:strRef>
              <c:f>'Figure S5b'!$C$5:$C$11</c:f>
              <c:strCache>
                <c:ptCount val="7"/>
                <c:pt idx="0">
                  <c:v>wt (polyA+TERRA)</c:v>
                </c:pt>
                <c:pt idx="1">
                  <c:v>ter1∆ (polyA+TERRA)</c:v>
                </c:pt>
                <c:pt idx="2">
                  <c:v>pof8∆ (polyA+TERRA)</c:v>
                </c:pt>
                <c:pt idx="4">
                  <c:v>wt (ARRET/aARRET)</c:v>
                </c:pt>
                <c:pt idx="5">
                  <c:v>ter1∆ (ARRET/aARRET)</c:v>
                </c:pt>
                <c:pt idx="6">
                  <c:v>pof8∆ (ARRET/aARRET)</c:v>
                </c:pt>
              </c:strCache>
            </c:strRef>
          </c:cat>
          <c:val>
            <c:numRef>
              <c:f>'Figure S5b'!$T$5:$T$11</c:f>
              <c:numCache>
                <c:formatCode>0.00E+00</c:formatCode>
                <c:ptCount val="7"/>
                <c:pt idx="0">
                  <c:v>0.00281432377183247</c:v>
                </c:pt>
                <c:pt idx="1">
                  <c:v>0.0159404014594465</c:v>
                </c:pt>
                <c:pt idx="2">
                  <c:v>0.0233629215487661</c:v>
                </c:pt>
                <c:pt idx="4">
                  <c:v>0.00477971315438622</c:v>
                </c:pt>
                <c:pt idx="5">
                  <c:v>0.0171235058186416</c:v>
                </c:pt>
                <c:pt idx="6">
                  <c:v>0.0098947937843438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9511744"/>
        <c:axId val="699514496"/>
      </c:barChart>
      <c:catAx>
        <c:axId val="699511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514496"/>
        <c:crosses val="autoZero"/>
        <c:auto val="1"/>
        <c:lblAlgn val="ctr"/>
        <c:lblOffset val="100"/>
        <c:noMultiLvlLbl val="0"/>
      </c:catAx>
      <c:valAx>
        <c:axId val="699514496"/>
        <c:scaling>
          <c:orientation val="minMax"/>
        </c:scaling>
        <c:delete val="0"/>
        <c:axPos val="l"/>
        <c:numFmt formatCode="0.0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951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Lit>
                <c:formatCode>General</c:formatCode>
                <c:ptCount val="6"/>
                <c:pt idx="0">
                  <c:v>0.00824307980709444</c:v>
                </c:pt>
                <c:pt idx="1">
                  <c:v>0.0830527112207162</c:v>
                </c:pt>
                <c:pt idx="2">
                  <c:v>0.0295816709561262</c:v>
                </c:pt>
                <c:pt idx="3">
                  <c:v>0.0282374706296897</c:v>
                </c:pt>
                <c:pt idx="4">
                  <c:v>0.0361387609374335</c:v>
                </c:pt>
                <c:pt idx="5">
                  <c:v>0.0393483109705079</c:v>
                </c:pt>
              </c:numLit>
            </c:plus>
            <c:minus>
              <c:numLit>
                <c:formatCode>General</c:formatCode>
                <c:ptCount val="6"/>
                <c:pt idx="0">
                  <c:v>0.00824307980709444</c:v>
                </c:pt>
                <c:pt idx="1">
                  <c:v>0.0830527112207162</c:v>
                </c:pt>
                <c:pt idx="2">
                  <c:v>0.0295816709561262</c:v>
                </c:pt>
                <c:pt idx="3">
                  <c:v>0.0282374706296897</c:v>
                </c:pt>
                <c:pt idx="4">
                  <c:v>0.0361387609374335</c:v>
                </c:pt>
                <c:pt idx="5">
                  <c:v>0.0393483109705079</c:v>
                </c:pt>
              </c:numLit>
            </c:minus>
          </c:errBars>
          <c:cat>
            <c:strRef>
              <c:f>'Figure 1e'!$C$5:$C$10</c:f>
              <c:strCache>
                <c:ptCount val="6"/>
                <c:pt idx="0">
                  <c:v>no tag</c:v>
                </c:pt>
                <c:pt idx="1">
                  <c:v>wt</c:v>
                </c:pt>
                <c:pt idx="2">
                  <c:v>ter1∆</c:v>
                </c:pt>
                <c:pt idx="3">
                  <c:v>ccq1∆</c:v>
                </c:pt>
                <c:pt idx="4">
                  <c:v>trt1∆</c:v>
                </c:pt>
                <c:pt idx="5">
                  <c:v>est1∆</c:v>
                </c:pt>
              </c:strCache>
            </c:strRef>
          </c:cat>
          <c:val>
            <c:numRef>
              <c:f>'Figure 1e'!$Y$5:$Y$10</c:f>
              <c:numCache>
                <c:formatCode>0.000</c:formatCode>
                <c:ptCount val="6"/>
                <c:pt idx="0">
                  <c:v>0.0309624620614469</c:v>
                </c:pt>
                <c:pt idx="1">
                  <c:v>0.683937670221124</c:v>
                </c:pt>
                <c:pt idx="2">
                  <c:v>0.195766067524974</c:v>
                </c:pt>
                <c:pt idx="3">
                  <c:v>0.160303981332635</c:v>
                </c:pt>
                <c:pt idx="4">
                  <c:v>0.277707491589345</c:v>
                </c:pt>
                <c:pt idx="5">
                  <c:v>0.236735898878328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003152"/>
        <c:axId val="698005904"/>
      </c:barChart>
      <c:catAx>
        <c:axId val="698003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05904"/>
        <c:crosses val="autoZero"/>
        <c:auto val="1"/>
        <c:lblAlgn val="ctr"/>
        <c:lblOffset val="100"/>
        <c:noMultiLvlLbl val="0"/>
      </c:catAx>
      <c:valAx>
        <c:axId val="698005904"/>
        <c:scaling>
          <c:orientation val="minMax"/>
          <c:max val="0.9"/>
          <c:min val="0.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03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3a'!$X$17:$X$21</c:f>
                <c:numCache>
                  <c:formatCode>General</c:formatCode>
                  <c:ptCount val="5"/>
                  <c:pt idx="0">
                    <c:v>0.246320151975235</c:v>
                  </c:pt>
                  <c:pt idx="1">
                    <c:v>314.3167400018109</c:v>
                  </c:pt>
                  <c:pt idx="2">
                    <c:v>249.3692704120528</c:v>
                  </c:pt>
                  <c:pt idx="3">
                    <c:v>272.1951194054488</c:v>
                  </c:pt>
                  <c:pt idx="4">
                    <c:v>422.2536573979485</c:v>
                  </c:pt>
                </c:numCache>
              </c:numRef>
            </c:plus>
            <c:minus>
              <c:numRef>
                <c:f>'Figure 3a'!$X$17:$X$21</c:f>
                <c:numCache>
                  <c:formatCode>General</c:formatCode>
                  <c:ptCount val="5"/>
                  <c:pt idx="0">
                    <c:v>0.246320151975235</c:v>
                  </c:pt>
                  <c:pt idx="1">
                    <c:v>314.3167400018109</c:v>
                  </c:pt>
                  <c:pt idx="2">
                    <c:v>249.3692704120528</c:v>
                  </c:pt>
                  <c:pt idx="3">
                    <c:v>272.1951194054488</c:v>
                  </c:pt>
                  <c:pt idx="4">
                    <c:v>422.2536573979485</c:v>
                  </c:pt>
                </c:numCache>
              </c:numRef>
            </c:minus>
          </c:errBars>
          <c:cat>
            <c:strRef>
              <c:f>'Figure 3a'!$C$17:$C$21</c:f>
              <c:strCache>
                <c:ptCount val="5"/>
                <c:pt idx="0">
                  <c:v>no tag</c:v>
                </c:pt>
                <c:pt idx="1">
                  <c:v>wt</c:v>
                </c:pt>
                <c:pt idx="2">
                  <c:v>ccq1∆</c:v>
                </c:pt>
                <c:pt idx="3">
                  <c:v>trt1∆</c:v>
                </c:pt>
                <c:pt idx="4">
                  <c:v>est1∆</c:v>
                </c:pt>
              </c:strCache>
            </c:strRef>
          </c:cat>
          <c:val>
            <c:numRef>
              <c:f>'Figure 3a'!$V$17:$V$21</c:f>
              <c:numCache>
                <c:formatCode>0.00</c:formatCode>
                <c:ptCount val="5"/>
                <c:pt idx="0">
                  <c:v>1.0</c:v>
                </c:pt>
                <c:pt idx="1">
                  <c:v>2488.658267951609</c:v>
                </c:pt>
                <c:pt idx="2">
                  <c:v>981.2458171851766</c:v>
                </c:pt>
                <c:pt idx="3">
                  <c:v>897.6212827051674</c:v>
                </c:pt>
                <c:pt idx="4">
                  <c:v>2053.100161319359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033872"/>
        <c:axId val="698036624"/>
      </c:barChart>
      <c:catAx>
        <c:axId val="698033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36624"/>
        <c:crosses val="autoZero"/>
        <c:auto val="1"/>
        <c:lblAlgn val="ctr"/>
        <c:lblOffset val="100"/>
        <c:noMultiLvlLbl val="0"/>
      </c:catAx>
      <c:valAx>
        <c:axId val="69803662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33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5632011453114"/>
          <c:y val="0.0649560792641725"/>
          <c:w val="0.797822534001432"/>
          <c:h val="0.62417970958533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3b'!$T$15:$T$18</c:f>
                <c:numCache>
                  <c:formatCode>General</c:formatCode>
                  <c:ptCount val="4"/>
                  <c:pt idx="0">
                    <c:v>0.260094205293291</c:v>
                  </c:pt>
                  <c:pt idx="1">
                    <c:v>194.7864379831637</c:v>
                  </c:pt>
                  <c:pt idx="2">
                    <c:v>98.16114844476507</c:v>
                  </c:pt>
                  <c:pt idx="3">
                    <c:v>121.6108877106883</c:v>
                  </c:pt>
                </c:numCache>
              </c:numRef>
            </c:plus>
            <c:minus>
              <c:numRef>
                <c:f>'Figure 3b'!$T$15:$T$18</c:f>
                <c:numCache>
                  <c:formatCode>General</c:formatCode>
                  <c:ptCount val="4"/>
                  <c:pt idx="0">
                    <c:v>0.260094205293291</c:v>
                  </c:pt>
                  <c:pt idx="1">
                    <c:v>194.7864379831637</c:v>
                  </c:pt>
                  <c:pt idx="2">
                    <c:v>98.16114844476507</c:v>
                  </c:pt>
                  <c:pt idx="3">
                    <c:v>121.6108877106883</c:v>
                  </c:pt>
                </c:numCache>
              </c:numRef>
            </c:minus>
          </c:errBars>
          <c:cat>
            <c:strRef>
              <c:f>'Figure 3b'!$C$15:$C$18</c:f>
              <c:strCache>
                <c:ptCount val="4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  <c:pt idx="3">
                  <c:v>pof8-∆[289-402]</c:v>
                </c:pt>
              </c:strCache>
            </c:strRef>
          </c:cat>
          <c:val>
            <c:numRef>
              <c:f>'Figure 3b'!$R$15:$R$18</c:f>
              <c:numCache>
                <c:formatCode>0.00</c:formatCode>
                <c:ptCount val="4"/>
                <c:pt idx="0">
                  <c:v>1.0</c:v>
                </c:pt>
                <c:pt idx="1">
                  <c:v>1850.873069377025</c:v>
                </c:pt>
                <c:pt idx="2">
                  <c:v>455.1628465951321</c:v>
                </c:pt>
                <c:pt idx="3">
                  <c:v>635.4824206627072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065136"/>
        <c:axId val="698067888"/>
      </c:barChart>
      <c:catAx>
        <c:axId val="698065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67888"/>
        <c:crosses val="autoZero"/>
        <c:auto val="1"/>
        <c:lblAlgn val="ctr"/>
        <c:lblOffset val="100"/>
        <c:noMultiLvlLbl val="0"/>
      </c:catAx>
      <c:valAx>
        <c:axId val="698067888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65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526917630149"/>
          <c:y val="0.0498800112893589"/>
          <c:w val="0.758827190079501"/>
          <c:h val="0.8388035908821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3c'!$R$13:$R$16</c:f>
                <c:numCache>
                  <c:formatCode>General</c:formatCode>
                  <c:ptCount val="4"/>
                  <c:pt idx="0">
                    <c:v>0.348127079030752</c:v>
                  </c:pt>
                  <c:pt idx="1">
                    <c:v>26.18472669916337</c:v>
                  </c:pt>
                  <c:pt idx="2">
                    <c:v>42.57717800389891</c:v>
                  </c:pt>
                </c:numCache>
              </c:numRef>
            </c:plus>
            <c:minus>
              <c:numRef>
                <c:f>'Figure 3c'!$R$13:$R$16</c:f>
                <c:numCache>
                  <c:formatCode>General</c:formatCode>
                  <c:ptCount val="4"/>
                  <c:pt idx="0">
                    <c:v>0.348127079030752</c:v>
                  </c:pt>
                  <c:pt idx="1">
                    <c:v>26.18472669916337</c:v>
                  </c:pt>
                  <c:pt idx="2">
                    <c:v>42.57717800389891</c:v>
                  </c:pt>
                </c:numCache>
              </c:numRef>
            </c:minus>
          </c:errBars>
          <c:cat>
            <c:strRef>
              <c:f>'Figure 3c'!$C$13:$C$15</c:f>
              <c:strCache>
                <c:ptCount val="3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</c:strCache>
            </c:strRef>
          </c:cat>
          <c:val>
            <c:numRef>
              <c:f>'Figure 3c'!$P$13:$P$15</c:f>
              <c:numCache>
                <c:formatCode>0.00</c:formatCode>
                <c:ptCount val="3"/>
                <c:pt idx="0">
                  <c:v>1</c:v>
                </c:pt>
                <c:pt idx="1">
                  <c:v>179.3218458359786</c:v>
                </c:pt>
                <c:pt idx="2">
                  <c:v>203.3130161160951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083104"/>
        <c:axId val="698085856"/>
      </c:barChart>
      <c:catAx>
        <c:axId val="69808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85856"/>
        <c:crosses val="autoZero"/>
        <c:auto val="1"/>
        <c:lblAlgn val="ctr"/>
        <c:lblOffset val="100"/>
        <c:noMultiLvlLbl val="0"/>
      </c:catAx>
      <c:valAx>
        <c:axId val="698085856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083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4ab'!$T$5:$T$6</c:f>
                <c:numCache>
                  <c:formatCode>General</c:formatCode>
                  <c:ptCount val="2"/>
                  <c:pt idx="0">
                    <c:v>0.0181020389703296</c:v>
                  </c:pt>
                  <c:pt idx="1">
                    <c:v>0.00261959001951656</c:v>
                  </c:pt>
                </c:numCache>
              </c:numRef>
            </c:plus>
            <c:minus>
              <c:numRef>
                <c:f>'Figure 4ab'!$T$5:$T$6</c:f>
                <c:numCache>
                  <c:formatCode>General</c:formatCode>
                  <c:ptCount val="2"/>
                  <c:pt idx="0">
                    <c:v>0.0181020389703296</c:v>
                  </c:pt>
                  <c:pt idx="1">
                    <c:v>0.00261959001951656</c:v>
                  </c:pt>
                </c:numCache>
              </c:numRef>
            </c:minus>
          </c:errBars>
          <c:cat>
            <c:strRef>
              <c:f>'Figure 4ab'!$C$5:$C$6</c:f>
              <c:strCache>
                <c:ptCount val="2"/>
                <c:pt idx="0">
                  <c:v>wt</c:v>
                </c:pt>
                <c:pt idx="1">
                  <c:v>pof8∆</c:v>
                </c:pt>
              </c:strCache>
            </c:strRef>
          </c:cat>
          <c:val>
            <c:numRef>
              <c:f>'Figure 4ab'!$R$5:$R$6</c:f>
              <c:numCache>
                <c:formatCode>0.0000</c:formatCode>
                <c:ptCount val="2"/>
                <c:pt idx="0">
                  <c:v>0.183609933527118</c:v>
                </c:pt>
                <c:pt idx="1">
                  <c:v>0.0424826073466199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112816"/>
        <c:axId val="698115568"/>
      </c:barChart>
      <c:catAx>
        <c:axId val="698112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15568"/>
        <c:crosses val="autoZero"/>
        <c:auto val="1"/>
        <c:lblAlgn val="ctr"/>
        <c:lblOffset val="100"/>
        <c:noMultiLvlLbl val="0"/>
      </c:catAx>
      <c:valAx>
        <c:axId val="698115568"/>
        <c:scaling>
          <c:orientation val="minMax"/>
          <c:max val="0.25"/>
        </c:scaling>
        <c:delete val="0"/>
        <c:axPos val="l"/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12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4ab'!$T$27:$T$28</c:f>
                <c:numCache>
                  <c:formatCode>General</c:formatCode>
                  <c:ptCount val="2"/>
                  <c:pt idx="0">
                    <c:v>6.67487747534595E-5</c:v>
                  </c:pt>
                  <c:pt idx="1">
                    <c:v>3.11672491339528E-5</c:v>
                  </c:pt>
                </c:numCache>
              </c:numRef>
            </c:plus>
            <c:minus>
              <c:numRef>
                <c:f>'Figure 4ab'!$T$27:$T$28</c:f>
                <c:numCache>
                  <c:formatCode>General</c:formatCode>
                  <c:ptCount val="2"/>
                  <c:pt idx="0">
                    <c:v>6.67487747534595E-5</c:v>
                  </c:pt>
                  <c:pt idx="1">
                    <c:v>3.11672491339528E-5</c:v>
                  </c:pt>
                </c:numCache>
              </c:numRef>
            </c:minus>
          </c:errBars>
          <c:cat>
            <c:strRef>
              <c:f>'Figure 4ab'!$C$27:$C$28</c:f>
              <c:strCache>
                <c:ptCount val="2"/>
                <c:pt idx="0">
                  <c:v>wt</c:v>
                </c:pt>
                <c:pt idx="1">
                  <c:v>pof8∆</c:v>
                </c:pt>
              </c:strCache>
            </c:strRef>
          </c:cat>
          <c:val>
            <c:numRef>
              <c:f>'Figure 4ab'!$R$27:$R$28</c:f>
              <c:numCache>
                <c:formatCode>0.00E+00</c:formatCode>
                <c:ptCount val="2"/>
                <c:pt idx="0">
                  <c:v>0.000191971766353516</c:v>
                </c:pt>
                <c:pt idx="1">
                  <c:v>0.000134744225744325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135712"/>
        <c:axId val="698138464"/>
      </c:barChart>
      <c:catAx>
        <c:axId val="698135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38464"/>
        <c:crosses val="autoZero"/>
        <c:auto val="1"/>
        <c:lblAlgn val="ctr"/>
        <c:lblOffset val="100"/>
        <c:noMultiLvlLbl val="0"/>
      </c:catAx>
      <c:valAx>
        <c:axId val="698138464"/>
        <c:scaling>
          <c:orientation val="minMax"/>
          <c:max val="0.0003"/>
          <c:min val="0.0"/>
        </c:scaling>
        <c:delete val="0"/>
        <c:axPos val="l"/>
        <c:numFmt formatCode="0.00E+0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35712"/>
        <c:crosses val="autoZero"/>
        <c:crossBetween val="between"/>
        <c:minorUnit val="5.0E-5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517940991321"/>
          <c:y val="0.0546395804215159"/>
          <c:w val="0.672852086149782"/>
          <c:h val="0.8382369954195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'Figure 4c'!$M$13:$M$16</c:f>
                <c:numCache>
                  <c:formatCode>General</c:formatCode>
                  <c:ptCount val="4"/>
                  <c:pt idx="0">
                    <c:v>0.468453049951863</c:v>
                  </c:pt>
                  <c:pt idx="1">
                    <c:v>36.61574074511225</c:v>
                  </c:pt>
                  <c:pt idx="2">
                    <c:v>0.553106463410473</c:v>
                  </c:pt>
                </c:numCache>
              </c:numRef>
            </c:plus>
            <c:minus>
              <c:numRef>
                <c:f>'Figure 4c'!$M$13:$M$16</c:f>
                <c:numCache>
                  <c:formatCode>General</c:formatCode>
                  <c:ptCount val="4"/>
                  <c:pt idx="0">
                    <c:v>0.468453049951863</c:v>
                  </c:pt>
                  <c:pt idx="1">
                    <c:v>36.61574074511225</c:v>
                  </c:pt>
                  <c:pt idx="2">
                    <c:v>0.553106463410473</c:v>
                  </c:pt>
                </c:numCache>
              </c:numRef>
            </c:minus>
          </c:errBars>
          <c:cat>
            <c:strRef>
              <c:f>'Figure 4c'!$C$13:$C$15</c:f>
              <c:strCache>
                <c:ptCount val="3"/>
                <c:pt idx="0">
                  <c:v>no tag</c:v>
                </c:pt>
                <c:pt idx="1">
                  <c:v>wt</c:v>
                </c:pt>
                <c:pt idx="2">
                  <c:v>pof8∆</c:v>
                </c:pt>
              </c:strCache>
            </c:strRef>
          </c:cat>
          <c:val>
            <c:numRef>
              <c:f>'Figure 4c'!$K$13:$K$15</c:f>
              <c:numCache>
                <c:formatCode>0.00</c:formatCode>
                <c:ptCount val="3"/>
                <c:pt idx="0">
                  <c:v>1.0</c:v>
                </c:pt>
                <c:pt idx="1">
                  <c:v>193.3497396143698</c:v>
                </c:pt>
                <c:pt idx="2">
                  <c:v>1.962776013570297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98167376"/>
        <c:axId val="698170128"/>
      </c:barChart>
      <c:catAx>
        <c:axId val="69816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70128"/>
        <c:crosses val="autoZero"/>
        <c:auto val="1"/>
        <c:lblAlgn val="ctr"/>
        <c:lblOffset val="100"/>
        <c:noMultiLvlLbl val="0"/>
      </c:catAx>
      <c:valAx>
        <c:axId val="698170128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698167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t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1.t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2.t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3.t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4.t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5.t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image" Target="../media/image16.t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image" Target="../media/image17.ti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image" Target="../media/image18.ti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image" Target="../media/image19.ti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image" Target="../media/image20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2.t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image" Target="../media/image21.ti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image" Target="../media/image22.ti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Relationship Id="rId2" Type="http://schemas.openxmlformats.org/officeDocument/2006/relationships/image" Target="../media/image23.ti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image" Target="../media/image24.ti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Relationship Id="rId2" Type="http://schemas.openxmlformats.org/officeDocument/2006/relationships/image" Target="../media/image25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3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4.t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5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6.t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tif"/><Relationship Id="rId4" Type="http://schemas.openxmlformats.org/officeDocument/2006/relationships/image" Target="../media/image8.tif"/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9.t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0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187678</xdr:colOff>
      <xdr:row>9</xdr:row>
      <xdr:rowOff>230716</xdr:rowOff>
    </xdr:from>
    <xdr:to>
      <xdr:col>11</xdr:col>
      <xdr:colOff>577850</xdr:colOff>
      <xdr:row>27</xdr:row>
      <xdr:rowOff>119945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707572</xdr:colOff>
      <xdr:row>10</xdr:row>
      <xdr:rowOff>27215</xdr:rowOff>
    </xdr:from>
    <xdr:to>
      <xdr:col>17</xdr:col>
      <xdr:colOff>260387</xdr:colOff>
      <xdr:row>28</xdr:row>
      <xdr:rowOff>116804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4465" y="2258786"/>
          <a:ext cx="4614672" cy="38587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558800</xdr:colOff>
      <xdr:row>13</xdr:row>
      <xdr:rowOff>0</xdr:rowOff>
    </xdr:from>
    <xdr:to>
      <xdr:col>14</xdr:col>
      <xdr:colOff>152400</xdr:colOff>
      <xdr:row>30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518782</xdr:colOff>
      <xdr:row>12</xdr:row>
      <xdr:rowOff>194572</xdr:rowOff>
    </xdr:from>
    <xdr:to>
      <xdr:col>19</xdr:col>
      <xdr:colOff>799386</xdr:colOff>
      <xdr:row>35</xdr:row>
      <xdr:rowOff>140658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03682" y="2823472"/>
          <a:ext cx="4471604" cy="47593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145762</xdr:colOff>
      <xdr:row>19</xdr:row>
      <xdr:rowOff>159039</xdr:rowOff>
    </xdr:from>
    <xdr:to>
      <xdr:col>12</xdr:col>
      <xdr:colOff>88035</xdr:colOff>
      <xdr:row>43</xdr:row>
      <xdr:rowOff>40121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346364</xdr:colOff>
      <xdr:row>19</xdr:row>
      <xdr:rowOff>242453</xdr:rowOff>
    </xdr:from>
    <xdr:to>
      <xdr:col>17</xdr:col>
      <xdr:colOff>468670</xdr:colOff>
      <xdr:row>42</xdr:row>
      <xdr:rowOff>121228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5364" y="4364180"/>
          <a:ext cx="4278670" cy="48317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157748</xdr:colOff>
      <xdr:row>13</xdr:row>
      <xdr:rowOff>0</xdr:rowOff>
    </xdr:from>
    <xdr:to>
      <xdr:col>13</xdr:col>
      <xdr:colOff>80879</xdr:colOff>
      <xdr:row>35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255548</xdr:colOff>
      <xdr:row>14</xdr:row>
      <xdr:rowOff>162621</xdr:rowOff>
    </xdr:from>
    <xdr:to>
      <xdr:col>19</xdr:col>
      <xdr:colOff>116158</xdr:colOff>
      <xdr:row>39</xdr:row>
      <xdr:rowOff>155148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66036" y="3275670"/>
          <a:ext cx="4878659" cy="531258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711200</xdr:colOff>
      <xdr:row>24</xdr:row>
      <xdr:rowOff>63500</xdr:rowOff>
    </xdr:from>
    <xdr:to>
      <xdr:col>13</xdr:col>
      <xdr:colOff>685800</xdr:colOff>
      <xdr:row>42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283175</xdr:colOff>
      <xdr:row>24</xdr:row>
      <xdr:rowOff>77229</xdr:rowOff>
    </xdr:from>
    <xdr:to>
      <xdr:col>19</xdr:col>
      <xdr:colOff>662167</xdr:colOff>
      <xdr:row>43</xdr:row>
      <xdr:rowOff>51486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9459" y="5251621"/>
          <a:ext cx="4626627" cy="39644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</xdr:colOff>
      <xdr:row>13</xdr:row>
      <xdr:rowOff>88900</xdr:rowOff>
    </xdr:from>
    <xdr:to>
      <xdr:col>14</xdr:col>
      <xdr:colOff>12700</xdr:colOff>
      <xdr:row>35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225136</xdr:colOff>
      <xdr:row>13</xdr:row>
      <xdr:rowOff>138546</xdr:rowOff>
    </xdr:from>
    <xdr:to>
      <xdr:col>20</xdr:col>
      <xdr:colOff>67999</xdr:colOff>
      <xdr:row>37</xdr:row>
      <xdr:rowOff>34636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3045" y="3013364"/>
          <a:ext cx="4830499" cy="497031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177800</xdr:colOff>
      <xdr:row>13</xdr:row>
      <xdr:rowOff>165100</xdr:rowOff>
    </xdr:from>
    <xdr:to>
      <xdr:col>15</xdr:col>
      <xdr:colOff>469900</xdr:colOff>
      <xdr:row>31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816427</xdr:colOff>
      <xdr:row>13</xdr:row>
      <xdr:rowOff>158749</xdr:rowOff>
    </xdr:from>
    <xdr:to>
      <xdr:col>20</xdr:col>
      <xdr:colOff>550137</xdr:colOff>
      <xdr:row>32</xdr:row>
      <xdr:rowOff>181428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55356" y="2993570"/>
          <a:ext cx="3929245" cy="39914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520700</xdr:colOff>
      <xdr:row>13</xdr:row>
      <xdr:rowOff>25400</xdr:rowOff>
    </xdr:from>
    <xdr:to>
      <xdr:col>15</xdr:col>
      <xdr:colOff>812800</xdr:colOff>
      <xdr:row>30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107829</xdr:colOff>
      <xdr:row>12</xdr:row>
      <xdr:rowOff>215659</xdr:rowOff>
    </xdr:from>
    <xdr:to>
      <xdr:col>20</xdr:col>
      <xdr:colOff>754810</xdr:colOff>
      <xdr:row>32</xdr:row>
      <xdr:rowOff>16804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2687" y="2677782"/>
          <a:ext cx="4025661" cy="395260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14</xdr:row>
      <xdr:rowOff>25400</xdr:rowOff>
    </xdr:from>
    <xdr:to>
      <xdr:col>16</xdr:col>
      <xdr:colOff>317500</xdr:colOff>
      <xdr:row>31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595313</xdr:colOff>
      <xdr:row>13</xdr:row>
      <xdr:rowOff>277813</xdr:rowOff>
    </xdr:from>
    <xdr:to>
      <xdr:col>21</xdr:col>
      <xdr:colOff>277813</xdr:colOff>
      <xdr:row>33</xdr:row>
      <xdr:rowOff>12979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3438" y="2956719"/>
          <a:ext cx="3948906" cy="392219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16</xdr:row>
      <xdr:rowOff>63500</xdr:rowOff>
    </xdr:from>
    <xdr:to>
      <xdr:col>19</xdr:col>
      <xdr:colOff>330200</xdr:colOff>
      <xdr:row>34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19</xdr:col>
      <xdr:colOff>653675</xdr:colOff>
      <xdr:row>16</xdr:row>
      <xdr:rowOff>18676</xdr:rowOff>
    </xdr:from>
    <xdr:to>
      <xdr:col>24</xdr:col>
      <xdr:colOff>224117</xdr:colOff>
      <xdr:row>34</xdr:row>
      <xdr:rowOff>87655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0440" y="3492500"/>
          <a:ext cx="3772648" cy="386030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12</xdr:row>
      <xdr:rowOff>12700</xdr:rowOff>
    </xdr:from>
    <xdr:to>
      <xdr:col>12</xdr:col>
      <xdr:colOff>444500</xdr:colOff>
      <xdr:row>29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742950</xdr:colOff>
      <xdr:row>11</xdr:row>
      <xdr:rowOff>266700</xdr:rowOff>
    </xdr:from>
    <xdr:to>
      <xdr:col>17</xdr:col>
      <xdr:colOff>706430</xdr:colOff>
      <xdr:row>31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6600" y="2667000"/>
          <a:ext cx="4154480" cy="411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698500</xdr:colOff>
      <xdr:row>9</xdr:row>
      <xdr:rowOff>292100</xdr:rowOff>
    </xdr:from>
    <xdr:to>
      <xdr:col>12</xdr:col>
      <xdr:colOff>254000</xdr:colOff>
      <xdr:row>27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721179</xdr:colOff>
      <xdr:row>10</xdr:row>
      <xdr:rowOff>95248</xdr:rowOff>
    </xdr:from>
    <xdr:to>
      <xdr:col>18</xdr:col>
      <xdr:colOff>162721</xdr:colOff>
      <xdr:row>28</xdr:row>
      <xdr:rowOff>122464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7286" y="2326819"/>
          <a:ext cx="4503399" cy="379639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12</xdr:row>
      <xdr:rowOff>12700</xdr:rowOff>
    </xdr:from>
    <xdr:to>
      <xdr:col>12</xdr:col>
      <xdr:colOff>444500</xdr:colOff>
      <xdr:row>29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627783</xdr:colOff>
      <xdr:row>11</xdr:row>
      <xdr:rowOff>216475</xdr:rowOff>
    </xdr:from>
    <xdr:to>
      <xdr:col>17</xdr:col>
      <xdr:colOff>253219</xdr:colOff>
      <xdr:row>30</xdr:row>
      <xdr:rowOff>86590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7613" y="2467839"/>
          <a:ext cx="3846742" cy="381000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12</xdr:row>
      <xdr:rowOff>12700</xdr:rowOff>
    </xdr:from>
    <xdr:to>
      <xdr:col>12</xdr:col>
      <xdr:colOff>444500</xdr:colOff>
      <xdr:row>29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616322</xdr:colOff>
      <xdr:row>12</xdr:row>
      <xdr:rowOff>0</xdr:rowOff>
    </xdr:from>
    <xdr:to>
      <xdr:col>17</xdr:col>
      <xdr:colOff>205079</xdr:colOff>
      <xdr:row>30</xdr:row>
      <xdr:rowOff>93383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1469" y="2652059"/>
          <a:ext cx="3790963" cy="388470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12</xdr:row>
      <xdr:rowOff>12700</xdr:rowOff>
    </xdr:from>
    <xdr:to>
      <xdr:col>12</xdr:col>
      <xdr:colOff>444500</xdr:colOff>
      <xdr:row>29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639960</xdr:colOff>
      <xdr:row>12</xdr:row>
      <xdr:rowOff>29765</xdr:rowOff>
    </xdr:from>
    <xdr:to>
      <xdr:col>17</xdr:col>
      <xdr:colOff>14882</xdr:colOff>
      <xdr:row>30</xdr:row>
      <xdr:rowOff>57822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7968" y="2559843"/>
          <a:ext cx="3542109" cy="362969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88900</xdr:colOff>
      <xdr:row>9</xdr:row>
      <xdr:rowOff>241300</xdr:rowOff>
    </xdr:from>
    <xdr:to>
      <xdr:col>10</xdr:col>
      <xdr:colOff>596900</xdr:colOff>
      <xdr:row>26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151533</xdr:colOff>
      <xdr:row>9</xdr:row>
      <xdr:rowOff>216477</xdr:rowOff>
    </xdr:from>
    <xdr:to>
      <xdr:col>15</xdr:col>
      <xdr:colOff>789403</xdr:colOff>
      <xdr:row>26</xdr:row>
      <xdr:rowOff>86590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7044" y="2078182"/>
          <a:ext cx="4101507" cy="344198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11</xdr:row>
      <xdr:rowOff>165100</xdr:rowOff>
    </xdr:from>
    <xdr:to>
      <xdr:col>11</xdr:col>
      <xdr:colOff>247650</xdr:colOff>
      <xdr:row>30</xdr:row>
      <xdr:rowOff>174625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641902</xdr:colOff>
      <xdr:row>11</xdr:row>
      <xdr:rowOff>41414</xdr:rowOff>
    </xdr:from>
    <xdr:to>
      <xdr:col>17</xdr:col>
      <xdr:colOff>472856</xdr:colOff>
      <xdr:row>33</xdr:row>
      <xdr:rowOff>82826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9891" y="2401957"/>
          <a:ext cx="4924758" cy="48453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88900</xdr:colOff>
      <xdr:row>12</xdr:row>
      <xdr:rowOff>12700</xdr:rowOff>
    </xdr:from>
    <xdr:to>
      <xdr:col>13</xdr:col>
      <xdr:colOff>165100</xdr:colOff>
      <xdr:row>27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384341</xdr:colOff>
      <xdr:row>11</xdr:row>
      <xdr:rowOff>250658</xdr:rowOff>
    </xdr:from>
    <xdr:to>
      <xdr:col>18</xdr:col>
      <xdr:colOff>135285</xdr:colOff>
      <xdr:row>27</xdr:row>
      <xdr:rowOff>164945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51973" y="2556711"/>
          <a:ext cx="3928575" cy="33399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22</xdr:row>
      <xdr:rowOff>111125</xdr:rowOff>
    </xdr:from>
    <xdr:to>
      <xdr:col>13</xdr:col>
      <xdr:colOff>517525</xdr:colOff>
      <xdr:row>40</xdr:row>
      <xdr:rowOff>98425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709705</xdr:colOff>
      <xdr:row>22</xdr:row>
      <xdr:rowOff>242793</xdr:rowOff>
    </xdr:from>
    <xdr:to>
      <xdr:col>19</xdr:col>
      <xdr:colOff>168087</xdr:colOff>
      <xdr:row>40</xdr:row>
      <xdr:rowOff>44526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2352" y="4949264"/>
          <a:ext cx="4501029" cy="36864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19</xdr:row>
      <xdr:rowOff>44450</xdr:rowOff>
    </xdr:from>
    <xdr:to>
      <xdr:col>14</xdr:col>
      <xdr:colOff>441325</xdr:colOff>
      <xdr:row>37</xdr:row>
      <xdr:rowOff>31750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620569</xdr:colOff>
      <xdr:row>18</xdr:row>
      <xdr:rowOff>202044</xdr:rowOff>
    </xdr:from>
    <xdr:to>
      <xdr:col>19</xdr:col>
      <xdr:colOff>417473</xdr:colOff>
      <xdr:row>37</xdr:row>
      <xdr:rowOff>187614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97728" y="4012044"/>
          <a:ext cx="4241904" cy="40264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161925</xdr:colOff>
      <xdr:row>17</xdr:row>
      <xdr:rowOff>247650</xdr:rowOff>
    </xdr:from>
    <xdr:to>
      <xdr:col>13</xdr:col>
      <xdr:colOff>76201</xdr:colOff>
      <xdr:row>36</xdr:row>
      <xdr:rowOff>38101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463379</xdr:colOff>
      <xdr:row>18</xdr:row>
      <xdr:rowOff>77230</xdr:rowOff>
    </xdr:from>
    <xdr:to>
      <xdr:col>18</xdr:col>
      <xdr:colOff>798042</xdr:colOff>
      <xdr:row>36</xdr:row>
      <xdr:rowOff>131026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8649" y="4015946"/>
          <a:ext cx="4582298" cy="38380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25400</xdr:colOff>
      <xdr:row>1</xdr:row>
      <xdr:rowOff>25400</xdr:rowOff>
    </xdr:from>
    <xdr:to>
      <xdr:col>23</xdr:col>
      <xdr:colOff>139700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736600</xdr:colOff>
      <xdr:row>23</xdr:row>
      <xdr:rowOff>25400</xdr:rowOff>
    </xdr:from>
    <xdr:to>
      <xdr:col>23</xdr:col>
      <xdr:colOff>596900</xdr:colOff>
      <xdr:row>40</xdr:row>
      <xdr:rowOff>12700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430892</xdr:colOff>
      <xdr:row>1</xdr:row>
      <xdr:rowOff>90715</xdr:rowOff>
    </xdr:from>
    <xdr:to>
      <xdr:col>28</xdr:col>
      <xdr:colOff>305041</xdr:colOff>
      <xdr:row>17</xdr:row>
      <xdr:rowOff>158750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50892" y="294822"/>
          <a:ext cx="4069685" cy="3515178"/>
        </a:xfrm>
        <a:prstGeom prst="rect">
          <a:avLst/>
        </a:prstGeom>
      </xdr:spPr>
    </xdr:pic>
    <xdr:clientData/>
  </xdr:twoCellAnchor>
  <xdr:twoCellAnchor editAs="oneCell">
    <xdr:from>
      <xdr:col>23</xdr:col>
      <xdr:colOff>771071</xdr:colOff>
      <xdr:row>23</xdr:row>
      <xdr:rowOff>1</xdr:rowOff>
    </xdr:from>
    <xdr:to>
      <xdr:col>29</xdr:col>
      <xdr:colOff>725714</xdr:colOff>
      <xdr:row>41</xdr:row>
      <xdr:rowOff>62584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91071" y="4875894"/>
          <a:ext cx="4989286" cy="39179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441325</xdr:colOff>
      <xdr:row>17</xdr:row>
      <xdr:rowOff>66675</xdr:rowOff>
    </xdr:from>
    <xdr:to>
      <xdr:col>11</xdr:col>
      <xdr:colOff>149225</xdr:colOff>
      <xdr:row>35</xdr:row>
      <xdr:rowOff>41275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267367</xdr:colOff>
      <xdr:row>17</xdr:row>
      <xdr:rowOff>33421</xdr:rowOff>
    </xdr:from>
    <xdr:to>
      <xdr:col>16</xdr:col>
      <xdr:colOff>658491</xdr:colOff>
      <xdr:row>35</xdr:row>
      <xdr:rowOff>100263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8420" y="3743158"/>
          <a:ext cx="4568755" cy="382671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803275</xdr:colOff>
      <xdr:row>10</xdr:row>
      <xdr:rowOff>196850</xdr:rowOff>
    </xdr:from>
    <xdr:to>
      <xdr:col>14</xdr:col>
      <xdr:colOff>69850</xdr:colOff>
      <xdr:row>28</xdr:row>
      <xdr:rowOff>73025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227770</xdr:colOff>
      <xdr:row>10</xdr:row>
      <xdr:rowOff>144944</xdr:rowOff>
    </xdr:from>
    <xdr:to>
      <xdr:col>20</xdr:col>
      <xdr:colOff>269184</xdr:colOff>
      <xdr:row>30</xdr:row>
      <xdr:rowOff>83200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90053" y="2298422"/>
          <a:ext cx="5010979" cy="4245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B2:W47"/>
  <sheetViews>
    <sheetView showRuler="0" workbookViewId="0">
      <selection activeCell="I37" sqref="I37"/>
    </sheetView>
  </sheetViews>
  <sheetFormatPr baseColWidth="10" defaultColWidth="11" defaultRowHeight="16" x14ac:dyDescent="0.2"/>
  <cols>
    <col min="1" max="1" width="11" style="164"/>
    <col min="2" max="2" width="20.83203125" style="164" customWidth="1"/>
    <col min="3" max="3" width="14.83203125" style="164" customWidth="1"/>
    <col min="4" max="4" width="17.1640625" style="164" customWidth="1"/>
    <col min="5" max="5" width="11" style="164"/>
    <col min="6" max="6" width="16.1640625" style="164" customWidth="1"/>
    <col min="7" max="7" width="13.6640625" style="164" customWidth="1"/>
    <col min="8" max="8" width="11" style="164"/>
    <col min="9" max="9" width="14.33203125" style="164" customWidth="1"/>
    <col min="10" max="18" width="11" style="164"/>
    <col min="19" max="19" width="13.33203125" style="164" customWidth="1"/>
    <col min="20" max="20" width="12.33203125" style="164" customWidth="1"/>
    <col min="21" max="21" width="13.6640625" style="164" customWidth="1"/>
    <col min="22" max="16384" width="11" style="164"/>
  </cols>
  <sheetData>
    <row r="2" spans="2:23" ht="24" x14ac:dyDescent="0.3">
      <c r="B2" s="3" t="s">
        <v>13</v>
      </c>
      <c r="S2" s="179"/>
      <c r="T2" s="179"/>
      <c r="U2" s="179"/>
    </row>
    <row r="3" spans="2:23" x14ac:dyDescent="0.2">
      <c r="S3" s="179"/>
      <c r="T3" s="179"/>
      <c r="U3" s="179"/>
    </row>
    <row r="4" spans="2:23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"/>
      <c r="S4" s="2" t="s">
        <v>5</v>
      </c>
      <c r="T4" s="2" t="s">
        <v>4</v>
      </c>
      <c r="U4" s="2" t="s">
        <v>6</v>
      </c>
      <c r="V4" s="1"/>
      <c r="W4" s="1"/>
    </row>
    <row r="5" spans="2:23" x14ac:dyDescent="0.2">
      <c r="B5" s="10">
        <v>2411</v>
      </c>
      <c r="C5" s="13" t="s">
        <v>0</v>
      </c>
      <c r="D5" s="180">
        <v>4.1770832588004271E-3</v>
      </c>
      <c r="E5" s="165">
        <v>4.4989094620881825E-3</v>
      </c>
      <c r="F5" s="165">
        <v>4.1085664680080109E-3</v>
      </c>
      <c r="G5" s="165">
        <v>2.5601877875034017E-3</v>
      </c>
      <c r="H5" s="165">
        <v>3.380090845672358E-2</v>
      </c>
      <c r="I5" s="165">
        <v>3.3228026482039603E-2</v>
      </c>
      <c r="J5" s="165">
        <v>6.4777868143046632E-2</v>
      </c>
      <c r="K5" s="165">
        <v>2.1041850463919064E-2</v>
      </c>
      <c r="L5" s="165">
        <v>1.1567588312176108E-2</v>
      </c>
      <c r="M5" s="165">
        <v>2.1910128348691577E-2</v>
      </c>
      <c r="N5" s="165">
        <v>2.9403250237411135E-2</v>
      </c>
      <c r="O5" s="165">
        <v>3.67123309284439E-2</v>
      </c>
      <c r="P5" s="165">
        <v>5.5843366875276433E-2</v>
      </c>
      <c r="Q5" s="166">
        <v>2.8268535654668168E-2</v>
      </c>
      <c r="R5" s="167"/>
      <c r="S5" s="181">
        <f>AVERAGE(D5:Q5)</f>
        <v>2.5135614348485446E-2</v>
      </c>
      <c r="T5" s="168">
        <f>STDEV(D5:Q5)</f>
        <v>1.9305780960091893E-2</v>
      </c>
      <c r="U5" s="182">
        <f>T5/(SQRT(COUNTA(D5:Q5)))</f>
        <v>5.1596869954833964E-3</v>
      </c>
      <c r="V5" s="167"/>
      <c r="W5" s="167"/>
    </row>
    <row r="6" spans="2:23" x14ac:dyDescent="0.2">
      <c r="B6" s="11" t="s">
        <v>10</v>
      </c>
      <c r="C6" s="14" t="s">
        <v>1</v>
      </c>
      <c r="D6" s="183">
        <v>0.1464255579750551</v>
      </c>
      <c r="E6" s="169">
        <v>0.12279731653550537</v>
      </c>
      <c r="F6" s="169">
        <v>0.1024296956944809</v>
      </c>
      <c r="G6" s="169">
        <v>9.0761345516904693E-2</v>
      </c>
      <c r="H6" s="169">
        <v>0.21403701210873527</v>
      </c>
      <c r="I6" s="169">
        <v>0.24564968688007555</v>
      </c>
      <c r="J6" s="169">
        <v>0.3306665923052598</v>
      </c>
      <c r="K6" s="169">
        <v>0.20336180247842103</v>
      </c>
      <c r="L6" s="169">
        <v>0.24347035674355072</v>
      </c>
      <c r="M6" s="169">
        <v>0.23825698860988018</v>
      </c>
      <c r="N6" s="169">
        <v>8.2644871885410795E-2</v>
      </c>
      <c r="O6" s="169">
        <v>0.42987580980642975</v>
      </c>
      <c r="P6" s="169">
        <v>0.20017681028895945</v>
      </c>
      <c r="Q6" s="171">
        <v>0.34902056699169898</v>
      </c>
      <c r="R6" s="167"/>
      <c r="S6" s="184">
        <f>AVERAGE(D6:Q6)</f>
        <v>0.21425531527288341</v>
      </c>
      <c r="T6" s="172">
        <f>STDEV(D6:Q6)</f>
        <v>0.10339619928685501</v>
      </c>
      <c r="U6" s="185">
        <f>T6/(SQRT(COUNTA(D6:Q6)))</f>
        <v>2.7633796630429398E-2</v>
      </c>
      <c r="V6" s="167"/>
      <c r="W6" s="167"/>
    </row>
    <row r="7" spans="2:23" x14ac:dyDescent="0.2">
      <c r="B7" s="11" t="s">
        <v>11</v>
      </c>
      <c r="C7" s="14" t="s">
        <v>2</v>
      </c>
      <c r="D7" s="183">
        <v>5.2960123326945267E-2</v>
      </c>
      <c r="E7" s="169">
        <v>3.7953317438796222E-2</v>
      </c>
      <c r="F7" s="169">
        <v>4.7672886261039465E-2</v>
      </c>
      <c r="G7" s="169">
        <v>5.4389432051661024E-2</v>
      </c>
      <c r="H7" s="169">
        <v>6.1905604255280675E-2</v>
      </c>
      <c r="I7" s="169">
        <v>7.7764302097157526E-2</v>
      </c>
      <c r="J7" s="169">
        <v>0.10561867464099654</v>
      </c>
      <c r="K7" s="169">
        <v>7.8488405404040201E-2</v>
      </c>
      <c r="L7" s="169">
        <v>0.11387332521600534</v>
      </c>
      <c r="M7" s="169">
        <v>0.16040115552182804</v>
      </c>
      <c r="N7" s="169">
        <v>3.807895057513238E-2</v>
      </c>
      <c r="O7" s="169">
        <v>9.3188413739400816E-2</v>
      </c>
      <c r="P7" s="169">
        <v>9.2846040892610657E-2</v>
      </c>
      <c r="Q7" s="171">
        <v>3.8981998689208361E-2</v>
      </c>
      <c r="R7" s="167"/>
      <c r="S7" s="184">
        <f>AVERAGE(D7:Q7)</f>
        <v>7.5294473579293045E-2</v>
      </c>
      <c r="T7" s="172">
        <f>STDEV(D7:Q7)</f>
        <v>3.5378823452161E-2</v>
      </c>
      <c r="U7" s="185">
        <f>T7/(SQRT(COUNTA(D7:Q7)))</f>
        <v>9.4553882932249551E-3</v>
      </c>
      <c r="V7" s="167"/>
      <c r="W7" s="167"/>
    </row>
    <row r="8" spans="2:23" x14ac:dyDescent="0.2">
      <c r="B8" s="12" t="s">
        <v>12</v>
      </c>
      <c r="C8" s="15" t="s">
        <v>3</v>
      </c>
      <c r="D8" s="186">
        <v>1.9766377506360653E-2</v>
      </c>
      <c r="E8" s="173">
        <v>8.8903161875669517E-2</v>
      </c>
      <c r="F8" s="173">
        <v>2.2063365931465444E-2</v>
      </c>
      <c r="G8" s="173">
        <v>3.777687433779689E-2</v>
      </c>
      <c r="H8" s="173">
        <v>3.4134833295184006E-2</v>
      </c>
      <c r="I8" s="173">
        <v>4.1662549061939273E-2</v>
      </c>
      <c r="J8" s="173">
        <v>1.9036212829892655E-2</v>
      </c>
      <c r="K8" s="173"/>
      <c r="L8" s="173"/>
      <c r="M8" s="173"/>
      <c r="N8" s="173"/>
      <c r="O8" s="173"/>
      <c r="P8" s="173"/>
      <c r="Q8" s="174"/>
      <c r="R8" s="167"/>
      <c r="S8" s="187">
        <f>AVERAGE(D8:Q8)</f>
        <v>3.7620482119758346E-2</v>
      </c>
      <c r="T8" s="175">
        <f>STDEV(D8:Q8)</f>
        <v>2.4374145233036621E-2</v>
      </c>
      <c r="U8" s="188">
        <f>T8/(SQRT(COUNTA(D8:Q8)))</f>
        <v>9.2125609580550535E-3</v>
      </c>
      <c r="V8" s="167"/>
      <c r="W8" s="167"/>
    </row>
    <row r="9" spans="2:23" x14ac:dyDescent="0.2"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</row>
    <row r="10" spans="2:23" ht="24" x14ac:dyDescent="0.3">
      <c r="B10" s="4" t="s">
        <v>139</v>
      </c>
    </row>
    <row r="12" spans="2:23" x14ac:dyDescent="0.2">
      <c r="B12" s="189"/>
      <c r="C12" s="190" t="s">
        <v>0</v>
      </c>
      <c r="D12" s="190" t="s">
        <v>1</v>
      </c>
      <c r="E12" s="191" t="s">
        <v>2</v>
      </c>
    </row>
    <row r="13" spans="2:23" x14ac:dyDescent="0.2">
      <c r="B13" s="192" t="s">
        <v>1</v>
      </c>
      <c r="C13" s="41">
        <f>TTEST($D$5:$Q$5,$D6:$Q6,2,2)</f>
        <v>3.8727693553485949E-7</v>
      </c>
      <c r="D13" s="42"/>
      <c r="E13" s="43"/>
    </row>
    <row r="14" spans="2:23" x14ac:dyDescent="0.2">
      <c r="B14" s="193" t="s">
        <v>2</v>
      </c>
      <c r="C14" s="38">
        <f>TTEST($D$5:$Q$5,$D7:$Q7,2,2)</f>
        <v>8.3211216670881689E-5</v>
      </c>
      <c r="D14" s="38">
        <f>TTEST($D$6:$Q$6,$D7:$Q7,2,2)</f>
        <v>6.3688058412613536E-5</v>
      </c>
      <c r="E14" s="40"/>
    </row>
    <row r="15" spans="2:23" x14ac:dyDescent="0.2">
      <c r="B15" s="194" t="s">
        <v>3</v>
      </c>
      <c r="C15" s="269">
        <f>TTEST($D$5:$Q$5,$D8:$Q8,2,2)</f>
        <v>0.2152842768447778</v>
      </c>
      <c r="D15" s="271">
        <f>TTEST($D$6:$Q$6,$D8:$Q8,2,2)</f>
        <v>3.0399348123911904E-4</v>
      </c>
      <c r="E15" s="348">
        <f>TTEST($D$7:$Q$7,$D8:$Q8,2,2)</f>
        <v>2.0894915617242913E-2</v>
      </c>
    </row>
    <row r="16" spans="2:23" x14ac:dyDescent="0.2">
      <c r="B16" s="6" t="s">
        <v>8</v>
      </c>
      <c r="C16" s="7" t="s">
        <v>9</v>
      </c>
    </row>
    <row r="17" spans="2:8" x14ac:dyDescent="0.2">
      <c r="B17" s="6"/>
      <c r="C17" s="7"/>
    </row>
    <row r="18" spans="2:8" ht="24" x14ac:dyDescent="0.3">
      <c r="B18" s="4" t="s">
        <v>113</v>
      </c>
      <c r="C18"/>
      <c r="D18"/>
      <c r="E18"/>
      <c r="F18"/>
      <c r="G18"/>
      <c r="H18"/>
    </row>
    <row r="19" spans="2:8" x14ac:dyDescent="0.2">
      <c r="B19"/>
      <c r="C19"/>
      <c r="D19"/>
      <c r="E19"/>
      <c r="F19"/>
      <c r="G19"/>
      <c r="H19"/>
    </row>
    <row r="20" spans="2:8" ht="17" thickBot="1" x14ac:dyDescent="0.25">
      <c r="B20" s="22" t="s">
        <v>114</v>
      </c>
      <c r="C20" s="22"/>
      <c r="D20" s="22"/>
      <c r="E20" s="22"/>
      <c r="F20" s="22"/>
      <c r="G20" s="22"/>
      <c r="H20" s="22"/>
    </row>
    <row r="21" spans="2:8" x14ac:dyDescent="0.2">
      <c r="B21" s="149" t="s">
        <v>115</v>
      </c>
      <c r="C21" s="149" t="s">
        <v>116</v>
      </c>
      <c r="D21" s="149" t="s">
        <v>117</v>
      </c>
      <c r="E21" s="149" t="s">
        <v>5</v>
      </c>
      <c r="F21" s="149" t="s">
        <v>118</v>
      </c>
      <c r="G21" s="22"/>
      <c r="H21" s="22"/>
    </row>
    <row r="22" spans="2:8" x14ac:dyDescent="0.2">
      <c r="B22" s="64" t="s">
        <v>0</v>
      </c>
      <c r="C22" s="64">
        <v>14</v>
      </c>
      <c r="D22" s="64">
        <v>0.35189860087879626</v>
      </c>
      <c r="E22" s="64">
        <v>2.5135614348485446E-2</v>
      </c>
      <c r="F22" s="64">
        <v>3.7271317847904664E-4</v>
      </c>
      <c r="G22" s="22"/>
      <c r="H22" s="22"/>
    </row>
    <row r="23" spans="2:8" x14ac:dyDescent="0.2">
      <c r="B23" s="64" t="s">
        <v>1</v>
      </c>
      <c r="C23" s="64">
        <v>14</v>
      </c>
      <c r="D23" s="64">
        <v>2.9995744138203677</v>
      </c>
      <c r="E23" s="64">
        <v>0.21425531527288341</v>
      </c>
      <c r="F23" s="64">
        <v>1.0690774026967036E-2</v>
      </c>
      <c r="G23" s="22"/>
      <c r="H23" s="22"/>
    </row>
    <row r="24" spans="2:8" x14ac:dyDescent="0.2">
      <c r="B24" s="64" t="s">
        <v>2</v>
      </c>
      <c r="C24" s="64">
        <v>14</v>
      </c>
      <c r="D24" s="64">
        <v>1.0541226301101025</v>
      </c>
      <c r="E24" s="64">
        <v>7.5294473579293045E-2</v>
      </c>
      <c r="F24" s="64">
        <v>1.2516611488591772E-3</v>
      </c>
      <c r="G24" s="22"/>
      <c r="H24" s="22"/>
    </row>
    <row r="25" spans="2:8" ht="17" thickBot="1" x14ac:dyDescent="0.25">
      <c r="B25" s="331" t="s">
        <v>3</v>
      </c>
      <c r="C25" s="331">
        <v>7</v>
      </c>
      <c r="D25" s="331">
        <v>0.26334337483830844</v>
      </c>
      <c r="E25" s="331">
        <v>3.7620482119758346E-2</v>
      </c>
      <c r="F25" s="331">
        <v>5.940989558411618E-4</v>
      </c>
      <c r="G25" s="22"/>
      <c r="H25" s="22"/>
    </row>
    <row r="26" spans="2:8" x14ac:dyDescent="0.2">
      <c r="B26" s="22"/>
      <c r="C26" s="22"/>
      <c r="D26" s="22"/>
      <c r="E26" s="22"/>
      <c r="F26" s="22"/>
      <c r="G26" s="22"/>
      <c r="H26" s="22"/>
    </row>
    <row r="27" spans="2:8" x14ac:dyDescent="0.2">
      <c r="B27" s="22"/>
      <c r="C27" s="22"/>
      <c r="D27" s="22"/>
      <c r="E27" s="22"/>
      <c r="F27" s="22"/>
      <c r="G27" s="22"/>
      <c r="H27" s="22"/>
    </row>
    <row r="28" spans="2:8" ht="17" thickBot="1" x14ac:dyDescent="0.25">
      <c r="B28" s="22" t="s">
        <v>119</v>
      </c>
      <c r="C28" s="22"/>
      <c r="D28" s="22"/>
      <c r="E28" s="22"/>
      <c r="F28" s="22"/>
      <c r="G28" s="22"/>
      <c r="H28" s="22"/>
    </row>
    <row r="29" spans="2:8" x14ac:dyDescent="0.2">
      <c r="B29" s="149" t="s">
        <v>120</v>
      </c>
      <c r="C29" s="149" t="s">
        <v>121</v>
      </c>
      <c r="D29" s="149" t="s">
        <v>122</v>
      </c>
      <c r="E29" s="149" t="s">
        <v>123</v>
      </c>
      <c r="F29" s="149" t="s">
        <v>124</v>
      </c>
      <c r="G29" s="149" t="s">
        <v>125</v>
      </c>
      <c r="H29" s="149" t="s">
        <v>126</v>
      </c>
    </row>
    <row r="30" spans="2:8" x14ac:dyDescent="0.2">
      <c r="B30" s="64" t="s">
        <v>127</v>
      </c>
      <c r="C30" s="64">
        <v>0.29591928352262642</v>
      </c>
      <c r="D30" s="64">
        <v>3</v>
      </c>
      <c r="E30" s="344">
        <v>9.8639761174208807E-2</v>
      </c>
      <c r="F30" s="347">
        <v>27.121764415648403</v>
      </c>
      <c r="G30" s="350">
        <v>3.5955555129937199E-10</v>
      </c>
      <c r="H30" s="346">
        <v>2.8115435063326726</v>
      </c>
    </row>
    <row r="31" spans="2:8" x14ac:dyDescent="0.2">
      <c r="B31" s="64" t="s">
        <v>128</v>
      </c>
      <c r="C31" s="64">
        <v>0.16366152234101536</v>
      </c>
      <c r="D31" s="64">
        <v>45</v>
      </c>
      <c r="E31" s="344">
        <v>3.63692271868923E-3</v>
      </c>
      <c r="F31" s="64"/>
      <c r="G31" s="64"/>
      <c r="H31" s="64"/>
    </row>
    <row r="32" spans="2:8" x14ac:dyDescent="0.2">
      <c r="B32" s="64"/>
      <c r="C32" s="64"/>
      <c r="D32" s="64"/>
      <c r="E32" s="64"/>
      <c r="F32" s="64"/>
      <c r="G32" s="64"/>
      <c r="H32" s="64"/>
    </row>
    <row r="33" spans="2:8" ht="17" thickBot="1" x14ac:dyDescent="0.25">
      <c r="B33" s="331" t="s">
        <v>129</v>
      </c>
      <c r="C33" s="331">
        <v>0.45958080586364175</v>
      </c>
      <c r="D33" s="331">
        <v>48</v>
      </c>
      <c r="E33" s="331"/>
      <c r="F33" s="331"/>
      <c r="G33" s="331"/>
      <c r="H33" s="331"/>
    </row>
    <row r="34" spans="2:8" x14ac:dyDescent="0.2">
      <c r="B34" s="6" t="s">
        <v>8</v>
      </c>
      <c r="C34" s="7" t="s">
        <v>9</v>
      </c>
    </row>
    <row r="35" spans="2:8" x14ac:dyDescent="0.2">
      <c r="B35" s="6"/>
      <c r="C35" s="7"/>
    </row>
    <row r="37" spans="2:8" ht="24" x14ac:dyDescent="0.3">
      <c r="B37" s="3" t="s">
        <v>138</v>
      </c>
    </row>
    <row r="38" spans="2:8" ht="14" customHeight="1" x14ac:dyDescent="0.3">
      <c r="B38" s="3"/>
    </row>
    <row r="39" spans="2:8" ht="24" x14ac:dyDescent="0.3">
      <c r="B39" s="150" t="s">
        <v>134</v>
      </c>
    </row>
    <row r="40" spans="2:8" ht="27" customHeight="1" x14ac:dyDescent="0.2">
      <c r="B40" s="205"/>
      <c r="C40" s="206" t="s">
        <v>130</v>
      </c>
      <c r="D40" s="206" t="s">
        <v>135</v>
      </c>
      <c r="E40" s="206" t="s">
        <v>136</v>
      </c>
      <c r="F40" s="207" t="s">
        <v>137</v>
      </c>
    </row>
    <row r="41" spans="2:8" x14ac:dyDescent="0.2">
      <c r="B41" s="158" t="s">
        <v>140</v>
      </c>
      <c r="C41" s="159">
        <v>-0.18909999999999999</v>
      </c>
      <c r="D41" s="159" t="s">
        <v>131</v>
      </c>
      <c r="E41" s="159" t="s">
        <v>132</v>
      </c>
      <c r="F41" s="160" t="s">
        <v>132</v>
      </c>
    </row>
    <row r="42" spans="2:8" x14ac:dyDescent="0.2">
      <c r="B42" s="158" t="s">
        <v>145</v>
      </c>
      <c r="C42" s="159">
        <v>-5.0160000000000003E-2</v>
      </c>
      <c r="D42" s="159" t="s">
        <v>131</v>
      </c>
      <c r="E42" s="159">
        <v>2.5899999999999999E-2</v>
      </c>
      <c r="F42" s="160">
        <v>3.2899999999999999E-2</v>
      </c>
    </row>
    <row r="43" spans="2:8" x14ac:dyDescent="0.2">
      <c r="B43" s="208" t="s">
        <v>155</v>
      </c>
      <c r="C43" s="209">
        <v>-1.248E-2</v>
      </c>
      <c r="D43" s="209" t="s">
        <v>133</v>
      </c>
      <c r="E43" s="209">
        <v>0.34489999999999998</v>
      </c>
      <c r="F43" s="210">
        <v>0.65690000000000004</v>
      </c>
    </row>
    <row r="44" spans="2:8" x14ac:dyDescent="0.2">
      <c r="B44" s="158" t="s">
        <v>144</v>
      </c>
      <c r="C44" s="159">
        <v>0.13900000000000001</v>
      </c>
      <c r="D44" s="159" t="s">
        <v>131</v>
      </c>
      <c r="E44" s="159" t="s">
        <v>132</v>
      </c>
      <c r="F44" s="160" t="s">
        <v>132</v>
      </c>
    </row>
    <row r="45" spans="2:8" x14ac:dyDescent="0.2">
      <c r="B45" s="158" t="s">
        <v>156</v>
      </c>
      <c r="C45" s="159">
        <v>0.17660000000000001</v>
      </c>
      <c r="D45" s="159" t="s">
        <v>131</v>
      </c>
      <c r="E45" s="159" t="s">
        <v>132</v>
      </c>
      <c r="F45" s="160" t="s">
        <v>132</v>
      </c>
    </row>
    <row r="46" spans="2:8" x14ac:dyDescent="0.2">
      <c r="B46" s="211" t="s">
        <v>157</v>
      </c>
      <c r="C46" s="212">
        <v>3.7670000000000002E-2</v>
      </c>
      <c r="D46" s="212" t="s">
        <v>133</v>
      </c>
      <c r="E46" s="212">
        <v>0.1159</v>
      </c>
      <c r="F46" s="213">
        <v>0.18390000000000001</v>
      </c>
    </row>
    <row r="47" spans="2:8" x14ac:dyDescent="0.2">
      <c r="B47" s="6" t="s">
        <v>8</v>
      </c>
      <c r="C47" s="7" t="s">
        <v>9</v>
      </c>
    </row>
  </sheetData>
  <conditionalFormatting sqref="C13:E15">
    <cfRule type="expression" dxfId="6" priority="12">
      <formula>C13&lt;=0.05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B2:J62"/>
  <sheetViews>
    <sheetView showRuler="0" workbookViewId="0">
      <selection activeCell="I49" sqref="I49"/>
    </sheetView>
  </sheetViews>
  <sheetFormatPr baseColWidth="10" defaultColWidth="11" defaultRowHeight="16" x14ac:dyDescent="0.2"/>
  <cols>
    <col min="1" max="1" width="11" style="164"/>
    <col min="2" max="2" width="55.33203125" style="164" customWidth="1"/>
    <col min="3" max="3" width="23" style="164" customWidth="1"/>
    <col min="4" max="4" width="15.1640625" style="164" customWidth="1"/>
    <col min="5" max="5" width="22.6640625" style="164" customWidth="1"/>
    <col min="6" max="6" width="22.33203125" style="164" customWidth="1"/>
    <col min="7" max="7" width="21.33203125" style="164" customWidth="1"/>
    <col min="8" max="16384" width="11" style="164"/>
  </cols>
  <sheetData>
    <row r="2" spans="2:10" ht="24" x14ac:dyDescent="0.3">
      <c r="B2" s="86" t="s">
        <v>36</v>
      </c>
    </row>
    <row r="4" spans="2:10" x14ac:dyDescent="0.2">
      <c r="D4" s="16">
        <v>1</v>
      </c>
      <c r="E4" s="16">
        <v>2</v>
      </c>
      <c r="F4" s="16">
        <v>3</v>
      </c>
      <c r="H4" s="2" t="s">
        <v>5</v>
      </c>
      <c r="I4" s="2" t="s">
        <v>4</v>
      </c>
      <c r="J4" s="2" t="s">
        <v>6</v>
      </c>
    </row>
    <row r="5" spans="2:10" x14ac:dyDescent="0.2">
      <c r="B5" s="23">
        <v>17837</v>
      </c>
      <c r="C5" s="87" t="s">
        <v>37</v>
      </c>
      <c r="D5" s="180">
        <v>0.50567093112429529</v>
      </c>
      <c r="E5" s="165">
        <v>0.49973340900888019</v>
      </c>
      <c r="F5" s="166">
        <v>0.49327262923683862</v>
      </c>
      <c r="H5" s="181">
        <f t="shared" ref="H5:H10" si="0">AVERAGE(D5:F5)</f>
        <v>0.49955898979000463</v>
      </c>
      <c r="I5" s="168">
        <f t="shared" ref="I5:I10" si="1">STDEV(D5:F5)</f>
        <v>6.2009909668586626E-3</v>
      </c>
      <c r="J5" s="182">
        <f t="shared" ref="J5:J10" si="2">I5/(SQRT(COUNTA(D5:F5)))</f>
        <v>3.5801438039582867E-3</v>
      </c>
    </row>
    <row r="6" spans="2:10" x14ac:dyDescent="0.2">
      <c r="B6" s="26">
        <v>17836</v>
      </c>
      <c r="C6" s="88" t="s">
        <v>38</v>
      </c>
      <c r="D6" s="183">
        <v>0.43972953019674776</v>
      </c>
      <c r="E6" s="169">
        <v>0.49825049062840288</v>
      </c>
      <c r="F6" s="171">
        <v>0.49409829651882226</v>
      </c>
      <c r="H6" s="184">
        <f t="shared" si="0"/>
        <v>0.47735943911465761</v>
      </c>
      <c r="I6" s="172">
        <f t="shared" si="1"/>
        <v>3.2654520557781175E-2</v>
      </c>
      <c r="J6" s="185">
        <f t="shared" si="2"/>
        <v>1.885309623429313E-2</v>
      </c>
    </row>
    <row r="7" spans="2:10" x14ac:dyDescent="0.2">
      <c r="B7" s="26">
        <v>17854</v>
      </c>
      <c r="C7" s="88" t="s">
        <v>39</v>
      </c>
      <c r="D7" s="183">
        <v>9.220217598225694E-2</v>
      </c>
      <c r="E7" s="169">
        <v>8.4516322612630104E-2</v>
      </c>
      <c r="F7" s="171">
        <v>8.0838315888234882E-2</v>
      </c>
      <c r="H7" s="184">
        <f t="shared" si="0"/>
        <v>8.5852271494373966E-2</v>
      </c>
      <c r="I7" s="172">
        <f t="shared" si="1"/>
        <v>5.7985255556995928E-3</v>
      </c>
      <c r="J7" s="185">
        <f t="shared" si="2"/>
        <v>3.3477802904860843E-3</v>
      </c>
    </row>
    <row r="8" spans="2:10" x14ac:dyDescent="0.2">
      <c r="B8" s="26">
        <v>17856</v>
      </c>
      <c r="C8" s="88" t="s">
        <v>40</v>
      </c>
      <c r="D8" s="183">
        <v>5.8393496894390773E-2</v>
      </c>
      <c r="E8" s="169">
        <v>5.6370892715475282E-2</v>
      </c>
      <c r="F8" s="171">
        <v>6.1466169415007203E-2</v>
      </c>
      <c r="H8" s="184">
        <f t="shared" si="0"/>
        <v>5.874351967495775E-2</v>
      </c>
      <c r="I8" s="172">
        <f t="shared" si="1"/>
        <v>2.5656087233608144E-3</v>
      </c>
      <c r="J8" s="185">
        <f t="shared" si="2"/>
        <v>1.4812548870676184E-3</v>
      </c>
    </row>
    <row r="9" spans="2:10" x14ac:dyDescent="0.2">
      <c r="B9" s="26">
        <v>17858</v>
      </c>
      <c r="C9" s="88" t="s">
        <v>41</v>
      </c>
      <c r="D9" s="183">
        <v>0.90802937444738119</v>
      </c>
      <c r="E9" s="169">
        <v>0.83160901004618049</v>
      </c>
      <c r="F9" s="171">
        <v>1.1337415396436454</v>
      </c>
      <c r="H9" s="184">
        <f t="shared" si="0"/>
        <v>0.9577933080457357</v>
      </c>
      <c r="I9" s="172">
        <f t="shared" si="1"/>
        <v>0.15709345363708418</v>
      </c>
      <c r="J9" s="185">
        <f t="shared" si="2"/>
        <v>9.069794774529856E-2</v>
      </c>
    </row>
    <row r="10" spans="2:10" x14ac:dyDescent="0.2">
      <c r="B10" s="28">
        <v>17859</v>
      </c>
      <c r="C10" s="89" t="s">
        <v>42</v>
      </c>
      <c r="D10" s="186">
        <v>1.5692077219253786</v>
      </c>
      <c r="E10" s="173">
        <v>1.6459228301405806</v>
      </c>
      <c r="F10" s="174">
        <v>1.7623933903723781</v>
      </c>
      <c r="H10" s="187">
        <f t="shared" si="0"/>
        <v>1.659174647479446</v>
      </c>
      <c r="I10" s="175">
        <f t="shared" si="1"/>
        <v>9.7272214020322822E-2</v>
      </c>
      <c r="J10" s="188">
        <f t="shared" si="2"/>
        <v>5.6160138949304272E-2</v>
      </c>
    </row>
    <row r="12" spans="2:10" ht="24" x14ac:dyDescent="0.3">
      <c r="B12" s="4" t="s">
        <v>7</v>
      </c>
    </row>
    <row r="14" spans="2:10" x14ac:dyDescent="0.2">
      <c r="B14" s="189"/>
      <c r="C14" s="190" t="s">
        <v>37</v>
      </c>
      <c r="D14" s="190" t="s">
        <v>38</v>
      </c>
      <c r="E14" s="190" t="s">
        <v>39</v>
      </c>
      <c r="F14" s="190" t="s">
        <v>40</v>
      </c>
      <c r="G14" s="142" t="s">
        <v>41</v>
      </c>
    </row>
    <row r="15" spans="2:10" x14ac:dyDescent="0.2">
      <c r="B15" s="192" t="s">
        <v>38</v>
      </c>
      <c r="C15" s="42">
        <f>TTEST($D$5:$F$5,$D6:$F6,2,2)</f>
        <v>0.31172353617468168</v>
      </c>
      <c r="D15" s="42"/>
      <c r="E15" s="42"/>
      <c r="F15" s="42"/>
      <c r="G15" s="43"/>
    </row>
    <row r="16" spans="2:10" x14ac:dyDescent="0.2">
      <c r="B16" s="193" t="s">
        <v>39</v>
      </c>
      <c r="C16" s="266">
        <f>TTEST($D$5:$F$5,$D7:$F7,2,2)</f>
        <v>1.181146320054941E-7</v>
      </c>
      <c r="D16" s="266">
        <f>TTEST($D$6:$F$6,$D7:$F7,2,2)</f>
        <v>3.3790470093843186E-5</v>
      </c>
      <c r="E16" s="38"/>
      <c r="F16" s="38"/>
      <c r="G16" s="91"/>
    </row>
    <row r="17" spans="2:8" x14ac:dyDescent="0.2">
      <c r="B17" s="193" t="s">
        <v>40</v>
      </c>
      <c r="C17" s="266">
        <f>TTEST($D$5:$F$5,$D8:$F8,2,2)</f>
        <v>3.5789129140478074E-8</v>
      </c>
      <c r="D17" s="266">
        <f>TTEST($D$6:$F$6,$D8:$F8,2,2)</f>
        <v>2.4653495643128119E-5</v>
      </c>
      <c r="E17" s="266">
        <f>TTEST($D$7:$F$7,$D8:$F8,2,2)</f>
        <v>1.7741809790503805E-3</v>
      </c>
      <c r="F17" s="38"/>
      <c r="G17" s="91"/>
    </row>
    <row r="18" spans="2:8" x14ac:dyDescent="0.2">
      <c r="B18" s="201" t="s">
        <v>41</v>
      </c>
      <c r="C18" s="266">
        <f>TTEST($D$5:$F$5,$D9:$F9,2,2)</f>
        <v>7.2393139700948914E-3</v>
      </c>
      <c r="D18" s="266">
        <f>TTEST($D$6:$F$6,$D9:$F9,2,2)</f>
        <v>6.5781335387668834E-3</v>
      </c>
      <c r="E18" s="266">
        <f>TTEST($D$7:$F$7,$D9:$F9,2,2)</f>
        <v>6.562048511490812E-4</v>
      </c>
      <c r="F18" s="266">
        <f>TTEST($D$8:$F$8,$D9:$F9,2,2)</f>
        <v>5.8173361407961449E-4</v>
      </c>
      <c r="G18" s="91"/>
    </row>
    <row r="19" spans="2:8" x14ac:dyDescent="0.2">
      <c r="B19" s="202" t="s">
        <v>42</v>
      </c>
      <c r="C19" s="268">
        <f>TTEST($D$5:$F$5,$D10:$F10,2,2)</f>
        <v>3.2759899904470179E-5</v>
      </c>
      <c r="D19" s="268">
        <f>TTEST($D$6:$F$6,$D10:$F10,2,2)</f>
        <v>3.7254498035713967E-5</v>
      </c>
      <c r="E19" s="268">
        <f>TTEST($D$7:$F$7,$D10:$F10,2,2)</f>
        <v>9.7270472426915654E-6</v>
      </c>
      <c r="F19" s="268">
        <f>TTEST($D$8:$F$8,$D10:$F10,2,2)</f>
        <v>9.0356794521234188E-6</v>
      </c>
      <c r="G19" s="276">
        <f>TTEST($D$9:$F$9,$D10:$F10,2,2)</f>
        <v>2.7698023404713638E-3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/>
      <c r="D22"/>
      <c r="E22"/>
      <c r="F22"/>
      <c r="G22"/>
      <c r="H22"/>
    </row>
    <row r="23" spans="2:8" x14ac:dyDescent="0.2">
      <c r="B23"/>
      <c r="C23"/>
      <c r="D23"/>
      <c r="E23"/>
      <c r="F23"/>
      <c r="G23"/>
      <c r="H23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37</v>
      </c>
      <c r="C26" s="64">
        <v>3</v>
      </c>
      <c r="D26" s="64">
        <v>1.4986769693700139</v>
      </c>
      <c r="E26" s="64">
        <v>0.49955898979000463</v>
      </c>
      <c r="F26" s="64">
        <v>3.8452288971062726E-5</v>
      </c>
      <c r="G26" s="22"/>
      <c r="H26" s="22"/>
    </row>
    <row r="27" spans="2:8" x14ac:dyDescent="0.2">
      <c r="B27" s="64" t="s">
        <v>38</v>
      </c>
      <c r="C27" s="64">
        <v>3</v>
      </c>
      <c r="D27" s="64">
        <v>1.4320783173439728</v>
      </c>
      <c r="E27" s="64">
        <v>0.47735943911465761</v>
      </c>
      <c r="F27" s="64">
        <v>1.0663177128585534E-3</v>
      </c>
      <c r="G27" s="22"/>
      <c r="H27" s="22"/>
    </row>
    <row r="28" spans="2:8" x14ac:dyDescent="0.2">
      <c r="B28" s="64" t="s">
        <v>39</v>
      </c>
      <c r="C28" s="64">
        <v>3</v>
      </c>
      <c r="D28" s="64">
        <v>0.2575568144831219</v>
      </c>
      <c r="E28" s="64">
        <v>8.5852271494373966E-2</v>
      </c>
      <c r="F28" s="64">
        <v>3.3622898620101275E-5</v>
      </c>
      <c r="G28" s="22"/>
      <c r="H28" s="22"/>
    </row>
    <row r="29" spans="2:8" x14ac:dyDescent="0.2">
      <c r="B29" s="64" t="s">
        <v>40</v>
      </c>
      <c r="C29" s="64">
        <v>3</v>
      </c>
      <c r="D29" s="64">
        <v>0.17623055902487325</v>
      </c>
      <c r="E29" s="64">
        <v>5.874351967495775E-2</v>
      </c>
      <c r="F29" s="64">
        <v>6.5823481213851069E-6</v>
      </c>
      <c r="G29" s="22"/>
      <c r="H29" s="22"/>
    </row>
    <row r="30" spans="2:8" x14ac:dyDescent="0.2">
      <c r="B30" s="64" t="s">
        <v>41</v>
      </c>
      <c r="C30" s="64">
        <v>3</v>
      </c>
      <c r="D30" s="64">
        <v>2.8733799241372071</v>
      </c>
      <c r="E30" s="64">
        <v>0.9577933080457357</v>
      </c>
      <c r="F30" s="64">
        <v>2.4678353175626722E-2</v>
      </c>
      <c r="G30" s="22"/>
      <c r="H30" s="22"/>
    </row>
    <row r="31" spans="2:8" ht="17" thickBot="1" x14ac:dyDescent="0.25">
      <c r="B31" s="331" t="s">
        <v>42</v>
      </c>
      <c r="C31" s="331">
        <v>3</v>
      </c>
      <c r="D31" s="331">
        <v>4.9775239424383377</v>
      </c>
      <c r="E31" s="331">
        <v>1.659174647479446</v>
      </c>
      <c r="F31" s="331">
        <v>9.4618836204154871E-3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5.4873190027400867</v>
      </c>
      <c r="D36" s="64">
        <v>5</v>
      </c>
      <c r="E36" s="345">
        <v>1.0974638005480173</v>
      </c>
      <c r="F36" s="346">
        <v>186.61593403385328</v>
      </c>
      <c r="G36" s="350">
        <v>6.044688877415519E-11</v>
      </c>
      <c r="H36" s="346">
        <v>3.1058752390841229</v>
      </c>
    </row>
    <row r="37" spans="2:8" x14ac:dyDescent="0.2">
      <c r="B37" s="64" t="s">
        <v>128</v>
      </c>
      <c r="C37" s="64">
        <v>7.0570424089226855E-2</v>
      </c>
      <c r="D37" s="64">
        <v>12</v>
      </c>
      <c r="E37" s="344">
        <v>5.8808686741022376E-3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5.5578894268293135</v>
      </c>
      <c r="D39" s="331">
        <v>17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10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208" t="s">
        <v>175</v>
      </c>
      <c r="C47" s="209">
        <v>2.2200000000000001E-2</v>
      </c>
      <c r="D47" s="209" t="s">
        <v>133</v>
      </c>
      <c r="E47" s="209">
        <v>0.1021</v>
      </c>
      <c r="F47" s="210">
        <v>0.72909999999999997</v>
      </c>
    </row>
    <row r="48" spans="2:8" x14ac:dyDescent="0.2">
      <c r="B48" s="158" t="s">
        <v>176</v>
      </c>
      <c r="C48" s="159">
        <v>0.41370000000000001</v>
      </c>
      <c r="D48" s="159" t="s">
        <v>131</v>
      </c>
      <c r="E48" s="159" t="s">
        <v>132</v>
      </c>
      <c r="F48" s="160" t="s">
        <v>132</v>
      </c>
    </row>
    <row r="49" spans="2:6" x14ac:dyDescent="0.2">
      <c r="B49" s="158" t="s">
        <v>177</v>
      </c>
      <c r="C49" s="159">
        <v>0.44080000000000003</v>
      </c>
      <c r="D49" s="159" t="s">
        <v>131</v>
      </c>
      <c r="E49" s="159" t="s">
        <v>132</v>
      </c>
      <c r="F49" s="160" t="s">
        <v>132</v>
      </c>
    </row>
    <row r="50" spans="2:6" x14ac:dyDescent="0.2">
      <c r="B50" s="158" t="s">
        <v>178</v>
      </c>
      <c r="C50" s="159">
        <v>-0.4582</v>
      </c>
      <c r="D50" s="159" t="s">
        <v>131</v>
      </c>
      <c r="E50" s="159" t="s">
        <v>132</v>
      </c>
      <c r="F50" s="160" t="s">
        <v>132</v>
      </c>
    </row>
    <row r="51" spans="2:6" x14ac:dyDescent="0.2">
      <c r="B51" s="158" t="s">
        <v>179</v>
      </c>
      <c r="C51" s="159">
        <v>-1.1599999999999999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158" t="s">
        <v>180</v>
      </c>
      <c r="C52" s="159">
        <v>0.39150000000000001</v>
      </c>
      <c r="D52" s="159" t="s">
        <v>131</v>
      </c>
      <c r="E52" s="159" t="s">
        <v>132</v>
      </c>
      <c r="F52" s="160" t="s">
        <v>132</v>
      </c>
    </row>
    <row r="53" spans="2:6" x14ac:dyDescent="0.2">
      <c r="B53" s="158" t="s">
        <v>181</v>
      </c>
      <c r="C53" s="159">
        <v>0.41860000000000003</v>
      </c>
      <c r="D53" s="159" t="s">
        <v>131</v>
      </c>
      <c r="E53" s="159" t="s">
        <v>132</v>
      </c>
      <c r="F53" s="160" t="s">
        <v>132</v>
      </c>
    </row>
    <row r="54" spans="2:6" x14ac:dyDescent="0.2">
      <c r="B54" s="158" t="s">
        <v>182</v>
      </c>
      <c r="C54" s="159">
        <v>-0.48039999999999999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158" t="s">
        <v>183</v>
      </c>
      <c r="C55" s="159">
        <v>-1.1819999999999999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08" t="s">
        <v>184</v>
      </c>
      <c r="C56" s="209">
        <v>2.7109999999999999E-2</v>
      </c>
      <c r="D56" s="209" t="s">
        <v>133</v>
      </c>
      <c r="E56" s="209">
        <v>0.1009</v>
      </c>
      <c r="F56" s="210">
        <v>0.67269999999999996</v>
      </c>
    </row>
    <row r="57" spans="2:6" x14ac:dyDescent="0.2">
      <c r="B57" s="158" t="s">
        <v>185</v>
      </c>
      <c r="C57" s="159">
        <v>-0.87190000000000001</v>
      </c>
      <c r="D57" s="159" t="s">
        <v>131</v>
      </c>
      <c r="E57" s="159" t="s">
        <v>132</v>
      </c>
      <c r="F57" s="160" t="s">
        <v>132</v>
      </c>
    </row>
    <row r="58" spans="2:6" x14ac:dyDescent="0.2">
      <c r="B58" s="158" t="s">
        <v>186</v>
      </c>
      <c r="C58" s="159">
        <v>-1.573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158" t="s">
        <v>187</v>
      </c>
      <c r="C59" s="159">
        <v>-0.89910000000000001</v>
      </c>
      <c r="D59" s="159" t="s">
        <v>131</v>
      </c>
      <c r="E59" s="159" t="s">
        <v>132</v>
      </c>
      <c r="F59" s="160" t="s">
        <v>132</v>
      </c>
    </row>
    <row r="60" spans="2:6" x14ac:dyDescent="0.2">
      <c r="B60" s="158" t="s">
        <v>188</v>
      </c>
      <c r="C60" s="159">
        <v>-1.6</v>
      </c>
      <c r="D60" s="159" t="s">
        <v>131</v>
      </c>
      <c r="E60" s="159" t="s">
        <v>132</v>
      </c>
      <c r="F60" s="160" t="s">
        <v>132</v>
      </c>
    </row>
    <row r="61" spans="2:6" x14ac:dyDescent="0.2">
      <c r="B61" s="161" t="s">
        <v>189</v>
      </c>
      <c r="C61" s="162">
        <v>-0.70140000000000002</v>
      </c>
      <c r="D61" s="162" t="s">
        <v>131</v>
      </c>
      <c r="E61" s="162" t="s">
        <v>132</v>
      </c>
      <c r="F61" s="163" t="s">
        <v>132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 enableFormatConditionsCalculation="0"/>
  <dimension ref="B2:M57"/>
  <sheetViews>
    <sheetView showRuler="0" workbookViewId="0">
      <selection activeCell="Q52" sqref="Q52"/>
    </sheetView>
  </sheetViews>
  <sheetFormatPr baseColWidth="10" defaultColWidth="11" defaultRowHeight="16" x14ac:dyDescent="0.2"/>
  <cols>
    <col min="1" max="1" width="7.6640625" style="164" customWidth="1"/>
    <col min="2" max="2" width="57.1640625" style="164" customWidth="1"/>
    <col min="3" max="3" width="29" style="164" customWidth="1"/>
    <col min="4" max="4" width="30.83203125" style="164" customWidth="1"/>
    <col min="5" max="5" width="33" style="164" customWidth="1"/>
    <col min="6" max="6" width="18.1640625" style="164" customWidth="1"/>
    <col min="7" max="7" width="11.83203125" style="164" bestFit="1" customWidth="1"/>
    <col min="8" max="8" width="11" style="164"/>
    <col min="9" max="9" width="13.6640625" style="164" customWidth="1"/>
    <col min="10" max="16384" width="11" style="164"/>
  </cols>
  <sheetData>
    <row r="2" spans="2:13" ht="24" x14ac:dyDescent="0.3">
      <c r="B2" s="3" t="s">
        <v>323</v>
      </c>
    </row>
    <row r="4" spans="2:13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K4" s="2" t="s">
        <v>5</v>
      </c>
      <c r="L4" s="2" t="s">
        <v>4</v>
      </c>
      <c r="M4" s="2" t="s">
        <v>6</v>
      </c>
    </row>
    <row r="5" spans="2:13" x14ac:dyDescent="0.2">
      <c r="B5" s="92">
        <v>17836</v>
      </c>
      <c r="C5" s="24" t="s">
        <v>43</v>
      </c>
      <c r="D5" s="44">
        <v>1.4183690189831434E-2</v>
      </c>
      <c r="E5" s="45">
        <v>1.9562418259236607E-3</v>
      </c>
      <c r="F5" s="45">
        <v>8.0036260746340505E-3</v>
      </c>
      <c r="G5" s="45">
        <v>6.3238358997353187E-4</v>
      </c>
      <c r="H5" s="45">
        <v>5.6962314151680496E-3</v>
      </c>
      <c r="I5" s="53">
        <v>5.7509535548916002E-3</v>
      </c>
      <c r="K5" s="220">
        <f>AVERAGE(D5:I5)</f>
        <v>6.0371877750703866E-3</v>
      </c>
      <c r="L5" s="221">
        <f>STDEV(D5:I5)</f>
        <v>4.8227915270505984E-3</v>
      </c>
      <c r="M5" s="182">
        <f>L5/(SQRT(COUNTA(D5:I5)))</f>
        <v>1.9688963961820103E-3</v>
      </c>
    </row>
    <row r="6" spans="2:13" x14ac:dyDescent="0.2">
      <c r="B6" s="57">
        <v>17892</v>
      </c>
      <c r="C6" s="27" t="s">
        <v>44</v>
      </c>
      <c r="D6" s="77">
        <v>7.4398811990879681</v>
      </c>
      <c r="E6" s="78">
        <v>4.029672666700459</v>
      </c>
      <c r="F6" s="78">
        <v>8.7384754060468595</v>
      </c>
      <c r="G6" s="78">
        <v>2.9659027853479838</v>
      </c>
      <c r="H6" s="78">
        <v>6.2110591185263946</v>
      </c>
      <c r="I6" s="79">
        <v>5.8787611059678158</v>
      </c>
      <c r="K6" s="214">
        <f>AVERAGE(D6:I6)</f>
        <v>5.8772920469462475</v>
      </c>
      <c r="L6" s="215">
        <f>STDEV(D6:I6)</f>
        <v>2.1274088697662377</v>
      </c>
      <c r="M6" s="216">
        <f>L6/(SQRT(COUNTA(D6:I6)))</f>
        <v>0.86851103419972564</v>
      </c>
    </row>
    <row r="7" spans="2:13" x14ac:dyDescent="0.2">
      <c r="B7" s="57">
        <v>17916</v>
      </c>
      <c r="C7" s="27" t="s">
        <v>45</v>
      </c>
      <c r="D7" s="77">
        <v>0.18515848484174235</v>
      </c>
      <c r="E7" s="78">
        <v>0.19054694780650586</v>
      </c>
      <c r="F7" s="78">
        <v>0.23183890327236487</v>
      </c>
      <c r="G7" s="78">
        <v>0.22294866193507515</v>
      </c>
      <c r="H7" s="78">
        <v>0.21073626670954623</v>
      </c>
      <c r="I7" s="79">
        <v>0.38296404670321049</v>
      </c>
      <c r="K7" s="214">
        <f>AVERAGE(D7:I7)</f>
        <v>0.23736555187807415</v>
      </c>
      <c r="L7" s="215">
        <f>STDEV(D7:I7)</f>
        <v>7.3571720953254843E-2</v>
      </c>
      <c r="M7" s="216">
        <f>L7/(SQRT(COUNTA(D7:I7)))</f>
        <v>3.0035529305650663E-2</v>
      </c>
    </row>
    <row r="8" spans="2:13" x14ac:dyDescent="0.2">
      <c r="B8" s="34">
        <v>17908</v>
      </c>
      <c r="C8" s="29" t="s">
        <v>46</v>
      </c>
      <c r="D8" s="80">
        <v>0.83613570482947863</v>
      </c>
      <c r="E8" s="81">
        <v>1.1475895514006689</v>
      </c>
      <c r="F8" s="81">
        <v>0.57440902003251504</v>
      </c>
      <c r="G8" s="81">
        <v>0.44540967861649067</v>
      </c>
      <c r="H8" s="81">
        <v>0.63640332161779167</v>
      </c>
      <c r="I8" s="82">
        <v>0.6784275463595747</v>
      </c>
      <c r="K8" s="217">
        <f>AVERAGE(D8:I8)</f>
        <v>0.71972913714275322</v>
      </c>
      <c r="L8" s="218">
        <f>STDEV(D8:I8)</f>
        <v>0.24561479507014902</v>
      </c>
      <c r="M8" s="219">
        <f>L8/(SQRT(COUNTA(D8:I8)))</f>
        <v>0.1002718202000204</v>
      </c>
    </row>
    <row r="9" spans="2:13" x14ac:dyDescent="0.2">
      <c r="D9" s="179"/>
      <c r="E9" s="179"/>
      <c r="F9" s="179"/>
      <c r="G9" s="179"/>
      <c r="H9" s="179"/>
      <c r="I9" s="179"/>
      <c r="K9" s="179"/>
      <c r="L9" s="179"/>
      <c r="M9" s="179"/>
    </row>
    <row r="10" spans="2:13" x14ac:dyDescent="0.2">
      <c r="D10" s="179"/>
      <c r="E10" s="179"/>
      <c r="F10" s="179"/>
      <c r="G10" s="179"/>
      <c r="H10" s="179"/>
      <c r="I10" s="179"/>
      <c r="K10" s="179"/>
      <c r="L10" s="179"/>
      <c r="M10" s="179"/>
    </row>
    <row r="11" spans="2:13" x14ac:dyDescent="0.2">
      <c r="D11" s="179"/>
      <c r="E11" s="179"/>
      <c r="F11" s="179"/>
      <c r="G11" s="179"/>
      <c r="H11" s="179"/>
      <c r="I11" s="179"/>
      <c r="K11" s="179"/>
      <c r="L11" s="179"/>
      <c r="M11" s="179"/>
    </row>
    <row r="12" spans="2:13" ht="24" x14ac:dyDescent="0.3">
      <c r="B12" s="3" t="s">
        <v>324</v>
      </c>
      <c r="D12" s="179"/>
      <c r="E12" s="179"/>
      <c r="F12" s="179"/>
      <c r="G12" s="179"/>
      <c r="H12" s="179"/>
      <c r="I12" s="179"/>
      <c r="K12" s="179"/>
      <c r="L12" s="179"/>
      <c r="M12" s="179"/>
    </row>
    <row r="13" spans="2:13" x14ac:dyDescent="0.2">
      <c r="D13" s="179"/>
      <c r="E13" s="179"/>
      <c r="F13" s="179"/>
      <c r="G13" s="179"/>
      <c r="H13" s="179"/>
      <c r="I13" s="179"/>
      <c r="K13" s="179"/>
      <c r="L13" s="179"/>
      <c r="M13" s="179"/>
    </row>
    <row r="14" spans="2:13" x14ac:dyDescent="0.2">
      <c r="D14" s="16">
        <v>1</v>
      </c>
      <c r="E14" s="16">
        <v>2</v>
      </c>
      <c r="F14" s="16">
        <v>3</v>
      </c>
      <c r="G14" s="16">
        <v>4</v>
      </c>
      <c r="H14" s="16">
        <v>5</v>
      </c>
      <c r="I14" s="16">
        <v>6</v>
      </c>
      <c r="K14" s="2" t="s">
        <v>5</v>
      </c>
      <c r="L14" s="2" t="s">
        <v>4</v>
      </c>
      <c r="M14" s="2" t="s">
        <v>6</v>
      </c>
    </row>
    <row r="15" spans="2:13" x14ac:dyDescent="0.2">
      <c r="B15" s="92">
        <v>17836</v>
      </c>
      <c r="C15" s="24" t="s">
        <v>43</v>
      </c>
      <c r="D15" s="234">
        <f t="shared" ref="D15:I18" si="0">D5/$K$5</f>
        <v>2.3493869527134374</v>
      </c>
      <c r="E15" s="235">
        <f t="shared" si="0"/>
        <v>0.32403196634062836</v>
      </c>
      <c r="F15" s="235">
        <f t="shared" si="0"/>
        <v>1.3257209106007535</v>
      </c>
      <c r="G15" s="235">
        <f t="shared" si="0"/>
        <v>0.10474804056697723</v>
      </c>
      <c r="H15" s="235">
        <f t="shared" si="0"/>
        <v>0.94352397629401852</v>
      </c>
      <c r="I15" s="236">
        <f t="shared" si="0"/>
        <v>0.95258815348418591</v>
      </c>
      <c r="K15" s="220">
        <f>AVERAGE(D15:I15)</f>
        <v>1.0000000000000002</v>
      </c>
      <c r="L15" s="221">
        <f>STDEV(D15:I15)</f>
        <v>0.79884736184048344</v>
      </c>
      <c r="M15" s="222">
        <f>L15/(SQRT(COUNTA(D15:I15)))</f>
        <v>0.3261280698129444</v>
      </c>
    </row>
    <row r="16" spans="2:13" x14ac:dyDescent="0.2">
      <c r="B16" s="57">
        <v>17892</v>
      </c>
      <c r="C16" s="27" t="s">
        <v>44</v>
      </c>
      <c r="D16" s="228">
        <f t="shared" si="0"/>
        <v>1232.342189157969</v>
      </c>
      <c r="E16" s="229">
        <f t="shared" si="0"/>
        <v>667.47512531254301</v>
      </c>
      <c r="F16" s="229">
        <f t="shared" si="0"/>
        <v>1447.4413802616864</v>
      </c>
      <c r="G16" s="229">
        <f t="shared" si="0"/>
        <v>491.27224394033442</v>
      </c>
      <c r="H16" s="229">
        <f t="shared" si="0"/>
        <v>1028.8000555778606</v>
      </c>
      <c r="I16" s="233">
        <f t="shared" si="0"/>
        <v>973.75820083702399</v>
      </c>
      <c r="K16" s="214">
        <f>AVERAGE(D16:I16)</f>
        <v>973.51486584790291</v>
      </c>
      <c r="L16" s="215">
        <f>STDEV(D16:I16)</f>
        <v>352.38408163334617</v>
      </c>
      <c r="M16" s="216">
        <f>L16/(SQRT(COUNTA(D16:I16)))</f>
        <v>143.86019891349193</v>
      </c>
    </row>
    <row r="17" spans="2:13" x14ac:dyDescent="0.2">
      <c r="B17" s="57">
        <v>17916</v>
      </c>
      <c r="C17" s="27" t="s">
        <v>45</v>
      </c>
      <c r="D17" s="228">
        <f t="shared" si="0"/>
        <v>30.669658082580284</v>
      </c>
      <c r="E17" s="229">
        <f t="shared" si="0"/>
        <v>31.562203281690092</v>
      </c>
      <c r="F17" s="229">
        <f t="shared" si="0"/>
        <v>38.401804268819831</v>
      </c>
      <c r="G17" s="229">
        <f t="shared" si="0"/>
        <v>36.929224374253593</v>
      </c>
      <c r="H17" s="229">
        <f t="shared" si="0"/>
        <v>34.906362790262769</v>
      </c>
      <c r="I17" s="233">
        <f t="shared" si="0"/>
        <v>63.434178457161799</v>
      </c>
      <c r="K17" s="214">
        <f>AVERAGE(D17:I17)</f>
        <v>39.317238542461396</v>
      </c>
      <c r="L17" s="215">
        <f>STDEV(D17:I17)</f>
        <v>12.186422502387199</v>
      </c>
      <c r="M17" s="216">
        <f>L17/(SQRT(COUNTA(D17:I17)))</f>
        <v>4.9750861534699258</v>
      </c>
    </row>
    <row r="18" spans="2:13" x14ac:dyDescent="0.2">
      <c r="B18" s="34">
        <v>17908</v>
      </c>
      <c r="C18" s="29" t="s">
        <v>46</v>
      </c>
      <c r="D18" s="230">
        <f t="shared" si="0"/>
        <v>138.49754819324471</v>
      </c>
      <c r="E18" s="231">
        <f t="shared" si="0"/>
        <v>190.08677453092625</v>
      </c>
      <c r="F18" s="231">
        <f t="shared" si="0"/>
        <v>95.145130718717468</v>
      </c>
      <c r="G18" s="231">
        <f t="shared" si="0"/>
        <v>73.777675171168198</v>
      </c>
      <c r="H18" s="231">
        <f t="shared" si="0"/>
        <v>105.41386906097549</v>
      </c>
      <c r="I18" s="237">
        <f t="shared" si="0"/>
        <v>112.37476315728229</v>
      </c>
      <c r="K18" s="217">
        <f>AVERAGE(D18:I18)</f>
        <v>119.21596013871907</v>
      </c>
      <c r="L18" s="218">
        <f>STDEV(D18:I18)</f>
        <v>40.683643481220862</v>
      </c>
      <c r="M18" s="219">
        <f>L18/(SQRT(COUNTA(D18:I18)))</f>
        <v>16.609027901049704</v>
      </c>
    </row>
    <row r="20" spans="2:13" ht="24" x14ac:dyDescent="0.3">
      <c r="B20" s="4" t="s">
        <v>7</v>
      </c>
    </row>
    <row r="22" spans="2:13" x14ac:dyDescent="0.2">
      <c r="B22" s="189"/>
      <c r="C22" s="190" t="s">
        <v>43</v>
      </c>
      <c r="D22" s="190" t="s">
        <v>44</v>
      </c>
      <c r="E22" s="191" t="s">
        <v>45</v>
      </c>
    </row>
    <row r="23" spans="2:13" x14ac:dyDescent="0.2">
      <c r="B23" s="192" t="s">
        <v>44</v>
      </c>
      <c r="C23" s="265">
        <f>TTEST($D$15:$I$15,$D16:$I16,2,2)</f>
        <v>4.9795052874389166E-5</v>
      </c>
      <c r="D23" s="41"/>
      <c r="E23" s="93"/>
    </row>
    <row r="24" spans="2:13" x14ac:dyDescent="0.2">
      <c r="B24" s="193" t="s">
        <v>45</v>
      </c>
      <c r="C24" s="266">
        <f>TTEST($D$15:$I$15,$D17:$I17,2,2)</f>
        <v>1.6704761670947215E-5</v>
      </c>
      <c r="D24" s="266">
        <f>TTEST($D$16:$I$16,$D17:$I17,2,2)</f>
        <v>6.9842502343037149E-5</v>
      </c>
      <c r="E24" s="91"/>
    </row>
    <row r="25" spans="2:13" x14ac:dyDescent="0.2">
      <c r="B25" s="194" t="s">
        <v>46</v>
      </c>
      <c r="C25" s="268">
        <f>TTEST($D$15:$I$15,$D18:$I18,2,2)</f>
        <v>3.2322838273163279E-5</v>
      </c>
      <c r="D25" s="268">
        <f>TTEST($D$16:$I$16,$D18:$I18,2,2)</f>
        <v>1.5121755800421999E-4</v>
      </c>
      <c r="E25" s="276">
        <f>TTEST($D$17:$I$17,$D18:$I18,2,2)</f>
        <v>9.6780283523153609E-4</v>
      </c>
    </row>
    <row r="26" spans="2:13" x14ac:dyDescent="0.2">
      <c r="B26" s="6" t="s">
        <v>8</v>
      </c>
      <c r="C26" s="7" t="s">
        <v>9</v>
      </c>
    </row>
    <row r="28" spans="2:13" ht="24" x14ac:dyDescent="0.3">
      <c r="B28" s="4" t="s">
        <v>113</v>
      </c>
      <c r="C28" s="22"/>
      <c r="D28" s="22"/>
      <c r="E28" s="22"/>
      <c r="F28" s="22"/>
      <c r="G28" s="22"/>
      <c r="H28" s="22"/>
    </row>
    <row r="29" spans="2:13" x14ac:dyDescent="0.2">
      <c r="B29" s="22"/>
      <c r="C29" s="22"/>
      <c r="D29" s="22"/>
      <c r="E29" s="22"/>
      <c r="F29" s="22"/>
      <c r="G29" s="22"/>
      <c r="H29" s="22"/>
    </row>
    <row r="30" spans="2:13" ht="17" thickBot="1" x14ac:dyDescent="0.25">
      <c r="B30" s="22" t="s">
        <v>114</v>
      </c>
      <c r="C30" s="22"/>
      <c r="D30" s="22"/>
      <c r="E30" s="22"/>
      <c r="F30" s="22"/>
      <c r="G30" s="22"/>
      <c r="H30" s="22"/>
    </row>
    <row r="31" spans="2:13" x14ac:dyDescent="0.2">
      <c r="B31" s="149" t="s">
        <v>115</v>
      </c>
      <c r="C31" s="149" t="s">
        <v>116</v>
      </c>
      <c r="D31" s="149" t="s">
        <v>117</v>
      </c>
      <c r="E31" s="149" t="s">
        <v>5</v>
      </c>
      <c r="F31" s="149" t="s">
        <v>118</v>
      </c>
      <c r="G31" s="22"/>
      <c r="H31" s="22"/>
    </row>
    <row r="32" spans="2:13" x14ac:dyDescent="0.2">
      <c r="B32" s="64" t="s">
        <v>43</v>
      </c>
      <c r="C32" s="64">
        <v>6</v>
      </c>
      <c r="D32" s="64">
        <v>6.0000000000000009</v>
      </c>
      <c r="E32" s="64">
        <v>1.0000000000000002</v>
      </c>
      <c r="F32" s="64">
        <v>0.63815710751950028</v>
      </c>
      <c r="G32" s="22"/>
      <c r="H32" s="22"/>
    </row>
    <row r="33" spans="2:8" x14ac:dyDescent="0.2">
      <c r="B33" s="64" t="s">
        <v>44</v>
      </c>
      <c r="C33" s="64">
        <v>6</v>
      </c>
      <c r="D33" s="64">
        <v>5841.0891950874175</v>
      </c>
      <c r="E33" s="64">
        <v>973.51486584790291</v>
      </c>
      <c r="F33" s="64">
        <v>124174.54098857679</v>
      </c>
      <c r="G33" s="22"/>
      <c r="H33" s="22"/>
    </row>
    <row r="34" spans="2:8" x14ac:dyDescent="0.2">
      <c r="B34" s="64" t="s">
        <v>45</v>
      </c>
      <c r="C34" s="64">
        <v>6</v>
      </c>
      <c r="D34" s="64">
        <v>235.90343125476838</v>
      </c>
      <c r="E34" s="64">
        <v>39.317238542461396</v>
      </c>
      <c r="F34" s="64">
        <v>148.50889340668908</v>
      </c>
      <c r="G34" s="22"/>
      <c r="H34" s="22"/>
    </row>
    <row r="35" spans="2:8" ht="17" thickBot="1" x14ac:dyDescent="0.25">
      <c r="B35" s="331" t="s">
        <v>46</v>
      </c>
      <c r="C35" s="331">
        <v>6</v>
      </c>
      <c r="D35" s="331">
        <v>715.29576083231439</v>
      </c>
      <c r="E35" s="331">
        <v>119.21596013871907</v>
      </c>
      <c r="F35" s="331">
        <v>1655.1588469070848</v>
      </c>
      <c r="G35" s="22"/>
      <c r="H35" s="22"/>
    </row>
    <row r="36" spans="2:8" x14ac:dyDescent="0.2">
      <c r="B36" s="22"/>
      <c r="C36" s="22"/>
      <c r="D36" s="22"/>
      <c r="E36" s="22"/>
      <c r="F36" s="22"/>
      <c r="G36" s="22"/>
      <c r="H36" s="22"/>
    </row>
    <row r="37" spans="2:8" x14ac:dyDescent="0.2">
      <c r="B37" s="22"/>
      <c r="C37" s="22"/>
      <c r="D37" s="22"/>
      <c r="E37" s="22"/>
      <c r="F37" s="22"/>
      <c r="G37" s="22"/>
      <c r="H37" s="22"/>
    </row>
    <row r="38" spans="2:8" ht="17" thickBot="1" x14ac:dyDescent="0.25">
      <c r="B38" s="22" t="s">
        <v>119</v>
      </c>
      <c r="C38" s="22"/>
      <c r="D38" s="22"/>
      <c r="E38" s="22"/>
      <c r="F38" s="22"/>
      <c r="G38" s="22"/>
      <c r="H38" s="22"/>
    </row>
    <row r="39" spans="2:8" x14ac:dyDescent="0.2">
      <c r="B39" s="149" t="s">
        <v>120</v>
      </c>
      <c r="C39" s="149" t="s">
        <v>121</v>
      </c>
      <c r="D39" s="149" t="s">
        <v>122</v>
      </c>
      <c r="E39" s="149" t="s">
        <v>123</v>
      </c>
      <c r="F39" s="149" t="s">
        <v>124</v>
      </c>
      <c r="G39" s="149" t="s">
        <v>125</v>
      </c>
      <c r="H39" s="149" t="s">
        <v>126</v>
      </c>
    </row>
    <row r="40" spans="2:8" x14ac:dyDescent="0.2">
      <c r="B40" s="64" t="s">
        <v>127</v>
      </c>
      <c r="C40" s="64">
        <v>3855246.0317519177</v>
      </c>
      <c r="D40" s="64">
        <v>3</v>
      </c>
      <c r="E40" s="346">
        <v>1285082.0105839726</v>
      </c>
      <c r="F40" s="346">
        <v>40.80310440519856</v>
      </c>
      <c r="G40" s="350">
        <v>1.0314876714244688E-8</v>
      </c>
      <c r="H40" s="346">
        <v>3.0983912121407795</v>
      </c>
    </row>
    <row r="41" spans="2:8" x14ac:dyDescent="0.2">
      <c r="B41" s="64" t="s">
        <v>128</v>
      </c>
      <c r="C41" s="64">
        <v>629894.23442998889</v>
      </c>
      <c r="D41" s="64">
        <v>20</v>
      </c>
      <c r="E41" s="346">
        <v>31494.711721499443</v>
      </c>
      <c r="F41" s="64"/>
      <c r="G41" s="64"/>
      <c r="H41" s="64"/>
    </row>
    <row r="42" spans="2:8" x14ac:dyDescent="0.2">
      <c r="B42" s="64"/>
      <c r="C42" s="64"/>
      <c r="D42" s="64"/>
      <c r="E42" s="64"/>
      <c r="F42" s="64"/>
      <c r="G42" s="64"/>
      <c r="H42" s="64"/>
    </row>
    <row r="43" spans="2:8" ht="17" thickBot="1" x14ac:dyDescent="0.25">
      <c r="B43" s="331" t="s">
        <v>129</v>
      </c>
      <c r="C43" s="331">
        <v>4485140.2661819067</v>
      </c>
      <c r="D43" s="331">
        <v>23</v>
      </c>
      <c r="E43" s="331"/>
      <c r="F43" s="331"/>
      <c r="G43" s="331"/>
      <c r="H43" s="331"/>
    </row>
    <row r="44" spans="2:8" x14ac:dyDescent="0.2">
      <c r="B44" s="6" t="s">
        <v>8</v>
      </c>
      <c r="C44" s="7" t="s">
        <v>9</v>
      </c>
    </row>
    <row r="45" spans="2:8" x14ac:dyDescent="0.2">
      <c r="B45" s="6"/>
      <c r="C45" s="7"/>
    </row>
    <row r="47" spans="2:8" ht="24" x14ac:dyDescent="0.3">
      <c r="B47" s="3" t="s">
        <v>138</v>
      </c>
    </row>
    <row r="48" spans="2:8" ht="12" customHeight="1" x14ac:dyDescent="0.3">
      <c r="B48" s="3"/>
    </row>
    <row r="49" spans="2:6" ht="24" x14ac:dyDescent="0.3">
      <c r="B49" s="150" t="s">
        <v>134</v>
      </c>
    </row>
    <row r="50" spans="2:6" x14ac:dyDescent="0.2">
      <c r="B50" s="205"/>
      <c r="C50" s="206" t="s">
        <v>130</v>
      </c>
      <c r="D50" s="206" t="s">
        <v>135</v>
      </c>
      <c r="E50" s="206" t="s">
        <v>136</v>
      </c>
      <c r="F50" s="207" t="s">
        <v>137</v>
      </c>
    </row>
    <row r="51" spans="2:6" x14ac:dyDescent="0.2">
      <c r="B51" s="158" t="s">
        <v>190</v>
      </c>
      <c r="C51" s="159">
        <v>-972.5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208" t="s">
        <v>191</v>
      </c>
      <c r="C52" s="209">
        <v>-38.32</v>
      </c>
      <c r="D52" s="209" t="s">
        <v>133</v>
      </c>
      <c r="E52" s="209">
        <v>0.374</v>
      </c>
      <c r="F52" s="210">
        <v>0.71240000000000003</v>
      </c>
    </row>
    <row r="53" spans="2:6" x14ac:dyDescent="0.2">
      <c r="B53" s="208" t="s">
        <v>192</v>
      </c>
      <c r="C53" s="209">
        <v>-118.2</v>
      </c>
      <c r="D53" s="209" t="s">
        <v>133</v>
      </c>
      <c r="E53" s="209">
        <v>0.20649999999999999</v>
      </c>
      <c r="F53" s="210">
        <v>0.26219999999999999</v>
      </c>
    </row>
    <row r="54" spans="2:6" x14ac:dyDescent="0.2">
      <c r="B54" s="158" t="s">
        <v>193</v>
      </c>
      <c r="C54" s="159">
        <v>934.2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158" t="s">
        <v>194</v>
      </c>
      <c r="C55" s="159">
        <v>854.3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11" t="s">
        <v>195</v>
      </c>
      <c r="C56" s="212">
        <v>-79.900000000000006</v>
      </c>
      <c r="D56" s="212" t="s">
        <v>133</v>
      </c>
      <c r="E56" s="212">
        <v>0.28010000000000002</v>
      </c>
      <c r="F56" s="213">
        <v>0.4446</v>
      </c>
    </row>
    <row r="57" spans="2:6" x14ac:dyDescent="0.2">
      <c r="B57" s="6" t="s">
        <v>8</v>
      </c>
      <c r="C57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 enableFormatConditionsCalculation="0"/>
  <dimension ref="B2:M62"/>
  <sheetViews>
    <sheetView showRuler="0" workbookViewId="0">
      <selection activeCell="I49" sqref="I49"/>
    </sheetView>
  </sheetViews>
  <sheetFormatPr baseColWidth="10" defaultColWidth="11" defaultRowHeight="16" x14ac:dyDescent="0.2"/>
  <cols>
    <col min="1" max="1" width="11" style="164"/>
    <col min="2" max="2" width="76.6640625" style="164" customWidth="1"/>
    <col min="3" max="3" width="30.83203125" style="164" customWidth="1"/>
    <col min="4" max="4" width="24.5" style="164" customWidth="1"/>
    <col min="5" max="5" width="26" style="164" customWidth="1"/>
    <col min="6" max="6" width="33.1640625" style="164" customWidth="1"/>
    <col min="7" max="7" width="28.5" style="164" customWidth="1"/>
    <col min="8" max="8" width="18.83203125" style="164" customWidth="1"/>
    <col min="9" max="9" width="15.5" style="164" customWidth="1"/>
    <col min="10" max="16384" width="11" style="164"/>
  </cols>
  <sheetData>
    <row r="2" spans="2:13" ht="24" x14ac:dyDescent="0.3">
      <c r="B2" s="3" t="s">
        <v>54</v>
      </c>
    </row>
    <row r="4" spans="2:13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K4" s="2" t="s">
        <v>5</v>
      </c>
      <c r="L4" s="2" t="s">
        <v>4</v>
      </c>
      <c r="M4" s="2" t="s">
        <v>6</v>
      </c>
    </row>
    <row r="5" spans="2:13" x14ac:dyDescent="0.2">
      <c r="B5" s="23">
        <v>17837</v>
      </c>
      <c r="C5" s="87" t="s">
        <v>47</v>
      </c>
      <c r="D5" s="165">
        <v>2.4991021441712391E-2</v>
      </c>
      <c r="E5" s="165">
        <v>3.3802104214585328E-2</v>
      </c>
      <c r="F5" s="165">
        <v>2.3434992573394691E-2</v>
      </c>
      <c r="G5" s="165">
        <v>1.2893061924592627E-2</v>
      </c>
      <c r="H5" s="165"/>
      <c r="I5" s="166"/>
      <c r="K5" s="181">
        <f t="shared" ref="K5:K10" si="0">AVERAGE(D5:I5)</f>
        <v>2.3780295038571257E-2</v>
      </c>
      <c r="L5" s="168">
        <f t="shared" ref="L5:L10" si="1">STDEV(D5:I5)</f>
        <v>8.5742559687760084E-3</v>
      </c>
      <c r="M5" s="182">
        <f t="shared" ref="M5:M10" si="2">L5/(SQRT(COUNTA(D5:I5)))</f>
        <v>4.2871279843880042E-3</v>
      </c>
    </row>
    <row r="6" spans="2:13" x14ac:dyDescent="0.2">
      <c r="B6" s="26" t="s">
        <v>108</v>
      </c>
      <c r="C6" s="88" t="s">
        <v>48</v>
      </c>
      <c r="D6" s="169">
        <v>8.2700314020868387E-2</v>
      </c>
      <c r="E6" s="169">
        <v>9.6352152320404366E-2</v>
      </c>
      <c r="F6" s="169">
        <v>0.21363358615682998</v>
      </c>
      <c r="G6" s="169">
        <v>0.14736991305837349</v>
      </c>
      <c r="H6" s="169">
        <v>0.13083894849904321</v>
      </c>
      <c r="I6" s="171">
        <v>0.13219489025028933</v>
      </c>
      <c r="K6" s="184">
        <f t="shared" si="0"/>
        <v>0.13384830071763479</v>
      </c>
      <c r="L6" s="172">
        <f t="shared" si="1"/>
        <v>4.6005202809281998E-2</v>
      </c>
      <c r="M6" s="185">
        <f t="shared" si="2"/>
        <v>1.8781545399332685E-2</v>
      </c>
    </row>
    <row r="7" spans="2:13" x14ac:dyDescent="0.2">
      <c r="B7" s="26" t="s">
        <v>109</v>
      </c>
      <c r="C7" s="88" t="s">
        <v>49</v>
      </c>
      <c r="D7" s="169">
        <v>0.15490136543041669</v>
      </c>
      <c r="E7" s="169">
        <v>0.144758248369768</v>
      </c>
      <c r="F7" s="169">
        <v>0.13348417194960291</v>
      </c>
      <c r="G7" s="169">
        <v>0.13267480337536658</v>
      </c>
      <c r="H7" s="169">
        <v>0.14060729151023785</v>
      </c>
      <c r="I7" s="171">
        <v>0.15926308996257083</v>
      </c>
      <c r="K7" s="184">
        <f t="shared" si="0"/>
        <v>0.14428149509966048</v>
      </c>
      <c r="L7" s="172">
        <f t="shared" si="1"/>
        <v>1.0975011400131697E-2</v>
      </c>
      <c r="M7" s="185">
        <f t="shared" si="2"/>
        <v>4.4805296419251732E-3</v>
      </c>
    </row>
    <row r="8" spans="2:13" x14ac:dyDescent="0.2">
      <c r="B8" s="26" t="s">
        <v>110</v>
      </c>
      <c r="C8" s="88" t="s">
        <v>50</v>
      </c>
      <c r="D8" s="169">
        <v>2.914424398798466E-2</v>
      </c>
      <c r="E8" s="169">
        <v>2.7486380587064218E-2</v>
      </c>
      <c r="F8" s="169">
        <v>3.5497246402323088E-2</v>
      </c>
      <c r="G8" s="169">
        <v>6.2247393291505713E-2</v>
      </c>
      <c r="H8" s="169">
        <v>8.679193804675292E-2</v>
      </c>
      <c r="I8" s="171">
        <v>8.6634148707656358E-2</v>
      </c>
      <c r="K8" s="184">
        <f t="shared" si="0"/>
        <v>5.4633558503881158E-2</v>
      </c>
      <c r="L8" s="172">
        <f t="shared" si="1"/>
        <v>2.7817413584200923E-2</v>
      </c>
      <c r="M8" s="185">
        <f t="shared" si="2"/>
        <v>1.1356411540876268E-2</v>
      </c>
    </row>
    <row r="9" spans="2:13" x14ac:dyDescent="0.2">
      <c r="B9" s="26" t="s">
        <v>112</v>
      </c>
      <c r="C9" s="88" t="s">
        <v>51</v>
      </c>
      <c r="D9" s="169">
        <v>5.1329505186175392E-2</v>
      </c>
      <c r="E9" s="169">
        <v>0.10063330574068036</v>
      </c>
      <c r="F9" s="169">
        <v>4.8484211513611375E-2</v>
      </c>
      <c r="G9" s="169">
        <v>7.9146539744120267E-2</v>
      </c>
      <c r="H9" s="169">
        <v>6.5569729765656365E-2</v>
      </c>
      <c r="I9" s="171">
        <v>5.1745416508034547E-2</v>
      </c>
      <c r="K9" s="184">
        <f t="shared" si="0"/>
        <v>6.6151451409713055E-2</v>
      </c>
      <c r="L9" s="172">
        <f t="shared" si="1"/>
        <v>2.0482013065030936E-2</v>
      </c>
      <c r="M9" s="185">
        <f t="shared" si="2"/>
        <v>8.3617468190573876E-3</v>
      </c>
    </row>
    <row r="10" spans="2:13" x14ac:dyDescent="0.2">
      <c r="B10" s="28" t="s">
        <v>111</v>
      </c>
      <c r="C10" s="89" t="s">
        <v>52</v>
      </c>
      <c r="D10" s="173">
        <v>2.4098258299326235E-2</v>
      </c>
      <c r="E10" s="173">
        <v>9.6209131924206687E-2</v>
      </c>
      <c r="F10" s="173">
        <v>5.8656296013897935E-2</v>
      </c>
      <c r="G10" s="173">
        <v>3.5562100026987183E-2</v>
      </c>
      <c r="H10" s="173">
        <v>3.1749137860962715E-2</v>
      </c>
      <c r="I10" s="174">
        <v>4.2684358447791636E-2</v>
      </c>
      <c r="K10" s="187">
        <f t="shared" si="0"/>
        <v>4.8159880428862066E-2</v>
      </c>
      <c r="L10" s="175">
        <f t="shared" si="1"/>
        <v>2.6290168704480171E-2</v>
      </c>
      <c r="M10" s="188">
        <f t="shared" si="2"/>
        <v>1.0732916429610584E-2</v>
      </c>
    </row>
    <row r="12" spans="2:13" ht="24" x14ac:dyDescent="0.3">
      <c r="B12" s="4" t="s">
        <v>7</v>
      </c>
    </row>
    <row r="14" spans="2:13" x14ac:dyDescent="0.2">
      <c r="B14" s="189"/>
      <c r="C14" s="190" t="s">
        <v>47</v>
      </c>
      <c r="D14" s="190" t="s">
        <v>48</v>
      </c>
      <c r="E14" s="190" t="s">
        <v>49</v>
      </c>
      <c r="F14" s="190" t="s">
        <v>50</v>
      </c>
      <c r="G14" s="142" t="s">
        <v>51</v>
      </c>
    </row>
    <row r="15" spans="2:13" x14ac:dyDescent="0.2">
      <c r="B15" s="192" t="s">
        <v>48</v>
      </c>
      <c r="C15" s="278">
        <f>TTEST($D$5:$I$5,$D6:$I6,2,2)</f>
        <v>1.6656876164724149E-3</v>
      </c>
      <c r="D15" s="42"/>
      <c r="E15" s="42"/>
      <c r="F15" s="42"/>
      <c r="G15" s="43"/>
    </row>
    <row r="16" spans="2:13" x14ac:dyDescent="0.2">
      <c r="B16" s="193" t="s">
        <v>49</v>
      </c>
      <c r="C16" s="279">
        <f>TTEST($D$5:$I$5,$D7:$I7,2,2)</f>
        <v>7.8123915643052459E-8</v>
      </c>
      <c r="D16" s="39">
        <f>TTEST($D$6:$I$6,$D7:$I7,2,2)</f>
        <v>0.60078922270012347</v>
      </c>
      <c r="E16" s="39"/>
      <c r="F16" s="39"/>
      <c r="G16" s="40"/>
    </row>
    <row r="17" spans="2:8" x14ac:dyDescent="0.2">
      <c r="B17" s="193" t="s">
        <v>50</v>
      </c>
      <c r="C17" s="280">
        <f>TTEST($D$5:$I$5,$D8:$I8,2,2)</f>
        <v>6.7448804554977954E-2</v>
      </c>
      <c r="D17" s="266">
        <f>TTEST($D$6:$I$6,$D8:$I8,2,2)</f>
        <v>4.7744263934489687E-3</v>
      </c>
      <c r="E17" s="266">
        <f>TTEST($D$7:$I$7,$D8:$I8,2,2)</f>
        <v>2.4732779457944667E-5</v>
      </c>
      <c r="F17" s="39"/>
      <c r="G17" s="40"/>
    </row>
    <row r="18" spans="2:8" x14ac:dyDescent="0.2">
      <c r="B18" s="201" t="s">
        <v>51</v>
      </c>
      <c r="C18" s="279">
        <f>TTEST($D$5:$I$5,$D9:$I9,2,2)</f>
        <v>4.8352586462492089E-3</v>
      </c>
      <c r="D18" s="266">
        <f>TTEST($D$6:$I$6,$D9:$I9,2,2)</f>
        <v>8.1110563265867925E-3</v>
      </c>
      <c r="E18" s="266">
        <f>TTEST($D$7:$I$7,$D9:$I9,2,2)</f>
        <v>9.1204927277393663E-6</v>
      </c>
      <c r="F18" s="39">
        <f>TTEST($D$8:$I$8,$D9:$I9,2,2)</f>
        <v>0.43311744803521512</v>
      </c>
      <c r="G18" s="40"/>
    </row>
    <row r="19" spans="2:8" x14ac:dyDescent="0.2">
      <c r="B19" s="202" t="s">
        <v>52</v>
      </c>
      <c r="C19" s="281">
        <f>TTEST($D$5:$I$5,$D10:$I10,2,2)</f>
        <v>0.11612238308125222</v>
      </c>
      <c r="D19" s="268">
        <f>TTEST($D$6:$I$6,$D10:$I10,2,2)</f>
        <v>2.6812589827510816E-3</v>
      </c>
      <c r="E19" s="268">
        <f>TTEST($D$7:$I$7,$D10:$I10,2,2)</f>
        <v>8.8453086292578374E-6</v>
      </c>
      <c r="F19" s="269">
        <f>TTEST($D$8:$I$8,$D10:$I10,2,2)</f>
        <v>0.6874040290634853</v>
      </c>
      <c r="G19" s="270">
        <f>TTEST($D$9:$I$9,$D10:$I10,2,2)</f>
        <v>0.21549459764677908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 s="22"/>
      <c r="D22" s="22"/>
      <c r="E22" s="22"/>
      <c r="F22" s="22"/>
      <c r="G22" s="22"/>
      <c r="H22" s="22"/>
    </row>
    <row r="23" spans="2:8" x14ac:dyDescent="0.2">
      <c r="B23" s="22"/>
      <c r="C23" s="22"/>
      <c r="D23" s="22"/>
      <c r="E23" s="22"/>
      <c r="F23" s="22"/>
      <c r="G23" s="22"/>
      <c r="H23" s="22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47</v>
      </c>
      <c r="C26" s="64">
        <v>4</v>
      </c>
      <c r="D26" s="64">
        <v>9.5121180154285029E-2</v>
      </c>
      <c r="E26" s="64">
        <v>2.3780295038571257E-2</v>
      </c>
      <c r="F26" s="64">
        <v>7.3517865418091011E-5</v>
      </c>
      <c r="G26" s="22"/>
      <c r="H26" s="22"/>
    </row>
    <row r="27" spans="2:8" x14ac:dyDescent="0.2">
      <c r="B27" s="64" t="s">
        <v>48</v>
      </c>
      <c r="C27" s="64">
        <v>6</v>
      </c>
      <c r="D27" s="64">
        <v>0.80308980430580879</v>
      </c>
      <c r="E27" s="64">
        <v>0.13384830071763479</v>
      </c>
      <c r="F27" s="64">
        <v>2.1164786855231684E-3</v>
      </c>
      <c r="G27" s="22"/>
      <c r="H27" s="22"/>
    </row>
    <row r="28" spans="2:8" x14ac:dyDescent="0.2">
      <c r="B28" s="64" t="s">
        <v>49</v>
      </c>
      <c r="C28" s="64">
        <v>6</v>
      </c>
      <c r="D28" s="64">
        <v>0.8656889705979629</v>
      </c>
      <c r="E28" s="64">
        <v>0.14428149509966048</v>
      </c>
      <c r="F28" s="64">
        <v>1.2045087523302072E-4</v>
      </c>
      <c r="G28" s="22"/>
      <c r="H28" s="22"/>
    </row>
    <row r="29" spans="2:8" x14ac:dyDescent="0.2">
      <c r="B29" s="64" t="s">
        <v>50</v>
      </c>
      <c r="C29" s="64">
        <v>6</v>
      </c>
      <c r="D29" s="64">
        <v>0.32780135102328695</v>
      </c>
      <c r="E29" s="64">
        <v>5.4633558503881158E-2</v>
      </c>
      <c r="F29" s="64">
        <v>7.7380849851448605E-4</v>
      </c>
      <c r="G29" s="22"/>
      <c r="H29" s="22"/>
    </row>
    <row r="30" spans="2:8" x14ac:dyDescent="0.2">
      <c r="B30" s="64" t="s">
        <v>51</v>
      </c>
      <c r="C30" s="64">
        <v>6</v>
      </c>
      <c r="D30" s="64">
        <v>0.3969087084582783</v>
      </c>
      <c r="E30" s="64">
        <v>6.6151451409713055E-2</v>
      </c>
      <c r="F30" s="64">
        <v>4.1951285919609798E-4</v>
      </c>
      <c r="G30" s="22"/>
      <c r="H30" s="22"/>
    </row>
    <row r="31" spans="2:8" ht="17" thickBot="1" x14ac:dyDescent="0.25">
      <c r="B31" s="331" t="s">
        <v>52</v>
      </c>
      <c r="C31" s="331">
        <v>6</v>
      </c>
      <c r="D31" s="331">
        <v>0.28895928257317238</v>
      </c>
      <c r="E31" s="331">
        <v>4.8159880428862066E-2</v>
      </c>
      <c r="F31" s="331">
        <v>6.9117297051002856E-4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6.5829835541984877E-2</v>
      </c>
      <c r="D36" s="64">
        <v>5</v>
      </c>
      <c r="E36" s="345">
        <v>1.3165967108396976E-2</v>
      </c>
      <c r="F36" s="346">
        <v>17.6998687422725</v>
      </c>
      <c r="G36" s="350">
        <v>6.5673376811798887E-8</v>
      </c>
      <c r="H36" s="346">
        <v>2.5581275011108073</v>
      </c>
    </row>
    <row r="37" spans="2:8" x14ac:dyDescent="0.2">
      <c r="B37" s="64" t="s">
        <v>128</v>
      </c>
      <c r="C37" s="64">
        <v>2.0827673041138296E-2</v>
      </c>
      <c r="D37" s="64">
        <v>28</v>
      </c>
      <c r="E37" s="343">
        <v>7.438454657549391E-4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8.6657508583123169E-2</v>
      </c>
      <c r="D39" s="331">
        <v>33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9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158" t="s">
        <v>196</v>
      </c>
      <c r="C47" s="159">
        <v>-0.1101</v>
      </c>
      <c r="D47" s="159" t="s">
        <v>131</v>
      </c>
      <c r="E47" s="159" t="s">
        <v>132</v>
      </c>
      <c r="F47" s="160" t="s">
        <v>132</v>
      </c>
    </row>
    <row r="48" spans="2:8" x14ac:dyDescent="0.2">
      <c r="B48" s="158" t="s">
        <v>197</v>
      </c>
      <c r="C48" s="159">
        <v>-0.1205</v>
      </c>
      <c r="D48" s="159" t="s">
        <v>131</v>
      </c>
      <c r="E48" s="159" t="s">
        <v>132</v>
      </c>
      <c r="F48" s="160" t="s">
        <v>132</v>
      </c>
    </row>
    <row r="49" spans="2:6" x14ac:dyDescent="0.2">
      <c r="B49" s="208" t="s">
        <v>199</v>
      </c>
      <c r="C49" s="209">
        <v>-3.0849999999999999E-2</v>
      </c>
      <c r="D49" s="209" t="s">
        <v>133</v>
      </c>
      <c r="E49" s="209">
        <v>5.7099999999999998E-2</v>
      </c>
      <c r="F49" s="210">
        <v>9.06E-2</v>
      </c>
    </row>
    <row r="50" spans="2:6" x14ac:dyDescent="0.2">
      <c r="B50" s="158" t="s">
        <v>200</v>
      </c>
      <c r="C50" s="159">
        <v>-4.2369999999999998E-2</v>
      </c>
      <c r="D50" s="159" t="s">
        <v>131</v>
      </c>
      <c r="E50" s="159">
        <v>1.61E-2</v>
      </c>
      <c r="F50" s="160">
        <v>2.29E-2</v>
      </c>
    </row>
    <row r="51" spans="2:6" x14ac:dyDescent="0.2">
      <c r="B51" s="208" t="s">
        <v>201</v>
      </c>
      <c r="C51" s="209">
        <v>-2.4379999999999999E-2</v>
      </c>
      <c r="D51" s="209" t="s">
        <v>133</v>
      </c>
      <c r="E51" s="209">
        <v>0.1014</v>
      </c>
      <c r="F51" s="210">
        <v>0.17710000000000001</v>
      </c>
    </row>
    <row r="52" spans="2:6" x14ac:dyDescent="0.2">
      <c r="B52" s="208" t="s">
        <v>198</v>
      </c>
      <c r="C52" s="209">
        <v>-1.043E-2</v>
      </c>
      <c r="D52" s="209" t="s">
        <v>133</v>
      </c>
      <c r="E52" s="209">
        <v>0.23089999999999999</v>
      </c>
      <c r="F52" s="210">
        <v>0.51300000000000001</v>
      </c>
    </row>
    <row r="53" spans="2:6" x14ac:dyDescent="0.2">
      <c r="B53" s="158" t="s">
        <v>202</v>
      </c>
      <c r="C53" s="159">
        <v>7.9219999999999999E-2</v>
      </c>
      <c r="D53" s="159" t="s">
        <v>131</v>
      </c>
      <c r="E53" s="159" t="s">
        <v>132</v>
      </c>
      <c r="F53" s="160" t="s">
        <v>132</v>
      </c>
    </row>
    <row r="54" spans="2:6" x14ac:dyDescent="0.2">
      <c r="B54" s="158" t="s">
        <v>203</v>
      </c>
      <c r="C54" s="159">
        <v>6.7699999999999996E-2</v>
      </c>
      <c r="D54" s="159" t="s">
        <v>131</v>
      </c>
      <c r="E54" s="159">
        <v>1E-4</v>
      </c>
      <c r="F54" s="160">
        <v>2.0000000000000001E-4</v>
      </c>
    </row>
    <row r="55" spans="2:6" x14ac:dyDescent="0.2">
      <c r="B55" s="158" t="s">
        <v>204</v>
      </c>
      <c r="C55" s="159">
        <v>8.5690000000000002E-2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158" t="s">
        <v>205</v>
      </c>
      <c r="C56" s="159">
        <v>8.9649999999999994E-2</v>
      </c>
      <c r="D56" s="159" t="s">
        <v>131</v>
      </c>
      <c r="E56" s="159" t="s">
        <v>132</v>
      </c>
      <c r="F56" s="160" t="s">
        <v>132</v>
      </c>
    </row>
    <row r="57" spans="2:6" x14ac:dyDescent="0.2">
      <c r="B57" s="158" t="s">
        <v>206</v>
      </c>
      <c r="C57" s="159">
        <v>7.8130000000000005E-2</v>
      </c>
      <c r="D57" s="159" t="s">
        <v>131</v>
      </c>
      <c r="E57" s="159" t="s">
        <v>132</v>
      </c>
      <c r="F57" s="160" t="s">
        <v>132</v>
      </c>
    </row>
    <row r="58" spans="2:6" x14ac:dyDescent="0.2">
      <c r="B58" s="158" t="s">
        <v>207</v>
      </c>
      <c r="C58" s="159">
        <v>9.6119999999999997E-2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208" t="s">
        <v>208</v>
      </c>
      <c r="C59" s="209">
        <v>-1.1520000000000001E-2</v>
      </c>
      <c r="D59" s="209" t="s">
        <v>133</v>
      </c>
      <c r="E59" s="209">
        <v>0.22800000000000001</v>
      </c>
      <c r="F59" s="210">
        <v>0.47060000000000002</v>
      </c>
    </row>
    <row r="60" spans="2:6" x14ac:dyDescent="0.2">
      <c r="B60" s="208" t="s">
        <v>209</v>
      </c>
      <c r="C60" s="209">
        <v>6.4739999999999997E-3</v>
      </c>
      <c r="D60" s="209" t="s">
        <v>133</v>
      </c>
      <c r="E60" s="209">
        <v>0.2873</v>
      </c>
      <c r="F60" s="210">
        <v>0.68410000000000004</v>
      </c>
    </row>
    <row r="61" spans="2:6" x14ac:dyDescent="0.2">
      <c r="B61" s="211" t="s">
        <v>210</v>
      </c>
      <c r="C61" s="212">
        <v>1.7989999999999999E-2</v>
      </c>
      <c r="D61" s="212" t="s">
        <v>133</v>
      </c>
      <c r="E61" s="212">
        <v>0.13800000000000001</v>
      </c>
      <c r="F61" s="213">
        <v>0.26290000000000002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/>
  <dimension ref="B2:X74"/>
  <sheetViews>
    <sheetView showRuler="0" workbookViewId="0">
      <selection activeCell="J45" sqref="J45"/>
    </sheetView>
  </sheetViews>
  <sheetFormatPr baseColWidth="10" defaultColWidth="11" defaultRowHeight="16" x14ac:dyDescent="0.2"/>
  <cols>
    <col min="1" max="1" width="7.6640625" style="164" customWidth="1"/>
    <col min="2" max="2" width="19.83203125" style="164" customWidth="1"/>
    <col min="3" max="3" width="14.83203125" style="164" customWidth="1"/>
    <col min="4" max="4" width="11" style="164"/>
    <col min="5" max="5" width="11.6640625" style="164" bestFit="1" customWidth="1"/>
    <col min="6" max="6" width="16" style="164" customWidth="1"/>
    <col min="7" max="7" width="12" style="164" bestFit="1" customWidth="1"/>
    <col min="8" max="8" width="11" style="164"/>
    <col min="9" max="9" width="13.6640625" style="164" customWidth="1"/>
    <col min="10" max="16384" width="11" style="164"/>
  </cols>
  <sheetData>
    <row r="2" spans="2:24" ht="24" x14ac:dyDescent="0.3">
      <c r="B2" s="3" t="s">
        <v>315</v>
      </c>
    </row>
    <row r="4" spans="2:24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V4" s="2" t="s">
        <v>5</v>
      </c>
      <c r="W4" s="2" t="s">
        <v>4</v>
      </c>
      <c r="X4" s="2" t="s">
        <v>6</v>
      </c>
    </row>
    <row r="5" spans="2:24" x14ac:dyDescent="0.2">
      <c r="B5" s="23">
        <v>2411</v>
      </c>
      <c r="C5" s="30" t="s">
        <v>0</v>
      </c>
      <c r="D5" s="44">
        <v>1.0630462144344125E-2</v>
      </c>
      <c r="E5" s="45">
        <v>1.0709773013308057E-2</v>
      </c>
      <c r="F5" s="45">
        <v>3.3267099544321305E-2</v>
      </c>
      <c r="G5" s="45">
        <v>3.3598978510060364E-2</v>
      </c>
      <c r="H5" s="45">
        <v>4.0601987962937524E-3</v>
      </c>
      <c r="I5" s="45">
        <v>4.7856173560758747E-2</v>
      </c>
      <c r="J5" s="45">
        <v>1.2283412219534624E-2</v>
      </c>
      <c r="K5" s="45">
        <v>2.3007449958210423E-4</v>
      </c>
      <c r="L5" s="45">
        <v>1.7738046532170773E-2</v>
      </c>
      <c r="M5" s="45">
        <v>1.0173478069940905E-2</v>
      </c>
      <c r="N5" s="45">
        <v>6.3658489642984773E-3</v>
      </c>
      <c r="O5" s="45">
        <v>9.6948438302930841E-3</v>
      </c>
      <c r="P5" s="45">
        <v>7.2961261780118847E-3</v>
      </c>
      <c r="Q5" s="45"/>
      <c r="R5" s="45"/>
      <c r="S5" s="45"/>
      <c r="T5" s="53"/>
      <c r="V5" s="221">
        <f>AVERAGE(D5:T5)</f>
        <v>1.5684962758686017E-2</v>
      </c>
      <c r="W5" s="221">
        <f t="shared" ref="W5:W10" si="0">STDEV(D5:T5)</f>
        <v>1.3930128154765267E-2</v>
      </c>
      <c r="X5" s="168">
        <f t="shared" ref="X5:X10" si="1">W5/(SQRT(COUNTA(D5:T5)))</f>
        <v>3.8635224104454414E-3</v>
      </c>
    </row>
    <row r="6" spans="2:24" x14ac:dyDescent="0.2">
      <c r="B6" s="26" t="s">
        <v>95</v>
      </c>
      <c r="C6" s="32" t="s">
        <v>1</v>
      </c>
      <c r="D6" s="46">
        <v>14.110551628495854</v>
      </c>
      <c r="E6" s="47">
        <v>19.830262998329527</v>
      </c>
      <c r="F6" s="47">
        <v>68.95709701761848</v>
      </c>
      <c r="G6" s="47">
        <v>53.385969963726687</v>
      </c>
      <c r="H6" s="47">
        <v>21.570741918899785</v>
      </c>
      <c r="I6" s="47">
        <v>28.69371868861138</v>
      </c>
      <c r="J6" s="47">
        <v>84.152935215529894</v>
      </c>
      <c r="K6" s="47">
        <v>60.34335113766798</v>
      </c>
      <c r="L6" s="47">
        <v>21.010550274008772</v>
      </c>
      <c r="M6" s="47">
        <v>20.233712015373957</v>
      </c>
      <c r="N6" s="47">
        <v>44.074186039449906</v>
      </c>
      <c r="O6" s="47">
        <v>39.247514175575944</v>
      </c>
      <c r="P6" s="47">
        <v>39.87577692679956</v>
      </c>
      <c r="Q6" s="47">
        <v>23.981219377763168</v>
      </c>
      <c r="R6" s="47">
        <v>39.917521643694045</v>
      </c>
      <c r="S6" s="47">
        <v>23.833335993757498</v>
      </c>
      <c r="T6" s="48">
        <v>60.36826326728719</v>
      </c>
      <c r="V6" s="215">
        <f>AVERAGE(D6:T6)</f>
        <v>39.034512251917036</v>
      </c>
      <c r="W6" s="215">
        <f t="shared" si="0"/>
        <v>20.327101887079266</v>
      </c>
      <c r="X6" s="215">
        <f t="shared" si="1"/>
        <v>4.9300463613599934</v>
      </c>
    </row>
    <row r="7" spans="2:24" x14ac:dyDescent="0.2">
      <c r="B7" s="26">
        <v>17098</v>
      </c>
      <c r="C7" s="32" t="s">
        <v>55</v>
      </c>
      <c r="D7" s="77">
        <v>5.0757237971972534E-2</v>
      </c>
      <c r="E7" s="78">
        <v>4.5359752247479797E-2</v>
      </c>
      <c r="F7" s="78">
        <v>0.10217308632761836</v>
      </c>
      <c r="G7" s="78">
        <v>2.2762286330218158E-2</v>
      </c>
      <c r="H7" s="78">
        <v>7.2392522837207533E-3</v>
      </c>
      <c r="I7" s="78">
        <v>3.9901681681496631E-2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  <c r="V7" s="215">
        <f>AVERAGE(D7:T7)</f>
        <v>4.4698882807084374E-2</v>
      </c>
      <c r="W7" s="215">
        <f t="shared" si="0"/>
        <v>3.2397147431883724E-2</v>
      </c>
      <c r="X7" s="215">
        <f t="shared" si="1"/>
        <v>1.3226080054972262E-2</v>
      </c>
    </row>
    <row r="8" spans="2:24" x14ac:dyDescent="0.2">
      <c r="B8" s="26">
        <v>17616</v>
      </c>
      <c r="C8" s="32" t="s">
        <v>56</v>
      </c>
      <c r="D8" s="77">
        <v>2.2922772242340388E-2</v>
      </c>
      <c r="E8" s="78">
        <v>0.15620167183202144</v>
      </c>
      <c r="F8" s="78">
        <v>6.5289690003456219E-2</v>
      </c>
      <c r="G8" s="78">
        <v>8.9922170704220782E-3</v>
      </c>
      <c r="H8" s="78">
        <v>6.8051806369324912E-3</v>
      </c>
      <c r="I8" s="78">
        <v>9.0182816090730686E-2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8"/>
      <c r="V8" s="215">
        <f t="shared" ref="V8" si="2">AVERAGE(D8:T8)</f>
        <v>5.8399057979317215E-2</v>
      </c>
      <c r="W8" s="215">
        <f t="shared" si="0"/>
        <v>5.8283051264167079E-2</v>
      </c>
      <c r="X8" s="215">
        <f t="shared" si="1"/>
        <v>2.3793956041613901E-2</v>
      </c>
    </row>
    <row r="9" spans="2:24" x14ac:dyDescent="0.2">
      <c r="B9" s="94">
        <v>17123</v>
      </c>
      <c r="C9" s="95" t="s">
        <v>57</v>
      </c>
      <c r="D9" s="77">
        <v>4.0891750372722524E-2</v>
      </c>
      <c r="E9" s="78">
        <v>7.4708391215430853E-2</v>
      </c>
      <c r="F9" s="78">
        <v>2.0450640456277282E-2</v>
      </c>
      <c r="G9" s="78">
        <v>7.6494420011831632E-3</v>
      </c>
      <c r="H9" s="78">
        <v>7.9412649106092286E-3</v>
      </c>
      <c r="I9" s="78">
        <v>1.8411334193954246E-2</v>
      </c>
      <c r="J9" s="47"/>
      <c r="K9" s="47"/>
      <c r="L9" s="96"/>
      <c r="M9" s="96"/>
      <c r="N9" s="96"/>
      <c r="O9" s="96"/>
      <c r="P9" s="96"/>
      <c r="Q9" s="96"/>
      <c r="R9" s="96"/>
      <c r="S9" s="96"/>
      <c r="T9" s="97"/>
      <c r="V9" s="215">
        <f>AVERAGE(D9:T9)</f>
        <v>2.8342137191696218E-2</v>
      </c>
      <c r="W9" s="215">
        <f t="shared" si="0"/>
        <v>2.5739472007672071E-2</v>
      </c>
      <c r="X9" s="215">
        <f t="shared" si="1"/>
        <v>1.0508095444574581E-2</v>
      </c>
    </row>
    <row r="10" spans="2:24" x14ac:dyDescent="0.2">
      <c r="B10" s="98">
        <v>17618</v>
      </c>
      <c r="C10" s="34" t="s">
        <v>58</v>
      </c>
      <c r="D10" s="186">
        <v>7.9724472886225722E-2</v>
      </c>
      <c r="E10" s="173">
        <v>6.6180015630869643E-2</v>
      </c>
      <c r="F10" s="173">
        <v>5.8091125567957348E-2</v>
      </c>
      <c r="G10" s="173">
        <v>4.5901390857702541E-2</v>
      </c>
      <c r="H10" s="173">
        <v>6.9069233772461837E-3</v>
      </c>
      <c r="I10" s="173">
        <v>3.4657233402988999E-2</v>
      </c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5"/>
      <c r="V10" s="218">
        <f>AVERAGE(D10:T10)</f>
        <v>4.8576860287165069E-2</v>
      </c>
      <c r="W10" s="218">
        <f t="shared" si="0"/>
        <v>2.5721057069445392E-2</v>
      </c>
      <c r="X10" s="218">
        <f t="shared" si="1"/>
        <v>1.0500577577524541E-2</v>
      </c>
    </row>
    <row r="11" spans="2:24" x14ac:dyDescent="0.2">
      <c r="V11" s="179"/>
      <c r="W11" s="179"/>
      <c r="X11" s="179"/>
    </row>
    <row r="12" spans="2:24" x14ac:dyDescent="0.2">
      <c r="V12" s="179"/>
      <c r="W12" s="179"/>
      <c r="X12" s="179"/>
    </row>
    <row r="13" spans="2:24" x14ac:dyDescent="0.2">
      <c r="V13" s="179"/>
      <c r="W13" s="179"/>
      <c r="X13" s="179"/>
    </row>
    <row r="14" spans="2:24" ht="24" x14ac:dyDescent="0.3">
      <c r="B14" s="3" t="s">
        <v>316</v>
      </c>
      <c r="V14" s="179"/>
      <c r="W14" s="179"/>
      <c r="X14" s="179"/>
    </row>
    <row r="15" spans="2:24" x14ac:dyDescent="0.2">
      <c r="V15" s="179"/>
      <c r="W15" s="179"/>
      <c r="X15" s="179"/>
    </row>
    <row r="16" spans="2:24" x14ac:dyDescent="0.2">
      <c r="D16" s="16">
        <v>1</v>
      </c>
      <c r="E16" s="16">
        <v>2</v>
      </c>
      <c r="F16" s="16">
        <v>3</v>
      </c>
      <c r="G16" s="16">
        <v>4</v>
      </c>
      <c r="H16" s="16">
        <v>5</v>
      </c>
      <c r="I16" s="16">
        <v>6</v>
      </c>
      <c r="J16" s="16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6">
        <v>13</v>
      </c>
      <c r="Q16" s="16">
        <v>14</v>
      </c>
      <c r="R16" s="16">
        <v>15</v>
      </c>
      <c r="S16" s="16">
        <v>16</v>
      </c>
      <c r="T16" s="16">
        <v>17</v>
      </c>
      <c r="V16" s="2" t="s">
        <v>5</v>
      </c>
      <c r="W16" s="2" t="s">
        <v>4</v>
      </c>
      <c r="X16" s="2" t="s">
        <v>6</v>
      </c>
    </row>
    <row r="17" spans="2:24" x14ac:dyDescent="0.2">
      <c r="B17" s="23">
        <v>2411</v>
      </c>
      <c r="C17" s="30" t="s">
        <v>0</v>
      </c>
      <c r="D17" s="180">
        <f>D5/$V$5</f>
        <v>0.67774863784468908</v>
      </c>
      <c r="E17" s="165">
        <f t="shared" ref="E17:T19" si="3">E5/$V$5</f>
        <v>0.68280512858579789</v>
      </c>
      <c r="F17" s="165">
        <f t="shared" si="3"/>
        <v>2.120954958971685</v>
      </c>
      <c r="G17" s="165">
        <f t="shared" si="3"/>
        <v>2.1421140124450679</v>
      </c>
      <c r="H17" s="165">
        <f t="shared" si="3"/>
        <v>0.25885932015014163</v>
      </c>
      <c r="I17" s="165">
        <f t="shared" si="3"/>
        <v>3.0510862089396396</v>
      </c>
      <c r="J17" s="165">
        <f t="shared" si="3"/>
        <v>0.78313301781557099</v>
      </c>
      <c r="K17" s="165">
        <f t="shared" si="3"/>
        <v>1.4668475986957228E-2</v>
      </c>
      <c r="L17" s="165">
        <f t="shared" si="3"/>
        <v>1.1308950365436985</v>
      </c>
      <c r="M17" s="165">
        <f t="shared" si="3"/>
        <v>0.64861346669803455</v>
      </c>
      <c r="N17" s="165">
        <f t="shared" si="3"/>
        <v>0.40585681089827252</v>
      </c>
      <c r="O17" s="165">
        <f t="shared" si="3"/>
        <v>0.61809798208951916</v>
      </c>
      <c r="P17" s="165">
        <f t="shared" si="3"/>
        <v>0.46516694303092537</v>
      </c>
      <c r="Q17" s="165"/>
      <c r="R17" s="165"/>
      <c r="S17" s="165"/>
      <c r="T17" s="166"/>
      <c r="V17" s="220">
        <f t="shared" ref="V17:V22" si="4">AVERAGE(D17:T17)</f>
        <v>1</v>
      </c>
      <c r="W17" s="221">
        <f t="shared" ref="W17:W22" si="5">STDEV(D17:T17)</f>
        <v>0.88811993812679246</v>
      </c>
      <c r="X17" s="222">
        <f t="shared" ref="X17:X22" si="6">W17/(SQRT(COUNTA(D17:T17)))</f>
        <v>0.24632015197523507</v>
      </c>
    </row>
    <row r="18" spans="2:24" x14ac:dyDescent="0.2">
      <c r="B18" s="26" t="s">
        <v>95</v>
      </c>
      <c r="C18" s="32" t="s">
        <v>1</v>
      </c>
      <c r="D18" s="183">
        <f>D6/$V$5</f>
        <v>899.62289650204707</v>
      </c>
      <c r="E18" s="169">
        <f t="shared" si="3"/>
        <v>1264.2849908807036</v>
      </c>
      <c r="F18" s="169">
        <f t="shared" si="3"/>
        <v>4396.3825785580157</v>
      </c>
      <c r="G18" s="169">
        <f t="shared" si="3"/>
        <v>3403.6402116519284</v>
      </c>
      <c r="H18" s="169">
        <f t="shared" si="3"/>
        <v>1375.249801403216</v>
      </c>
      <c r="I18" s="169">
        <f t="shared" si="3"/>
        <v>1829.3775465116341</v>
      </c>
      <c r="J18" s="169">
        <f t="shared" si="3"/>
        <v>5365.1982800486849</v>
      </c>
      <c r="K18" s="169">
        <f t="shared" si="3"/>
        <v>3847.2103546596595</v>
      </c>
      <c r="L18" s="169">
        <f t="shared" si="3"/>
        <v>1339.5345973884159</v>
      </c>
      <c r="M18" s="169">
        <f t="shared" si="3"/>
        <v>1290.007016699414</v>
      </c>
      <c r="N18" s="169">
        <f t="shared" si="3"/>
        <v>2809.9643408488496</v>
      </c>
      <c r="O18" s="169">
        <f t="shared" si="3"/>
        <v>2502.2382762012908</v>
      </c>
      <c r="P18" s="169">
        <f t="shared" si="3"/>
        <v>2542.2933761648337</v>
      </c>
      <c r="Q18" s="169">
        <f t="shared" si="3"/>
        <v>1528.930590828649</v>
      </c>
      <c r="R18" s="169">
        <f t="shared" si="3"/>
        <v>2544.9548244281627</v>
      </c>
      <c r="S18" s="169">
        <f t="shared" si="3"/>
        <v>1519.5022366603373</v>
      </c>
      <c r="T18" s="171">
        <f t="shared" si="3"/>
        <v>3848.7986357415139</v>
      </c>
      <c r="V18" s="214">
        <f>AVERAGE(D18:T18)</f>
        <v>2488.6582679516091</v>
      </c>
      <c r="W18" s="215">
        <f t="shared" si="5"/>
        <v>1295.96111892727</v>
      </c>
      <c r="X18" s="216">
        <f t="shared" si="6"/>
        <v>314.3167400018109</v>
      </c>
    </row>
    <row r="19" spans="2:24" x14ac:dyDescent="0.2">
      <c r="B19" s="26">
        <v>17098</v>
      </c>
      <c r="C19" s="32" t="s">
        <v>55</v>
      </c>
      <c r="D19" s="183">
        <f>D7/$V$5</f>
        <v>3.2360445321340783</v>
      </c>
      <c r="E19" s="169">
        <f t="shared" si="3"/>
        <v>2.8919260405868976</v>
      </c>
      <c r="F19" s="169">
        <f t="shared" si="3"/>
        <v>6.5140789875982943</v>
      </c>
      <c r="G19" s="169">
        <f t="shared" si="3"/>
        <v>1.4512171103251654</v>
      </c>
      <c r="H19" s="169">
        <f t="shared" si="3"/>
        <v>0.46154092904758737</v>
      </c>
      <c r="I19" s="169">
        <f t="shared" si="3"/>
        <v>2.5439449423875669</v>
      </c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71"/>
      <c r="V19" s="214">
        <f t="shared" si="4"/>
        <v>2.8497920903465981</v>
      </c>
      <c r="W19" s="215">
        <f t="shared" si="5"/>
        <v>2.0654908736677013</v>
      </c>
      <c r="X19" s="216">
        <f t="shared" si="6"/>
        <v>0.84323311814354995</v>
      </c>
    </row>
    <row r="20" spans="2:24" x14ac:dyDescent="0.2">
      <c r="B20" s="26">
        <v>17616</v>
      </c>
      <c r="C20" s="32" t="s">
        <v>56</v>
      </c>
      <c r="D20" s="183">
        <f t="shared" ref="D20:I22" si="7">D8/$V$5</f>
        <v>1.4614489428510895</v>
      </c>
      <c r="E20" s="169">
        <f t="shared" si="7"/>
        <v>9.9586893660630533</v>
      </c>
      <c r="F20" s="169">
        <f t="shared" si="7"/>
        <v>4.1625658286820029</v>
      </c>
      <c r="G20" s="169">
        <f t="shared" si="7"/>
        <v>0.57330178010415545</v>
      </c>
      <c r="H20" s="169">
        <f t="shared" si="7"/>
        <v>0.43386654731863605</v>
      </c>
      <c r="I20" s="169">
        <f t="shared" si="7"/>
        <v>5.7496353340583646</v>
      </c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71"/>
      <c r="V20" s="214">
        <f t="shared" si="4"/>
        <v>3.7232512998462171</v>
      </c>
      <c r="W20" s="215">
        <f t="shared" si="5"/>
        <v>3.7158552532674078</v>
      </c>
      <c r="X20" s="216">
        <f t="shared" si="6"/>
        <v>1.5169915547575841</v>
      </c>
    </row>
    <row r="21" spans="2:24" x14ac:dyDescent="0.2">
      <c r="B21" s="94">
        <v>17123</v>
      </c>
      <c r="C21" s="95" t="s">
        <v>57</v>
      </c>
      <c r="D21" s="183">
        <f t="shared" si="7"/>
        <v>2.6070670999889685</v>
      </c>
      <c r="E21" s="169">
        <f t="shared" si="7"/>
        <v>4.7630582466036682</v>
      </c>
      <c r="F21" s="169">
        <f t="shared" si="7"/>
        <v>1.3038373613575927</v>
      </c>
      <c r="G21" s="169">
        <f t="shared" si="7"/>
        <v>0.48769271045588269</v>
      </c>
      <c r="H21" s="169">
        <f t="shared" si="7"/>
        <v>0.50629797678107435</v>
      </c>
      <c r="I21" s="169">
        <f t="shared" si="7"/>
        <v>1.1738207146050392</v>
      </c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71"/>
      <c r="V21" s="214">
        <f t="shared" si="4"/>
        <v>1.8069623516320377</v>
      </c>
      <c r="W21" s="215">
        <f t="shared" si="5"/>
        <v>1.641028570081754</v>
      </c>
      <c r="X21" s="216">
        <f t="shared" si="6"/>
        <v>0.66994710833823379</v>
      </c>
    </row>
    <row r="22" spans="2:24" x14ac:dyDescent="0.2">
      <c r="B22" s="98">
        <v>17618</v>
      </c>
      <c r="C22" s="34" t="s">
        <v>58</v>
      </c>
      <c r="D22" s="186">
        <f t="shared" si="7"/>
        <v>5.082860196277859</v>
      </c>
      <c r="E22" s="173">
        <f t="shared" si="7"/>
        <v>4.2193288341867738</v>
      </c>
      <c r="F22" s="173">
        <f t="shared" si="7"/>
        <v>3.7036189668851875</v>
      </c>
      <c r="G22" s="173">
        <f t="shared" si="7"/>
        <v>2.9264583897263812</v>
      </c>
      <c r="H22" s="173">
        <f t="shared" si="7"/>
        <v>0.44035318945346352</v>
      </c>
      <c r="I22" s="173">
        <f t="shared" si="7"/>
        <v>2.2095834039386877</v>
      </c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5"/>
      <c r="V22" s="217">
        <f t="shared" si="4"/>
        <v>3.0970338300780589</v>
      </c>
      <c r="W22" s="218">
        <f t="shared" si="5"/>
        <v>1.6398545195908467</v>
      </c>
      <c r="X22" s="219">
        <f t="shared" si="6"/>
        <v>0.6694678042324026</v>
      </c>
    </row>
    <row r="23" spans="2:24" x14ac:dyDescent="0.2">
      <c r="V23" s="179"/>
      <c r="W23" s="179"/>
      <c r="X23" s="179"/>
    </row>
    <row r="24" spans="2:24" ht="24" x14ac:dyDescent="0.3">
      <c r="B24" s="4" t="s">
        <v>7</v>
      </c>
    </row>
    <row r="26" spans="2:24" x14ac:dyDescent="0.2">
      <c r="B26" s="189"/>
      <c r="C26" s="190" t="s">
        <v>0</v>
      </c>
      <c r="D26" s="190" t="s">
        <v>1</v>
      </c>
      <c r="E26" s="190" t="s">
        <v>55</v>
      </c>
      <c r="F26" s="190" t="s">
        <v>56</v>
      </c>
      <c r="G26" s="142" t="s">
        <v>57</v>
      </c>
    </row>
    <row r="27" spans="2:24" x14ac:dyDescent="0.2">
      <c r="B27" s="192" t="s">
        <v>1</v>
      </c>
      <c r="C27" s="265">
        <f>TTEST($D$17:$T$17,$D18:$T18,2,2)</f>
        <v>1.7209806331392423E-7</v>
      </c>
      <c r="D27" s="42"/>
      <c r="E27" s="42"/>
      <c r="F27" s="42"/>
      <c r="G27" s="246"/>
    </row>
    <row r="28" spans="2:24" x14ac:dyDescent="0.2">
      <c r="B28" s="193" t="s">
        <v>55</v>
      </c>
      <c r="C28" s="282">
        <f>TTEST($D$17:$T$17,$D19:$T19,2,2)</f>
        <v>1.270955355228383E-2</v>
      </c>
      <c r="D28" s="266">
        <f>TTEST($D$18:$T$18,$D19:$T19,2,2)</f>
        <v>1.4500997471171613E-4</v>
      </c>
      <c r="E28" s="39"/>
      <c r="F28" s="39"/>
      <c r="G28" s="247"/>
    </row>
    <row r="29" spans="2:24" x14ac:dyDescent="0.2">
      <c r="B29" s="193" t="s">
        <v>56</v>
      </c>
      <c r="C29" s="282">
        <f>TTEST($D$17:$T$17,$D20:$T20,2,2)</f>
        <v>1.9969583533644225E-2</v>
      </c>
      <c r="D29" s="266">
        <f>TTEST($D$18:$T$18,$D20:$T20,2,2)</f>
        <v>1.455742953048615E-4</v>
      </c>
      <c r="E29" s="39">
        <f>TTEST($D$19:$T$19,$D20:$T20,2,2)</f>
        <v>0.6256801755898973</v>
      </c>
      <c r="F29" s="39"/>
      <c r="G29" s="247"/>
    </row>
    <row r="30" spans="2:24" x14ac:dyDescent="0.2">
      <c r="B30" s="201" t="s">
        <v>57</v>
      </c>
      <c r="C30" s="39">
        <f>TTEST($D$17:$T$17,$D21:$T21,2,2)</f>
        <v>0.17720833587717036</v>
      </c>
      <c r="D30" s="266">
        <f>TTEST($D$18:$T$18,$D21:$T21,2,2)</f>
        <v>1.4434056637186747E-4</v>
      </c>
      <c r="E30" s="39">
        <f>TTEST($D$19:$T$19,$D21:$T21,2,2)</f>
        <v>0.35573147248538073</v>
      </c>
      <c r="F30" s="39">
        <f>TTEST($D$20:$T$20,$D21:$T21,2,2)</f>
        <v>0.27472978056938802</v>
      </c>
      <c r="G30" s="40"/>
    </row>
    <row r="31" spans="2:24" x14ac:dyDescent="0.2">
      <c r="B31" s="194" t="s">
        <v>58</v>
      </c>
      <c r="C31" s="268">
        <f>TTEST($D$17:$T$17,$D22:$T22,2,2)</f>
        <v>1.9391391770932135E-3</v>
      </c>
      <c r="D31" s="268">
        <f>TTEST($D$18:$T$18,$D22:$T22,2,2)</f>
        <v>1.4516885069774263E-4</v>
      </c>
      <c r="E31" s="269">
        <f>TTEST($D$19:$T$19,$D22:$T22,2,2)</f>
        <v>0.82300462636305749</v>
      </c>
      <c r="F31" s="269">
        <f>TTEST($D$20:$T$20,$D22:$T22,2,2)</f>
        <v>0.71357448146956393</v>
      </c>
      <c r="G31" s="270">
        <f>TTEST($D$21:$T$21,$D22:$T22,2,2)</f>
        <v>0.20305350017072704</v>
      </c>
    </row>
    <row r="32" spans="2:24" x14ac:dyDescent="0.2">
      <c r="B32" s="6" t="s">
        <v>8</v>
      </c>
      <c r="C32" s="7" t="s">
        <v>9</v>
      </c>
    </row>
    <row r="34" spans="2:8" ht="24" x14ac:dyDescent="0.3">
      <c r="B34" s="4" t="s">
        <v>113</v>
      </c>
      <c r="C34"/>
      <c r="D34"/>
      <c r="E34"/>
      <c r="F34"/>
      <c r="G34"/>
      <c r="H34"/>
    </row>
    <row r="35" spans="2:8" x14ac:dyDescent="0.2">
      <c r="B35"/>
      <c r="C35"/>
      <c r="D35"/>
      <c r="E35"/>
      <c r="F35"/>
      <c r="G35"/>
      <c r="H35"/>
    </row>
    <row r="36" spans="2:8" ht="17" thickBot="1" x14ac:dyDescent="0.25">
      <c r="B36" s="22" t="s">
        <v>114</v>
      </c>
      <c r="C36" s="22"/>
      <c r="D36" s="22"/>
      <c r="E36" s="22"/>
      <c r="F36" s="22"/>
      <c r="G36" s="22"/>
      <c r="H36" s="22"/>
    </row>
    <row r="37" spans="2:8" x14ac:dyDescent="0.2">
      <c r="B37" s="149" t="s">
        <v>115</v>
      </c>
      <c r="C37" s="149" t="s">
        <v>116</v>
      </c>
      <c r="D37" s="149" t="s">
        <v>117</v>
      </c>
      <c r="E37" s="149" t="s">
        <v>5</v>
      </c>
      <c r="F37" s="149" t="s">
        <v>118</v>
      </c>
      <c r="G37" s="22"/>
      <c r="H37" s="22"/>
    </row>
    <row r="38" spans="2:8" x14ac:dyDescent="0.2">
      <c r="B38" s="64" t="s">
        <v>0</v>
      </c>
      <c r="C38" s="64">
        <v>13</v>
      </c>
      <c r="D38" s="64">
        <v>13</v>
      </c>
      <c r="E38" s="64">
        <v>1</v>
      </c>
      <c r="F38" s="64">
        <v>0.78875702449833762</v>
      </c>
      <c r="G38" s="22"/>
      <c r="H38" s="22"/>
    </row>
    <row r="39" spans="2:8" x14ac:dyDescent="0.2">
      <c r="B39" s="64" t="s">
        <v>1</v>
      </c>
      <c r="C39" s="64">
        <v>17</v>
      </c>
      <c r="D39" s="64">
        <v>42307.190555177353</v>
      </c>
      <c r="E39" s="64">
        <v>2488.6582679516091</v>
      </c>
      <c r="F39" s="64">
        <v>1679515.2217712216</v>
      </c>
      <c r="G39" s="22"/>
      <c r="H39" s="22"/>
    </row>
    <row r="40" spans="2:8" x14ac:dyDescent="0.2">
      <c r="B40" s="64" t="s">
        <v>55</v>
      </c>
      <c r="C40" s="64">
        <v>6</v>
      </c>
      <c r="D40" s="64">
        <v>17.098752542079588</v>
      </c>
      <c r="E40" s="64">
        <v>2.8497920903465981</v>
      </c>
      <c r="F40" s="64">
        <v>4.2662525492045642</v>
      </c>
      <c r="G40" s="22"/>
      <c r="H40" s="22"/>
    </row>
    <row r="41" spans="2:8" x14ac:dyDescent="0.2">
      <c r="B41" s="64" t="s">
        <v>56</v>
      </c>
      <c r="C41" s="64">
        <v>6</v>
      </c>
      <c r="D41" s="64">
        <v>22.339507799077303</v>
      </c>
      <c r="E41" s="64">
        <v>3.7232512998462171</v>
      </c>
      <c r="F41" s="64">
        <v>13.807580263234993</v>
      </c>
      <c r="G41" s="22"/>
      <c r="H41" s="22"/>
    </row>
    <row r="42" spans="2:8" x14ac:dyDescent="0.2">
      <c r="B42" s="64" t="s">
        <v>57</v>
      </c>
      <c r="C42" s="64">
        <v>6</v>
      </c>
      <c r="D42" s="64">
        <v>10.841774109792226</v>
      </c>
      <c r="E42" s="64">
        <v>1.8069623516320377</v>
      </c>
      <c r="F42" s="64">
        <v>2.6929747678245661</v>
      </c>
      <c r="G42" s="22"/>
      <c r="H42" s="22"/>
    </row>
    <row r="43" spans="2:8" ht="17" thickBot="1" x14ac:dyDescent="0.25">
      <c r="B43" s="331" t="s">
        <v>58</v>
      </c>
      <c r="C43" s="331">
        <v>6</v>
      </c>
      <c r="D43" s="331">
        <v>18.582202980468352</v>
      </c>
      <c r="E43" s="331">
        <v>3.0970338300780589</v>
      </c>
      <c r="F43" s="331">
        <v>2.6891228454225269</v>
      </c>
      <c r="G43" s="22"/>
      <c r="H43" s="22"/>
    </row>
    <row r="44" spans="2:8" x14ac:dyDescent="0.2">
      <c r="B44" s="22"/>
      <c r="C44" s="22"/>
      <c r="D44" s="22"/>
      <c r="E44" s="22"/>
      <c r="F44" s="22"/>
      <c r="G44" s="22"/>
      <c r="H44" s="22"/>
    </row>
    <row r="45" spans="2:8" x14ac:dyDescent="0.2">
      <c r="B45" s="22"/>
      <c r="C45" s="22"/>
      <c r="D45" s="22"/>
      <c r="E45" s="22"/>
      <c r="F45" s="22"/>
      <c r="G45" s="22"/>
      <c r="H45" s="22"/>
    </row>
    <row r="46" spans="2:8" ht="17" thickBot="1" x14ac:dyDescent="0.25">
      <c r="B46" s="22" t="s">
        <v>119</v>
      </c>
      <c r="C46" s="22"/>
      <c r="D46" s="22"/>
      <c r="E46" s="22"/>
      <c r="F46" s="22"/>
      <c r="G46" s="22"/>
      <c r="H46" s="22"/>
    </row>
    <row r="47" spans="2:8" x14ac:dyDescent="0.2">
      <c r="B47" s="149" t="s">
        <v>120</v>
      </c>
      <c r="C47" s="149" t="s">
        <v>121</v>
      </c>
      <c r="D47" s="149" t="s">
        <v>122</v>
      </c>
      <c r="E47" s="149" t="s">
        <v>123</v>
      </c>
      <c r="F47" s="149" t="s">
        <v>124</v>
      </c>
      <c r="G47" s="149" t="s">
        <v>125</v>
      </c>
      <c r="H47" s="149" t="s">
        <v>126</v>
      </c>
    </row>
    <row r="48" spans="2:8" x14ac:dyDescent="0.2">
      <c r="B48" s="64" t="s">
        <v>127</v>
      </c>
      <c r="C48" s="64">
        <v>72013698.711815894</v>
      </c>
      <c r="D48" s="64">
        <v>5</v>
      </c>
      <c r="E48" s="346">
        <v>14402739.742363179</v>
      </c>
      <c r="F48" s="346">
        <v>25.726480399518941</v>
      </c>
      <c r="G48" s="350">
        <v>1.5955391903183992E-12</v>
      </c>
      <c r="H48" s="346">
        <v>2.4085141194993356</v>
      </c>
    </row>
    <row r="49" spans="2:8" x14ac:dyDescent="0.2">
      <c r="B49" s="64" t="s">
        <v>128</v>
      </c>
      <c r="C49" s="64">
        <v>26872370.293075912</v>
      </c>
      <c r="D49" s="64">
        <v>48</v>
      </c>
      <c r="E49" s="346">
        <v>559841.04777241487</v>
      </c>
      <c r="F49" s="64"/>
      <c r="G49" s="64"/>
      <c r="H49" s="64"/>
    </row>
    <row r="50" spans="2:8" x14ac:dyDescent="0.2">
      <c r="B50" s="64"/>
      <c r="C50" s="64"/>
      <c r="D50" s="64"/>
      <c r="E50" s="64"/>
      <c r="F50" s="64"/>
      <c r="G50" s="64"/>
      <c r="H50" s="64"/>
    </row>
    <row r="51" spans="2:8" ht="17" thickBot="1" x14ac:dyDescent="0.25">
      <c r="B51" s="331" t="s">
        <v>129</v>
      </c>
      <c r="C51" s="331">
        <v>98886069.004891798</v>
      </c>
      <c r="D51" s="331">
        <v>53</v>
      </c>
      <c r="E51" s="331"/>
      <c r="F51" s="331"/>
      <c r="G51" s="331"/>
      <c r="H51" s="331"/>
    </row>
    <row r="52" spans="2:8" x14ac:dyDescent="0.2">
      <c r="B52" s="6" t="s">
        <v>8</v>
      </c>
      <c r="C52" s="7" t="s">
        <v>9</v>
      </c>
    </row>
    <row r="53" spans="2:8" x14ac:dyDescent="0.2">
      <c r="B53" s="6"/>
      <c r="C53" s="7"/>
    </row>
    <row r="55" spans="2:8" ht="24" x14ac:dyDescent="0.3">
      <c r="B55" s="3" t="s">
        <v>138</v>
      </c>
    </row>
    <row r="56" spans="2:8" ht="11" customHeight="1" x14ac:dyDescent="0.3">
      <c r="B56" s="3"/>
    </row>
    <row r="57" spans="2:8" ht="24" x14ac:dyDescent="0.3">
      <c r="B57" s="150" t="s">
        <v>134</v>
      </c>
    </row>
    <row r="58" spans="2:8" x14ac:dyDescent="0.2">
      <c r="B58" s="205"/>
      <c r="C58" s="206" t="s">
        <v>130</v>
      </c>
      <c r="D58" s="206" t="s">
        <v>135</v>
      </c>
      <c r="E58" s="206" t="s">
        <v>136</v>
      </c>
      <c r="F58" s="207" t="s">
        <v>137</v>
      </c>
    </row>
    <row r="59" spans="2:8" x14ac:dyDescent="0.2">
      <c r="B59" s="158" t="s">
        <v>140</v>
      </c>
      <c r="C59" s="159">
        <v>-2488</v>
      </c>
      <c r="D59" s="159" t="s">
        <v>131</v>
      </c>
      <c r="E59" s="159" t="s">
        <v>132</v>
      </c>
      <c r="F59" s="160" t="s">
        <v>132</v>
      </c>
    </row>
    <row r="60" spans="2:8" x14ac:dyDescent="0.2">
      <c r="B60" s="208" t="s">
        <v>211</v>
      </c>
      <c r="C60" s="209">
        <v>-1.85</v>
      </c>
      <c r="D60" s="209" t="s">
        <v>133</v>
      </c>
      <c r="E60" s="209">
        <v>0.69969999999999999</v>
      </c>
      <c r="F60" s="210">
        <v>0.996</v>
      </c>
    </row>
    <row r="61" spans="2:8" x14ac:dyDescent="0.2">
      <c r="B61" s="208" t="s">
        <v>212</v>
      </c>
      <c r="C61" s="209">
        <v>-2.7229999999999999</v>
      </c>
      <c r="D61" s="209" t="s">
        <v>133</v>
      </c>
      <c r="E61" s="209">
        <v>0.69969999999999999</v>
      </c>
      <c r="F61" s="210">
        <v>0.99409999999999998</v>
      </c>
    </row>
    <row r="62" spans="2:8" x14ac:dyDescent="0.2">
      <c r="B62" s="208" t="s">
        <v>216</v>
      </c>
      <c r="C62" s="209">
        <v>-0.80689999999999995</v>
      </c>
      <c r="D62" s="209" t="s">
        <v>133</v>
      </c>
      <c r="E62" s="209">
        <v>0.69969999999999999</v>
      </c>
      <c r="F62" s="210">
        <v>0.99829999999999997</v>
      </c>
    </row>
    <row r="63" spans="2:8" x14ac:dyDescent="0.2">
      <c r="B63" s="208" t="s">
        <v>217</v>
      </c>
      <c r="C63" s="209">
        <v>-2.097</v>
      </c>
      <c r="D63" s="209" t="s">
        <v>133</v>
      </c>
      <c r="E63" s="209">
        <v>0.69969999999999999</v>
      </c>
      <c r="F63" s="210">
        <v>0.99550000000000005</v>
      </c>
    </row>
    <row r="64" spans="2:8" x14ac:dyDescent="0.2">
      <c r="B64" s="158" t="s">
        <v>213</v>
      </c>
      <c r="C64" s="159">
        <v>2486</v>
      </c>
      <c r="D64" s="159" t="s">
        <v>131</v>
      </c>
      <c r="E64" s="159" t="s">
        <v>132</v>
      </c>
      <c r="F64" s="160" t="s">
        <v>132</v>
      </c>
    </row>
    <row r="65" spans="2:6" x14ac:dyDescent="0.2">
      <c r="B65" s="158" t="s">
        <v>214</v>
      </c>
      <c r="C65" s="159">
        <v>2485</v>
      </c>
      <c r="D65" s="159" t="s">
        <v>131</v>
      </c>
      <c r="E65" s="159" t="s">
        <v>132</v>
      </c>
      <c r="F65" s="160" t="s">
        <v>132</v>
      </c>
    </row>
    <row r="66" spans="2:6" x14ac:dyDescent="0.2">
      <c r="B66" s="158" t="s">
        <v>218</v>
      </c>
      <c r="C66" s="159">
        <v>2487</v>
      </c>
      <c r="D66" s="159" t="s">
        <v>131</v>
      </c>
      <c r="E66" s="159" t="s">
        <v>132</v>
      </c>
      <c r="F66" s="160" t="s">
        <v>132</v>
      </c>
    </row>
    <row r="67" spans="2:6" x14ac:dyDescent="0.2">
      <c r="B67" s="158" t="s">
        <v>219</v>
      </c>
      <c r="C67" s="159">
        <v>2486</v>
      </c>
      <c r="D67" s="159" t="s">
        <v>131</v>
      </c>
      <c r="E67" s="159" t="s">
        <v>132</v>
      </c>
      <c r="F67" s="160" t="s">
        <v>132</v>
      </c>
    </row>
    <row r="68" spans="2:6" x14ac:dyDescent="0.2">
      <c r="B68" s="208" t="s">
        <v>215</v>
      </c>
      <c r="C68" s="209">
        <v>-0.87350000000000005</v>
      </c>
      <c r="D68" s="209" t="s">
        <v>133</v>
      </c>
      <c r="E68" s="209">
        <v>0.69969999999999999</v>
      </c>
      <c r="F68" s="210">
        <v>0.99839999999999995</v>
      </c>
    </row>
    <row r="69" spans="2:6" x14ac:dyDescent="0.2">
      <c r="B69" s="208" t="s">
        <v>220</v>
      </c>
      <c r="C69" s="209">
        <v>1.0429999999999999</v>
      </c>
      <c r="D69" s="209" t="s">
        <v>133</v>
      </c>
      <c r="E69" s="209">
        <v>0.69969999999999999</v>
      </c>
      <c r="F69" s="210">
        <v>0.99809999999999999</v>
      </c>
    </row>
    <row r="70" spans="2:6" x14ac:dyDescent="0.2">
      <c r="B70" s="208" t="s">
        <v>221</v>
      </c>
      <c r="C70" s="209">
        <v>-0.2472</v>
      </c>
      <c r="D70" s="209" t="s">
        <v>133</v>
      </c>
      <c r="E70" s="209">
        <v>0.69969999999999999</v>
      </c>
      <c r="F70" s="210">
        <v>0.99950000000000006</v>
      </c>
    </row>
    <row r="71" spans="2:6" x14ac:dyDescent="0.2">
      <c r="B71" s="208" t="s">
        <v>222</v>
      </c>
      <c r="C71" s="209">
        <v>1.9159999999999999</v>
      </c>
      <c r="D71" s="209" t="s">
        <v>133</v>
      </c>
      <c r="E71" s="209">
        <v>0.69969999999999999</v>
      </c>
      <c r="F71" s="210">
        <v>0.99650000000000005</v>
      </c>
    </row>
    <row r="72" spans="2:6" x14ac:dyDescent="0.2">
      <c r="B72" s="208" t="s">
        <v>223</v>
      </c>
      <c r="C72" s="209">
        <v>0.62629999999999997</v>
      </c>
      <c r="D72" s="209" t="s">
        <v>133</v>
      </c>
      <c r="E72" s="209">
        <v>0.69969999999999999</v>
      </c>
      <c r="F72" s="210">
        <v>0.99880000000000002</v>
      </c>
    </row>
    <row r="73" spans="2:6" x14ac:dyDescent="0.2">
      <c r="B73" s="211" t="s">
        <v>224</v>
      </c>
      <c r="C73" s="212">
        <v>-1.29</v>
      </c>
      <c r="D73" s="212" t="s">
        <v>133</v>
      </c>
      <c r="E73" s="212">
        <v>0.69969999999999999</v>
      </c>
      <c r="F73" s="213">
        <v>0.99760000000000004</v>
      </c>
    </row>
    <row r="74" spans="2:6" x14ac:dyDescent="0.2">
      <c r="B74" s="6" t="s">
        <v>8</v>
      </c>
      <c r="C74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/>
  <dimension ref="B2:Y62"/>
  <sheetViews>
    <sheetView showRuler="0" workbookViewId="0">
      <selection activeCell="K40" sqref="K40"/>
    </sheetView>
  </sheetViews>
  <sheetFormatPr baseColWidth="10" defaultColWidth="11" defaultRowHeight="16" x14ac:dyDescent="0.2"/>
  <cols>
    <col min="1" max="1" width="11" style="164"/>
    <col min="2" max="2" width="49.5" style="164" customWidth="1"/>
    <col min="3" max="3" width="21" style="164" customWidth="1"/>
    <col min="4" max="4" width="14.5" style="164" customWidth="1"/>
    <col min="5" max="5" width="16.5" style="164" customWidth="1"/>
    <col min="6" max="6" width="18.1640625" style="164" customWidth="1"/>
    <col min="7" max="7" width="18.5" style="164" customWidth="1"/>
    <col min="8" max="8" width="14.1640625" style="164" customWidth="1"/>
    <col min="9" max="9" width="14.33203125" style="164" customWidth="1"/>
    <col min="10" max="16384" width="11" style="164"/>
  </cols>
  <sheetData>
    <row r="2" spans="2:25" ht="24" x14ac:dyDescent="0.3">
      <c r="B2" s="3" t="s">
        <v>29</v>
      </c>
    </row>
    <row r="4" spans="2:25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R4" s="2" t="s">
        <v>5</v>
      </c>
      <c r="S4" s="2" t="s">
        <v>4</v>
      </c>
      <c r="T4" s="2" t="s">
        <v>6</v>
      </c>
      <c r="X4" s="1"/>
      <c r="Y4" s="1"/>
    </row>
    <row r="5" spans="2:25" x14ac:dyDescent="0.2">
      <c r="B5" s="23">
        <v>16931</v>
      </c>
      <c r="C5" s="13" t="s">
        <v>59</v>
      </c>
      <c r="D5" s="180">
        <v>0.14942497134600233</v>
      </c>
      <c r="E5" s="165">
        <v>0.1360061195650451</v>
      </c>
      <c r="F5" s="165">
        <v>0.14603857453820729</v>
      </c>
      <c r="G5" s="165">
        <v>0.14456583695524683</v>
      </c>
      <c r="H5" s="165">
        <v>0.18133655834829737</v>
      </c>
      <c r="I5" s="165">
        <v>0.14397041875054559</v>
      </c>
      <c r="J5" s="165"/>
      <c r="K5" s="165"/>
      <c r="L5" s="165"/>
      <c r="M5" s="165"/>
      <c r="N5" s="165"/>
      <c r="O5" s="165"/>
      <c r="P5" s="166"/>
      <c r="R5" s="248">
        <f t="shared" ref="R5:R10" si="0">AVERAGE(D5:P5)</f>
        <v>0.15022374658389076</v>
      </c>
      <c r="S5" s="249">
        <f>STDEV(D5:P5)</f>
        <v>1.5870839494016905E-2</v>
      </c>
      <c r="T5" s="250">
        <f t="shared" ref="T5:T10" si="1">S5/(SQRT(COUNTA(D5:P5)))</f>
        <v>6.479243091658763E-3</v>
      </c>
      <c r="X5" s="167"/>
      <c r="Y5" s="167"/>
    </row>
    <row r="6" spans="2:25" x14ac:dyDescent="0.2">
      <c r="B6" s="26">
        <v>17098</v>
      </c>
      <c r="C6" s="14" t="s">
        <v>60</v>
      </c>
      <c r="D6" s="183">
        <v>5.7941014517430188E-2</v>
      </c>
      <c r="E6" s="169">
        <v>5.3024501285518062E-2</v>
      </c>
      <c r="F6" s="169">
        <v>6.1548909141534373E-2</v>
      </c>
      <c r="G6" s="169">
        <v>5.6585478618694306E-2</v>
      </c>
      <c r="H6" s="169">
        <v>5.6244037234861675E-2</v>
      </c>
      <c r="I6" s="169">
        <v>5.3941704470553131E-2</v>
      </c>
      <c r="J6" s="169"/>
      <c r="K6" s="169"/>
      <c r="L6" s="169"/>
      <c r="M6" s="169"/>
      <c r="N6" s="169"/>
      <c r="O6" s="169"/>
      <c r="P6" s="171"/>
      <c r="R6" s="252">
        <f t="shared" si="0"/>
        <v>5.6547607544765288E-2</v>
      </c>
      <c r="S6" s="253">
        <f>STDEV(D6:P6)</f>
        <v>3.0414206664237365E-3</v>
      </c>
      <c r="T6" s="254">
        <f t="shared" si="1"/>
        <v>1.2416547876489535E-3</v>
      </c>
      <c r="X6" s="167"/>
      <c r="Y6" s="167"/>
    </row>
    <row r="7" spans="2:25" x14ac:dyDescent="0.2">
      <c r="B7" s="26">
        <v>17616</v>
      </c>
      <c r="C7" s="14" t="s">
        <v>61</v>
      </c>
      <c r="D7" s="183">
        <v>6.1427728230066189E-2</v>
      </c>
      <c r="E7" s="169">
        <v>5.5057862306482179E-2</v>
      </c>
      <c r="F7" s="169">
        <v>5.012747116319248E-2</v>
      </c>
      <c r="G7" s="169">
        <v>5.0000912571403655E-2</v>
      </c>
      <c r="H7" s="169">
        <v>4.3372648880375501E-2</v>
      </c>
      <c r="I7" s="169">
        <v>4.1613013590086637E-2</v>
      </c>
      <c r="J7" s="169"/>
      <c r="K7" s="169"/>
      <c r="L7" s="169"/>
      <c r="M7" s="169"/>
      <c r="N7" s="169"/>
      <c r="O7" s="169"/>
      <c r="P7" s="171"/>
      <c r="R7" s="252">
        <f t="shared" si="0"/>
        <v>5.02666061236011E-2</v>
      </c>
      <c r="S7" s="253">
        <f>STDEV(D7:P7)</f>
        <v>7.3488508529406292E-3</v>
      </c>
      <c r="T7" s="254">
        <f t="shared" si="1"/>
        <v>3.0001557975869136E-3</v>
      </c>
      <c r="X7" s="167"/>
      <c r="Y7" s="167"/>
    </row>
    <row r="8" spans="2:25" x14ac:dyDescent="0.2">
      <c r="B8" s="26">
        <v>17123</v>
      </c>
      <c r="C8" s="14" t="s">
        <v>62</v>
      </c>
      <c r="D8" s="183">
        <v>5.7577220624432102E-2</v>
      </c>
      <c r="E8" s="169">
        <v>6.3769218990766763E-2</v>
      </c>
      <c r="F8" s="169">
        <v>5.5000868080618333E-2</v>
      </c>
      <c r="G8" s="169">
        <v>4.1836085334475998E-2</v>
      </c>
      <c r="H8" s="169">
        <v>3.7628840614059196E-2</v>
      </c>
      <c r="I8" s="334"/>
      <c r="J8" s="169"/>
      <c r="K8" s="169"/>
      <c r="L8" s="169"/>
      <c r="M8" s="169"/>
      <c r="N8" s="169"/>
      <c r="O8" s="169"/>
      <c r="P8" s="171"/>
      <c r="R8" s="252">
        <f t="shared" si="0"/>
        <v>5.1162446728870478E-2</v>
      </c>
      <c r="S8" s="253">
        <f t="shared" ref="S8" si="2">STDEV(D8:P8)</f>
        <v>1.1010824455936086E-2</v>
      </c>
      <c r="T8" s="254">
        <f t="shared" si="1"/>
        <v>4.9241903943580455E-3</v>
      </c>
      <c r="X8" s="167"/>
      <c r="Y8" s="167"/>
    </row>
    <row r="9" spans="2:25" x14ac:dyDescent="0.2">
      <c r="B9" s="26">
        <v>17618</v>
      </c>
      <c r="C9" s="14" t="s">
        <v>63</v>
      </c>
      <c r="D9" s="183">
        <v>5.7232991799612255E-2</v>
      </c>
      <c r="E9" s="169">
        <v>5.5580344684521645E-2</v>
      </c>
      <c r="F9" s="169">
        <v>5.8963465747525888E-2</v>
      </c>
      <c r="G9" s="169">
        <v>5.4409410206007786E-2</v>
      </c>
      <c r="H9" s="169">
        <v>5.5907503495910255E-2</v>
      </c>
      <c r="I9" s="334"/>
      <c r="J9" s="169"/>
      <c r="K9" s="169"/>
      <c r="L9" s="169"/>
      <c r="M9" s="169"/>
      <c r="N9" s="169"/>
      <c r="O9" s="169"/>
      <c r="P9" s="171"/>
      <c r="R9" s="252">
        <f t="shared" si="0"/>
        <v>5.641874318671556E-2</v>
      </c>
      <c r="S9" s="253">
        <f>STDEV(D9:P9)</f>
        <v>1.7421474401149979E-3</v>
      </c>
      <c r="T9" s="254">
        <f t="shared" si="1"/>
        <v>7.7911202058487581E-4</v>
      </c>
      <c r="X9" s="167"/>
      <c r="Y9" s="167"/>
    </row>
    <row r="10" spans="2:25" x14ac:dyDescent="0.2">
      <c r="B10" s="28" t="s">
        <v>30</v>
      </c>
      <c r="C10" s="15" t="s">
        <v>2</v>
      </c>
      <c r="D10" s="186">
        <v>6.7551345023048576E-2</v>
      </c>
      <c r="E10" s="173">
        <v>4.9667257180567685E-2</v>
      </c>
      <c r="F10" s="173">
        <v>4.3152919484704545E-2</v>
      </c>
      <c r="G10" s="173">
        <v>3.3438588372720214E-2</v>
      </c>
      <c r="H10" s="173">
        <v>3.497601046326787E-2</v>
      </c>
      <c r="I10" s="173">
        <v>3.3427239328343655E-2</v>
      </c>
      <c r="J10" s="173">
        <v>3.6531889977123859E-2</v>
      </c>
      <c r="K10" s="173">
        <v>3.5430516458196316E-2</v>
      </c>
      <c r="L10" s="173">
        <v>3.7136181796651187E-2</v>
      </c>
      <c r="M10" s="173">
        <v>4.247664474673267E-2</v>
      </c>
      <c r="N10" s="173">
        <v>4.4167561158640831E-2</v>
      </c>
      <c r="O10" s="173">
        <v>4.497290044581384E-2</v>
      </c>
      <c r="P10" s="174">
        <v>4.9344841070247447E-2</v>
      </c>
      <c r="R10" s="255">
        <f t="shared" si="0"/>
        <v>4.2482607346619898E-2</v>
      </c>
      <c r="S10" s="256">
        <f>STDEV(D10:P10)</f>
        <v>9.4450661360606786E-3</v>
      </c>
      <c r="T10" s="257">
        <f t="shared" si="1"/>
        <v>2.6195900195165626E-3</v>
      </c>
      <c r="X10" s="167"/>
      <c r="Y10" s="167"/>
    </row>
    <row r="11" spans="2:25" x14ac:dyDescent="0.2">
      <c r="X11" s="167"/>
      <c r="Y11" s="167"/>
    </row>
    <row r="12" spans="2:25" ht="24" x14ac:dyDescent="0.3">
      <c r="B12" s="4" t="s">
        <v>7</v>
      </c>
      <c r="X12" s="167"/>
      <c r="Y12" s="167"/>
    </row>
    <row r="13" spans="2:25" x14ac:dyDescent="0.2"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</row>
    <row r="14" spans="2:25" x14ac:dyDescent="0.2">
      <c r="B14" s="189"/>
      <c r="C14" s="258" t="s">
        <v>59</v>
      </c>
      <c r="D14" s="259" t="s">
        <v>60</v>
      </c>
      <c r="E14" s="259" t="s">
        <v>61</v>
      </c>
      <c r="F14" s="259" t="s">
        <v>62</v>
      </c>
      <c r="G14" s="260" t="s">
        <v>63</v>
      </c>
    </row>
    <row r="15" spans="2:25" x14ac:dyDescent="0.2">
      <c r="B15" s="192" t="s">
        <v>60</v>
      </c>
      <c r="C15" s="283">
        <f>TTEST(D$5:P$5,D6:P6,2,2)</f>
        <v>5.9154627879593833E-8</v>
      </c>
      <c r="D15" s="259"/>
      <c r="E15" s="259"/>
      <c r="F15" s="259"/>
      <c r="G15" s="260"/>
    </row>
    <row r="16" spans="2:25" x14ac:dyDescent="0.2">
      <c r="B16" s="201" t="s">
        <v>61</v>
      </c>
      <c r="C16" s="284">
        <f>TTEST(D$5:P$5,D7:P7,2,2)</f>
        <v>6.775427016712316E-8</v>
      </c>
      <c r="D16" s="118">
        <f>TTEST(D$6:P$6,D7:P7,2,2)</f>
        <v>8.1831537926528655E-2</v>
      </c>
      <c r="E16" s="261"/>
      <c r="F16" s="261"/>
      <c r="G16" s="262"/>
    </row>
    <row r="17" spans="2:8" x14ac:dyDescent="0.2">
      <c r="B17" s="201" t="s">
        <v>62</v>
      </c>
      <c r="C17" s="284">
        <f>TTEST(D$5:P$5,D8:P8,2,2)</f>
        <v>9.2046538261256281E-7</v>
      </c>
      <c r="D17" s="118">
        <f>TTEST(D$6:P$6,D8:P8,2,2)</f>
        <v>0.27682973234479424</v>
      </c>
      <c r="E17" s="118">
        <f>TTEST(D$7:P$7,D8:P8,2,2)</f>
        <v>0.87524541468457273</v>
      </c>
      <c r="F17" s="261"/>
      <c r="G17" s="262"/>
    </row>
    <row r="18" spans="2:8" x14ac:dyDescent="0.2">
      <c r="B18" s="201" t="s">
        <v>63</v>
      </c>
      <c r="C18" s="284">
        <f>TTEST(D$5:P$5,D9:P9,2,2)</f>
        <v>3.7994330001212496E-7</v>
      </c>
      <c r="D18" s="118">
        <f>TTEST(D$6:P$6,D9:P9,2,2)</f>
        <v>0.93524350836186287</v>
      </c>
      <c r="E18" s="118">
        <f>TTEST(D$7:P$7,D9:P9,2,2)</f>
        <v>0.10299736754936713</v>
      </c>
      <c r="F18" s="118">
        <f>TTEST(D$8:P$8,D9:P9,2,2)</f>
        <v>0.32253121139823426</v>
      </c>
      <c r="G18" s="262"/>
    </row>
    <row r="19" spans="2:8" x14ac:dyDescent="0.2">
      <c r="B19" s="202" t="s">
        <v>2</v>
      </c>
      <c r="C19" s="285">
        <f>TTEST(D$5:P$5,D10:P10,2,2)</f>
        <v>9.3735186624213288E-13</v>
      </c>
      <c r="D19" s="285">
        <f>TTEST(D$6:P$6,D10:P10,2,2)</f>
        <v>2.6502261682210411E-3</v>
      </c>
      <c r="E19" s="286">
        <f>TTEST(D$7:P$7,D10:P10,2,2)</f>
        <v>9.3623565268047979E-2</v>
      </c>
      <c r="F19" s="286">
        <f>TTEST(D$8:P$8,D10:P10,2,2)</f>
        <v>0.11378920266874797</v>
      </c>
      <c r="G19" s="287">
        <f>TTEST(D$9:P$9,D10:P10,2,2)</f>
        <v>5.3545309647008779E-3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 s="22"/>
      <c r="D22" s="22"/>
      <c r="E22" s="22"/>
      <c r="F22" s="22"/>
      <c r="G22" s="22"/>
      <c r="H22" s="22"/>
    </row>
    <row r="23" spans="2:8" x14ac:dyDescent="0.2">
      <c r="B23" s="22"/>
      <c r="C23" s="22"/>
      <c r="D23" s="22"/>
      <c r="E23" s="22"/>
      <c r="F23" s="22"/>
      <c r="G23" s="22"/>
      <c r="H23" s="22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59</v>
      </c>
      <c r="C26" s="64">
        <v>6</v>
      </c>
      <c r="D26" s="64">
        <v>0.90134247950334456</v>
      </c>
      <c r="E26" s="64">
        <v>0.15022374658389076</v>
      </c>
      <c r="F26" s="64">
        <v>2.5188354624484672E-4</v>
      </c>
      <c r="G26" s="22"/>
      <c r="H26" s="22"/>
    </row>
    <row r="27" spans="2:8" x14ac:dyDescent="0.2">
      <c r="B27" s="64" t="s">
        <v>60</v>
      </c>
      <c r="C27" s="64">
        <v>6</v>
      </c>
      <c r="D27" s="64">
        <v>0.33928564526859173</v>
      </c>
      <c r="E27" s="64">
        <v>5.6547607544765288E-2</v>
      </c>
      <c r="F27" s="64">
        <v>9.2502396701494048E-6</v>
      </c>
      <c r="G27" s="22"/>
      <c r="H27" s="22"/>
    </row>
    <row r="28" spans="2:8" x14ac:dyDescent="0.2">
      <c r="B28" s="64" t="s">
        <v>61</v>
      </c>
      <c r="C28" s="64">
        <v>6</v>
      </c>
      <c r="D28" s="64">
        <v>0.30159963674160661</v>
      </c>
      <c r="E28" s="64">
        <v>5.02666061236011E-2</v>
      </c>
      <c r="F28" s="64">
        <v>5.4005608858766209E-5</v>
      </c>
      <c r="G28" s="22"/>
      <c r="H28" s="22"/>
    </row>
    <row r="29" spans="2:8" x14ac:dyDescent="0.2">
      <c r="B29" s="64" t="s">
        <v>62</v>
      </c>
      <c r="C29" s="64">
        <v>5</v>
      </c>
      <c r="D29" s="64">
        <v>0.2558122336443524</v>
      </c>
      <c r="E29" s="64">
        <v>5.1162446728870478E-2</v>
      </c>
      <c r="F29" s="64">
        <v>1.2123825519944021E-4</v>
      </c>
      <c r="G29" s="22"/>
      <c r="H29" s="22"/>
    </row>
    <row r="30" spans="2:8" x14ac:dyDescent="0.2">
      <c r="B30" s="64" t="s">
        <v>63</v>
      </c>
      <c r="C30" s="64">
        <v>5</v>
      </c>
      <c r="D30" s="64">
        <v>0.28209371593357779</v>
      </c>
      <c r="E30" s="64">
        <v>5.641874318671556E-2</v>
      </c>
      <c r="F30" s="64">
        <v>3.0350777030992401E-6</v>
      </c>
      <c r="G30" s="22"/>
      <c r="H30" s="22"/>
    </row>
    <row r="31" spans="2:8" ht="17" thickBot="1" x14ac:dyDescent="0.25">
      <c r="B31" s="331" t="s">
        <v>2</v>
      </c>
      <c r="C31" s="331">
        <v>13</v>
      </c>
      <c r="D31" s="331">
        <v>0.55227389550605865</v>
      </c>
      <c r="E31" s="331">
        <v>4.2482607346619898E-2</v>
      </c>
      <c r="F31" s="331">
        <v>8.9209274314560181E-5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5.3200715890021129E-2</v>
      </c>
      <c r="D36" s="64">
        <v>5</v>
      </c>
      <c r="E36" s="345">
        <v>1.0640143178004225E-2</v>
      </c>
      <c r="F36" s="346">
        <v>118.47574905173565</v>
      </c>
      <c r="G36" s="350">
        <v>6.5293754218267233E-21</v>
      </c>
      <c r="H36" s="346">
        <v>2.4851432213730082</v>
      </c>
    </row>
    <row r="37" spans="2:8" x14ac:dyDescent="0.2">
      <c r="B37" s="64" t="s">
        <v>128</v>
      </c>
      <c r="C37" s="64">
        <v>3.143301597253689E-3</v>
      </c>
      <c r="D37" s="64">
        <v>35</v>
      </c>
      <c r="E37" s="353">
        <v>8.9808617064391112E-5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5.6344017487274821E-2</v>
      </c>
      <c r="D39" s="331">
        <v>40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12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158" t="s">
        <v>225</v>
      </c>
      <c r="C47" s="159">
        <v>9.3679999999999999E-2</v>
      </c>
      <c r="D47" s="159" t="s">
        <v>131</v>
      </c>
      <c r="E47" s="159" t="s">
        <v>132</v>
      </c>
      <c r="F47" s="160" t="s">
        <v>132</v>
      </c>
    </row>
    <row r="48" spans="2:8" x14ac:dyDescent="0.2">
      <c r="B48" s="158" t="s">
        <v>226</v>
      </c>
      <c r="C48" s="159">
        <v>9.9959999999999993E-2</v>
      </c>
      <c r="D48" s="159" t="s">
        <v>131</v>
      </c>
      <c r="E48" s="159" t="s">
        <v>132</v>
      </c>
      <c r="F48" s="160" t="s">
        <v>132</v>
      </c>
    </row>
    <row r="49" spans="2:6" x14ac:dyDescent="0.2">
      <c r="B49" s="158" t="s">
        <v>228</v>
      </c>
      <c r="C49" s="159">
        <v>9.9059999999999995E-2</v>
      </c>
      <c r="D49" s="159" t="s">
        <v>131</v>
      </c>
      <c r="E49" s="159" t="s">
        <v>132</v>
      </c>
      <c r="F49" s="160" t="s">
        <v>132</v>
      </c>
    </row>
    <row r="50" spans="2:6" x14ac:dyDescent="0.2">
      <c r="B50" s="158" t="s">
        <v>229</v>
      </c>
      <c r="C50" s="159">
        <v>9.3810000000000004E-2</v>
      </c>
      <c r="D50" s="159" t="s">
        <v>131</v>
      </c>
      <c r="E50" s="159" t="s">
        <v>132</v>
      </c>
      <c r="F50" s="160" t="s">
        <v>132</v>
      </c>
    </row>
    <row r="51" spans="2:6" x14ac:dyDescent="0.2">
      <c r="B51" s="158" t="s">
        <v>230</v>
      </c>
      <c r="C51" s="159">
        <v>0.1077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208" t="s">
        <v>227</v>
      </c>
      <c r="C52" s="209">
        <v>6.2810000000000001E-3</v>
      </c>
      <c r="D52" s="209" t="s">
        <v>133</v>
      </c>
      <c r="E52" s="209">
        <v>0.21740000000000001</v>
      </c>
      <c r="F52" s="210">
        <v>0.25879999999999997</v>
      </c>
    </row>
    <row r="53" spans="2:6" x14ac:dyDescent="0.2">
      <c r="B53" s="208" t="s">
        <v>231</v>
      </c>
      <c r="C53" s="209">
        <v>5.385E-3</v>
      </c>
      <c r="D53" s="209" t="s">
        <v>133</v>
      </c>
      <c r="E53" s="209">
        <v>0.24809999999999999</v>
      </c>
      <c r="F53" s="210">
        <v>0.35439999999999999</v>
      </c>
    </row>
    <row r="54" spans="2:6" x14ac:dyDescent="0.2">
      <c r="B54" s="208" t="s">
        <v>232</v>
      </c>
      <c r="C54" s="209">
        <v>1.2909999999999999E-4</v>
      </c>
      <c r="D54" s="209" t="s">
        <v>133</v>
      </c>
      <c r="E54" s="209">
        <v>0.55000000000000004</v>
      </c>
      <c r="F54" s="210">
        <v>0.98219999999999996</v>
      </c>
    </row>
    <row r="55" spans="2:6" x14ac:dyDescent="0.2">
      <c r="B55" s="158" t="s">
        <v>233</v>
      </c>
      <c r="C55" s="159">
        <v>1.406E-2</v>
      </c>
      <c r="D55" s="159" t="s">
        <v>131</v>
      </c>
      <c r="E55" s="159">
        <v>6.7999999999999996E-3</v>
      </c>
      <c r="F55" s="160">
        <v>4.8999999999999998E-3</v>
      </c>
    </row>
    <row r="56" spans="2:6" x14ac:dyDescent="0.2">
      <c r="B56" s="208" t="s">
        <v>234</v>
      </c>
      <c r="C56" s="209">
        <v>-8.9570000000000003E-4</v>
      </c>
      <c r="D56" s="209" t="s">
        <v>133</v>
      </c>
      <c r="E56" s="209">
        <v>0.52610000000000001</v>
      </c>
      <c r="F56" s="210">
        <v>0.87690000000000001</v>
      </c>
    </row>
    <row r="57" spans="2:6" x14ac:dyDescent="0.2">
      <c r="B57" s="208" t="s">
        <v>235</v>
      </c>
      <c r="C57" s="209">
        <v>-6.1520000000000004E-3</v>
      </c>
      <c r="D57" s="209" t="s">
        <v>133</v>
      </c>
      <c r="E57" s="209">
        <v>0.22220000000000001</v>
      </c>
      <c r="F57" s="210">
        <v>0.29099999999999998</v>
      </c>
    </row>
    <row r="58" spans="2:6" x14ac:dyDescent="0.2">
      <c r="B58" s="208" t="s">
        <v>236</v>
      </c>
      <c r="C58" s="209">
        <v>7.7840000000000001E-3</v>
      </c>
      <c r="D58" s="209" t="s">
        <v>133</v>
      </c>
      <c r="E58" s="209">
        <v>9.8000000000000004E-2</v>
      </c>
      <c r="F58" s="210">
        <v>0.105</v>
      </c>
    </row>
    <row r="59" spans="2:6" x14ac:dyDescent="0.2">
      <c r="B59" s="208" t="s">
        <v>237</v>
      </c>
      <c r="C59" s="209">
        <v>-5.2560000000000003E-3</v>
      </c>
      <c r="D59" s="209" t="s">
        <v>133</v>
      </c>
      <c r="E59" s="209">
        <v>0.24970000000000001</v>
      </c>
      <c r="F59" s="210">
        <v>0.38650000000000001</v>
      </c>
    </row>
    <row r="60" spans="2:6" x14ac:dyDescent="0.2">
      <c r="B60" s="208" t="s">
        <v>238</v>
      </c>
      <c r="C60" s="209">
        <v>8.6800000000000002E-3</v>
      </c>
      <c r="D60" s="209" t="s">
        <v>133</v>
      </c>
      <c r="E60" s="209">
        <v>9.5100000000000004E-2</v>
      </c>
      <c r="F60" s="210">
        <v>9.06E-2</v>
      </c>
    </row>
    <row r="61" spans="2:6" x14ac:dyDescent="0.2">
      <c r="B61" s="161" t="s">
        <v>239</v>
      </c>
      <c r="C61" s="162">
        <v>1.3939999999999999E-2</v>
      </c>
      <c r="D61" s="162" t="s">
        <v>131</v>
      </c>
      <c r="E61" s="162">
        <v>1.01E-2</v>
      </c>
      <c r="F61" s="163">
        <v>8.3999999999999995E-3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/>
  <dimension ref="B1:AB71"/>
  <sheetViews>
    <sheetView showRuler="0" topLeftCell="C1" workbookViewId="0">
      <selection activeCell="L37" sqref="L37"/>
    </sheetView>
  </sheetViews>
  <sheetFormatPr baseColWidth="10" defaultColWidth="11" defaultRowHeight="16" x14ac:dyDescent="0.2"/>
  <cols>
    <col min="1" max="1" width="11" style="164"/>
    <col min="2" max="2" width="37.6640625" style="164" customWidth="1"/>
    <col min="3" max="3" width="14.83203125" style="164" customWidth="1"/>
    <col min="4" max="4" width="11" style="164"/>
    <col min="5" max="5" width="12.33203125" style="164" customWidth="1"/>
    <col min="6" max="6" width="16.33203125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1" spans="2:28" x14ac:dyDescent="0.2"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</row>
    <row r="2" spans="2:28" ht="24" x14ac:dyDescent="0.3">
      <c r="B2" s="3" t="s">
        <v>26</v>
      </c>
      <c r="D2" s="327"/>
      <c r="E2" s="327"/>
      <c r="F2" s="327"/>
      <c r="G2" s="327"/>
      <c r="H2" s="327"/>
      <c r="I2" s="327"/>
      <c r="J2" s="327"/>
      <c r="K2" s="329"/>
      <c r="L2" s="327"/>
      <c r="M2" s="327"/>
      <c r="N2" s="327"/>
      <c r="O2" s="327"/>
      <c r="P2" s="327"/>
      <c r="Q2" s="327"/>
      <c r="R2" s="327"/>
      <c r="S2" s="327"/>
      <c r="T2" s="327"/>
      <c r="U2" s="327"/>
      <c r="V2" s="327"/>
      <c r="W2" s="327"/>
      <c r="X2" s="327"/>
    </row>
    <row r="3" spans="2:28" x14ac:dyDescent="0.2">
      <c r="D3" s="327"/>
      <c r="E3" s="327"/>
      <c r="F3" s="327"/>
      <c r="G3" s="327"/>
      <c r="H3" s="327"/>
      <c r="I3" s="327"/>
      <c r="J3" s="327"/>
      <c r="K3" s="329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</row>
    <row r="4" spans="2:28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U4" s="16">
        <v>18</v>
      </c>
      <c r="V4" s="16">
        <v>19</v>
      </c>
      <c r="W4" s="16">
        <v>20</v>
      </c>
      <c r="X4" s="16">
        <v>21</v>
      </c>
      <c r="Z4" s="2" t="s">
        <v>5</v>
      </c>
      <c r="AA4" s="2" t="s">
        <v>4</v>
      </c>
      <c r="AB4" s="2" t="s">
        <v>6</v>
      </c>
    </row>
    <row r="5" spans="2:28" x14ac:dyDescent="0.2">
      <c r="B5" s="23">
        <v>2411</v>
      </c>
      <c r="C5" s="87" t="s">
        <v>0</v>
      </c>
      <c r="D5" s="165">
        <v>1.5318097379958876E-2</v>
      </c>
      <c r="E5" s="165">
        <v>1.8682459947012869E-2</v>
      </c>
      <c r="F5" s="165">
        <v>1.7735127988956201E-2</v>
      </c>
      <c r="G5" s="165">
        <v>0.13130966315882722</v>
      </c>
      <c r="H5" s="165">
        <v>2.3209185505169237E-2</v>
      </c>
      <c r="I5" s="165">
        <v>5.3322149146084075E-2</v>
      </c>
      <c r="J5" s="165">
        <v>0.14393006796519978</v>
      </c>
      <c r="K5" s="165">
        <v>5.106996143140706E-2</v>
      </c>
      <c r="L5" s="165">
        <v>2.8785880089477786E-2</v>
      </c>
      <c r="M5" s="165">
        <v>2.0939798451718429E-2</v>
      </c>
      <c r="N5" s="165">
        <v>1.8386985666091534E-2</v>
      </c>
      <c r="O5" s="165">
        <v>5.089159436344682E-2</v>
      </c>
      <c r="P5" s="165">
        <v>2.4856323487459225E-2</v>
      </c>
      <c r="Q5" s="165">
        <v>3.6861632899512102E-2</v>
      </c>
      <c r="R5" s="165">
        <v>1.7522487339138186E-2</v>
      </c>
      <c r="S5" s="165">
        <v>1.87126431680491E-2</v>
      </c>
      <c r="T5" s="165">
        <v>1.5455458210589381E-2</v>
      </c>
      <c r="U5" s="165">
        <v>1.9646172481534514E-2</v>
      </c>
      <c r="V5" s="165">
        <v>1.257394336122898E-2</v>
      </c>
      <c r="W5" s="165">
        <v>1.3007215091830057E-2</v>
      </c>
      <c r="X5" s="166"/>
      <c r="Z5" s="181">
        <f t="shared" ref="Z5:Z11" si="0">AVERAGE(D5:X5)</f>
        <v>3.6610842356634574E-2</v>
      </c>
      <c r="AA5" s="168">
        <f t="shared" ref="AA5:AA11" si="1">STDEV(D5:X5)</f>
        <v>3.6864173585238053E-2</v>
      </c>
      <c r="AB5" s="182">
        <f t="shared" ref="AB5:AB11" si="2">AA5/(SQRT(COUNTA(D5:X5)))</f>
        <v>8.243079807094442E-3</v>
      </c>
    </row>
    <row r="6" spans="2:28" x14ac:dyDescent="0.2">
      <c r="B6" s="26" t="s">
        <v>18</v>
      </c>
      <c r="C6" s="88" t="s">
        <v>1</v>
      </c>
      <c r="D6" s="169">
        <v>0.37554905408607897</v>
      </c>
      <c r="E6" s="169">
        <v>0.25578263504904936</v>
      </c>
      <c r="F6" s="169">
        <v>0.35834032225599222</v>
      </c>
      <c r="G6" s="169">
        <v>0.43580108914940574</v>
      </c>
      <c r="H6" s="169">
        <v>0.36792530521627087</v>
      </c>
      <c r="I6" s="169">
        <v>0.60374761058137227</v>
      </c>
      <c r="J6" s="169">
        <v>1.0345044436903608</v>
      </c>
      <c r="K6" s="37">
        <v>0.61567153569585931</v>
      </c>
      <c r="L6" s="169">
        <v>1.8001694114305296</v>
      </c>
      <c r="M6" s="169">
        <v>1.0999062033526781</v>
      </c>
      <c r="N6" s="169">
        <v>0.90575040802519624</v>
      </c>
      <c r="O6" s="169">
        <v>0.81493687798265446</v>
      </c>
      <c r="P6" s="169">
        <v>0.67913684447563138</v>
      </c>
      <c r="Q6" s="169">
        <v>0.82762413221055753</v>
      </c>
      <c r="R6" s="169">
        <v>0.82370551128919889</v>
      </c>
      <c r="S6" s="169">
        <v>0.84361098107046029</v>
      </c>
      <c r="T6" s="169">
        <v>0.91359048567302426</v>
      </c>
      <c r="U6" s="169">
        <v>1.0262618311753351</v>
      </c>
      <c r="V6" s="169">
        <v>1.1520269434117825</v>
      </c>
      <c r="W6" s="169">
        <v>0.25105899011944927</v>
      </c>
      <c r="X6" s="171">
        <v>0.29382219991212988</v>
      </c>
      <c r="Z6" s="184">
        <f t="shared" si="0"/>
        <v>0.73709156265966747</v>
      </c>
      <c r="AA6" s="172">
        <f t="shared" si="1"/>
        <v>0.38080160897181048</v>
      </c>
      <c r="AB6" s="185">
        <f t="shared" si="2"/>
        <v>8.3097723708299834E-2</v>
      </c>
    </row>
    <row r="7" spans="2:28" x14ac:dyDescent="0.2">
      <c r="B7" s="26">
        <v>17098</v>
      </c>
      <c r="C7" s="99" t="s">
        <v>64</v>
      </c>
      <c r="D7" s="169">
        <v>1.5753168054650983</v>
      </c>
      <c r="E7" s="169">
        <v>1.459547456951316</v>
      </c>
      <c r="F7" s="169">
        <v>0.39898857447425606</v>
      </c>
      <c r="G7" s="169">
        <v>1.1376402880124477</v>
      </c>
      <c r="H7" s="169">
        <v>0.24359416983862769</v>
      </c>
      <c r="I7" s="169">
        <v>0.27942481511827666</v>
      </c>
      <c r="J7" s="169">
        <v>0.75084461781822687</v>
      </c>
      <c r="K7" s="37">
        <v>0.55568785821701139</v>
      </c>
      <c r="L7" s="169">
        <v>0.67768652842737476</v>
      </c>
      <c r="M7" s="169">
        <v>0.92691816282090622</v>
      </c>
      <c r="N7" s="169">
        <v>0.80296424254588172</v>
      </c>
      <c r="O7" s="169">
        <v>0.38861592388551203</v>
      </c>
      <c r="P7" s="169"/>
      <c r="Q7" s="169"/>
      <c r="R7" s="169"/>
      <c r="S7" s="169"/>
      <c r="T7" s="169"/>
      <c r="U7" s="169"/>
      <c r="V7" s="169"/>
      <c r="W7" s="169"/>
      <c r="X7" s="171"/>
      <c r="Z7" s="184">
        <f t="shared" si="0"/>
        <v>0.76643578696457781</v>
      </c>
      <c r="AA7" s="172">
        <f t="shared" si="1"/>
        <v>0.44111599617615366</v>
      </c>
      <c r="AB7" s="185">
        <f t="shared" si="2"/>
        <v>0.12733921956807612</v>
      </c>
    </row>
    <row r="8" spans="2:28" x14ac:dyDescent="0.2">
      <c r="B8" s="26">
        <v>17616</v>
      </c>
      <c r="C8" s="99" t="s">
        <v>65</v>
      </c>
      <c r="D8" s="169">
        <v>1.1609295033801639</v>
      </c>
      <c r="E8" s="169">
        <v>1.0479080928869087</v>
      </c>
      <c r="F8" s="169">
        <v>0.43746546755353632</v>
      </c>
      <c r="G8" s="169">
        <v>0.453942028350382</v>
      </c>
      <c r="H8" s="169">
        <v>0.1113659457341216</v>
      </c>
      <c r="I8" s="169">
        <v>0.13868700597572683</v>
      </c>
      <c r="J8" s="169">
        <v>0.88914408022526437</v>
      </c>
      <c r="K8" s="169">
        <v>0.44786893408017886</v>
      </c>
      <c r="L8" s="169">
        <v>0.47194995378159338</v>
      </c>
      <c r="M8" s="169">
        <v>0.96128967261303533</v>
      </c>
      <c r="N8" s="169">
        <v>0.61096694535229223</v>
      </c>
      <c r="O8" s="169">
        <v>0.22646544184006925</v>
      </c>
      <c r="P8" s="169"/>
      <c r="Q8" s="169"/>
      <c r="R8" s="169"/>
      <c r="S8" s="169"/>
      <c r="T8" s="169"/>
      <c r="U8" s="169"/>
      <c r="V8" s="169"/>
      <c r="W8" s="169"/>
      <c r="X8" s="171"/>
      <c r="Z8" s="184">
        <f t="shared" si="0"/>
        <v>0.57983192264777272</v>
      </c>
      <c r="AA8" s="172">
        <f t="shared" si="1"/>
        <v>0.35713880880758375</v>
      </c>
      <c r="AB8" s="185">
        <f t="shared" si="2"/>
        <v>0.10309709370156039</v>
      </c>
    </row>
    <row r="9" spans="2:28" x14ac:dyDescent="0.2">
      <c r="B9" s="26">
        <v>17123</v>
      </c>
      <c r="C9" s="99" t="s">
        <v>66</v>
      </c>
      <c r="D9" s="169">
        <v>0.32916910203878208</v>
      </c>
      <c r="E9" s="169">
        <v>0.3347198544329627</v>
      </c>
      <c r="F9" s="169">
        <v>0.26924201652364077</v>
      </c>
      <c r="G9" s="169">
        <v>0.27094936709829343</v>
      </c>
      <c r="H9" s="169">
        <v>0.14101699238928633</v>
      </c>
      <c r="I9" s="169">
        <v>0.11201104916429838</v>
      </c>
      <c r="J9" s="169">
        <v>0.37060808496975856</v>
      </c>
      <c r="K9" s="169">
        <v>0.68694683999002015</v>
      </c>
      <c r="L9" s="169">
        <v>0.52104491414710608</v>
      </c>
      <c r="M9" s="169">
        <v>0.42250873457590105</v>
      </c>
      <c r="N9" s="169">
        <v>1.0428429270496817</v>
      </c>
      <c r="O9" s="169">
        <v>0.21833030463740971</v>
      </c>
      <c r="P9" s="169"/>
      <c r="Q9" s="169"/>
      <c r="R9" s="169"/>
      <c r="S9" s="169"/>
      <c r="T9" s="169"/>
      <c r="U9" s="169"/>
      <c r="V9" s="169"/>
      <c r="W9" s="169"/>
      <c r="X9" s="171"/>
      <c r="Z9" s="184">
        <f t="shared" si="0"/>
        <v>0.39328251558476168</v>
      </c>
      <c r="AA9" s="172">
        <f t="shared" si="1"/>
        <v>0.25886296191613234</v>
      </c>
      <c r="AB9" s="185">
        <f t="shared" si="2"/>
        <v>7.4727300372751423E-2</v>
      </c>
    </row>
    <row r="10" spans="2:28" x14ac:dyDescent="0.2">
      <c r="B10" s="26">
        <v>17618</v>
      </c>
      <c r="C10" s="99" t="s">
        <v>28</v>
      </c>
      <c r="D10" s="169">
        <v>1.280164068663761</v>
      </c>
      <c r="E10" s="169">
        <v>2.5417413015478822</v>
      </c>
      <c r="F10" s="169">
        <v>2.086799001985264</v>
      </c>
      <c r="G10" s="169">
        <v>2.4415809189792164</v>
      </c>
      <c r="H10" s="169">
        <v>0.29784728381627718</v>
      </c>
      <c r="I10" s="169">
        <v>0.30628018916250699</v>
      </c>
      <c r="J10" s="169">
        <v>1.8454768019134025</v>
      </c>
      <c r="K10" s="169">
        <v>1.5540883869496631</v>
      </c>
      <c r="L10" s="169">
        <v>0.87222731346385651</v>
      </c>
      <c r="M10" s="169">
        <v>2.1252268658941218</v>
      </c>
      <c r="N10" s="169">
        <v>2.3703180580704029</v>
      </c>
      <c r="O10" s="169">
        <v>0.40507647704317495</v>
      </c>
      <c r="P10" s="169"/>
      <c r="Q10" s="169"/>
      <c r="R10" s="169"/>
      <c r="S10" s="169"/>
      <c r="T10" s="169"/>
      <c r="U10" s="169"/>
      <c r="V10" s="169"/>
      <c r="W10" s="169"/>
      <c r="X10" s="171"/>
      <c r="Z10" s="184">
        <f t="shared" si="0"/>
        <v>1.5105688889574609</v>
      </c>
      <c r="AA10" s="172">
        <f t="shared" si="1"/>
        <v>0.85794978619801399</v>
      </c>
      <c r="AB10" s="185">
        <f t="shared" si="2"/>
        <v>0.24766877000630264</v>
      </c>
    </row>
    <row r="11" spans="2:28" x14ac:dyDescent="0.2">
      <c r="B11" s="100" t="s">
        <v>67</v>
      </c>
      <c r="C11" s="101" t="s">
        <v>3</v>
      </c>
      <c r="D11" s="173">
        <v>0.23372928526258907</v>
      </c>
      <c r="E11" s="173">
        <v>6.2090439012049269E-2</v>
      </c>
      <c r="F11" s="173">
        <v>6.9402263857914315E-2</v>
      </c>
      <c r="G11" s="173">
        <v>0.24642380854067022</v>
      </c>
      <c r="H11" s="173">
        <v>0.27751888953665554</v>
      </c>
      <c r="I11" s="173">
        <v>0.15458358824249258</v>
      </c>
      <c r="J11" s="173">
        <v>0.2534425205126396</v>
      </c>
      <c r="K11" s="102">
        <v>0.21971156789113905</v>
      </c>
      <c r="L11" s="173">
        <v>0.1143365446737598</v>
      </c>
      <c r="M11" s="173">
        <v>0.34290823528768066</v>
      </c>
      <c r="N11" s="173">
        <v>0.32347975605149065</v>
      </c>
      <c r="O11" s="173">
        <v>5.1565911430613676E-2</v>
      </c>
      <c r="P11" s="173"/>
      <c r="Q11" s="173"/>
      <c r="R11" s="173"/>
      <c r="S11" s="173"/>
      <c r="T11" s="173"/>
      <c r="U11" s="173"/>
      <c r="V11" s="173"/>
      <c r="W11" s="173"/>
      <c r="X11" s="174"/>
      <c r="Z11" s="187">
        <f t="shared" si="0"/>
        <v>0.19576606752497452</v>
      </c>
      <c r="AA11" s="175">
        <f t="shared" si="1"/>
        <v>0.10247391413759036</v>
      </c>
      <c r="AB11" s="188">
        <f t="shared" si="2"/>
        <v>2.9581670956126196E-2</v>
      </c>
    </row>
    <row r="12" spans="2:28" x14ac:dyDescent="0.2">
      <c r="B12" s="36"/>
      <c r="C12" s="90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</row>
    <row r="13" spans="2:28" ht="24" x14ac:dyDescent="0.3">
      <c r="B13" s="4" t="s">
        <v>7</v>
      </c>
    </row>
    <row r="15" spans="2:28" x14ac:dyDescent="0.2">
      <c r="B15" s="189"/>
      <c r="C15" s="190" t="s">
        <v>0</v>
      </c>
      <c r="D15" s="190" t="s">
        <v>1</v>
      </c>
      <c r="E15" s="190" t="s">
        <v>64</v>
      </c>
      <c r="F15" s="190" t="s">
        <v>65</v>
      </c>
      <c r="G15" s="114" t="s">
        <v>66</v>
      </c>
      <c r="H15" s="142" t="s">
        <v>28</v>
      </c>
    </row>
    <row r="16" spans="2:28" x14ac:dyDescent="0.2">
      <c r="B16" s="192" t="s">
        <v>1</v>
      </c>
      <c r="C16" s="265">
        <f t="shared" ref="C16:C21" si="3">TTEST($D$5:$X$5,$D6:$X6,2,2)</f>
        <v>5.3694586377895638E-10</v>
      </c>
      <c r="D16" s="41"/>
      <c r="E16" s="42"/>
      <c r="F16" s="42"/>
      <c r="G16" s="42"/>
      <c r="H16" s="142"/>
    </row>
    <row r="17" spans="2:8" x14ac:dyDescent="0.2">
      <c r="B17" s="193" t="s">
        <v>64</v>
      </c>
      <c r="C17" s="266">
        <f t="shared" si="3"/>
        <v>2.7384045891692005E-8</v>
      </c>
      <c r="D17" s="39">
        <f>TTEST($D$6:$X$6,$D7:$X7,2,2)</f>
        <v>0.84193658218503842</v>
      </c>
      <c r="E17" s="39"/>
      <c r="F17" s="39"/>
      <c r="G17" s="39"/>
      <c r="H17" s="244"/>
    </row>
    <row r="18" spans="2:8" x14ac:dyDescent="0.2">
      <c r="B18" s="193" t="s">
        <v>65</v>
      </c>
      <c r="C18" s="266">
        <f t="shared" si="3"/>
        <v>1.4595133484731776E-7</v>
      </c>
      <c r="D18" s="39">
        <f>TTEST($D$6:$X$6,$D8:$X8,2,2)</f>
        <v>0.25235133924688968</v>
      </c>
      <c r="E18" s="39">
        <f>TTEST($D$7:$X$7,$D8:$X8,2,2)</f>
        <v>0.26698514244280896</v>
      </c>
      <c r="F18" s="39"/>
      <c r="G18" s="39"/>
      <c r="H18" s="244"/>
    </row>
    <row r="19" spans="2:8" x14ac:dyDescent="0.2">
      <c r="B19" s="201" t="s">
        <v>66</v>
      </c>
      <c r="C19" s="266">
        <f t="shared" si="3"/>
        <v>9.831903126852473E-7</v>
      </c>
      <c r="D19" s="266">
        <f>TTEST($D$6:$X$6,$D9:$X9,2,2)</f>
        <v>9.3013309392741533E-3</v>
      </c>
      <c r="E19" s="282">
        <f>TTEST($D$7:$X$7,$D9:$X9,2,2)</f>
        <v>1.9184164061651531E-2</v>
      </c>
      <c r="F19" s="39">
        <f>TTEST($D$8:$X$8,$D9:$X9,2,2)</f>
        <v>0.15704658235699415</v>
      </c>
      <c r="G19" s="39"/>
      <c r="H19" s="244"/>
    </row>
    <row r="20" spans="2:8" x14ac:dyDescent="0.2">
      <c r="B20" s="201" t="s">
        <v>28</v>
      </c>
      <c r="C20" s="266">
        <f t="shared" si="3"/>
        <v>1.1781623686238183E-8</v>
      </c>
      <c r="D20" s="266">
        <f>TTEST($D$6:$X$6,$D10:$X10,2,2)</f>
        <v>1.1288501136677428E-3</v>
      </c>
      <c r="E20" s="282">
        <f>TTEST($D$7:$X$7,$D10:$X10,2,2)</f>
        <v>1.3923490370890291E-2</v>
      </c>
      <c r="F20" s="266">
        <f>TTEST($D$8:$X$8,$D10:$X10,2,2)</f>
        <v>2.1781439398425762E-3</v>
      </c>
      <c r="G20" s="266">
        <f>TTEST($D$9:$X$9,$D10:$X10,2,2)</f>
        <v>2.768593437294072E-4</v>
      </c>
      <c r="H20" s="244"/>
    </row>
    <row r="21" spans="2:8" x14ac:dyDescent="0.2">
      <c r="B21" s="202" t="s">
        <v>3</v>
      </c>
      <c r="C21" s="268">
        <f t="shared" si="3"/>
        <v>5.2598464732247055E-7</v>
      </c>
      <c r="D21" s="268">
        <f>TTEST($D$6:$X$6,$D11:$X11,2,2)</f>
        <v>3.850074314617705E-5</v>
      </c>
      <c r="E21" s="268">
        <f>TTEST($D$7:$X$7,$D11:$X11,2,2)</f>
        <v>2.4721298535572189E-4</v>
      </c>
      <c r="F21" s="268">
        <f>TTEST($D$8:$X$8,$D11:$X11,2,2)</f>
        <v>1.6668304692274011E-3</v>
      </c>
      <c r="G21" s="274">
        <f>TTEST($D$9:$X$9,$D11:$X11,2,2)</f>
        <v>2.2336222655558562E-2</v>
      </c>
      <c r="H21" s="276">
        <f>TTEST($D$10:$X$10,$D11:$X11,2,2)</f>
        <v>2.7385511443463436E-5</v>
      </c>
    </row>
    <row r="22" spans="2:8" x14ac:dyDescent="0.2">
      <c r="B22" s="6" t="s">
        <v>8</v>
      </c>
      <c r="C22" s="7" t="s">
        <v>9</v>
      </c>
    </row>
    <row r="24" spans="2:8" ht="24" x14ac:dyDescent="0.3">
      <c r="B24" s="4" t="s">
        <v>113</v>
      </c>
      <c r="C24" s="22"/>
      <c r="D24" s="22"/>
      <c r="E24" s="22"/>
      <c r="F24" s="22"/>
      <c r="G24" s="22"/>
      <c r="H24" s="22"/>
    </row>
    <row r="25" spans="2:8" x14ac:dyDescent="0.2">
      <c r="B25" s="22"/>
      <c r="C25" s="22"/>
      <c r="D25" s="22"/>
      <c r="E25" s="22"/>
      <c r="F25" s="22"/>
      <c r="G25" s="22"/>
      <c r="H25" s="22"/>
    </row>
    <row r="26" spans="2:8" ht="17" thickBot="1" x14ac:dyDescent="0.25">
      <c r="B26" s="22" t="s">
        <v>114</v>
      </c>
      <c r="C26" s="22"/>
      <c r="D26" s="22"/>
      <c r="E26" s="22"/>
      <c r="F26" s="22"/>
      <c r="G26" s="22"/>
      <c r="H26" s="22"/>
    </row>
    <row r="27" spans="2:8" x14ac:dyDescent="0.2">
      <c r="B27" s="149" t="s">
        <v>115</v>
      </c>
      <c r="C27" s="149" t="s">
        <v>116</v>
      </c>
      <c r="D27" s="149" t="s">
        <v>117</v>
      </c>
      <c r="E27" s="149" t="s">
        <v>5</v>
      </c>
      <c r="F27" s="149" t="s">
        <v>118</v>
      </c>
      <c r="G27" s="22"/>
      <c r="H27" s="22"/>
    </row>
    <row r="28" spans="2:8" x14ac:dyDescent="0.2">
      <c r="B28" s="64" t="s">
        <v>0</v>
      </c>
      <c r="C28" s="64">
        <v>20</v>
      </c>
      <c r="D28" s="64">
        <v>0.73221684713269142</v>
      </c>
      <c r="E28" s="64">
        <v>3.6610842356634574E-2</v>
      </c>
      <c r="F28" s="64">
        <v>1.3589672941225629E-3</v>
      </c>
      <c r="G28" s="22"/>
      <c r="H28" s="22"/>
    </row>
    <row r="29" spans="2:8" x14ac:dyDescent="0.2">
      <c r="B29" s="64" t="s">
        <v>1</v>
      </c>
      <c r="C29" s="64">
        <v>21</v>
      </c>
      <c r="D29" s="64">
        <v>15.478922815853016</v>
      </c>
      <c r="E29" s="64">
        <v>0.73709156265966747</v>
      </c>
      <c r="F29" s="64">
        <v>0.14500986539551963</v>
      </c>
      <c r="G29" s="22"/>
      <c r="H29" s="22"/>
    </row>
    <row r="30" spans="2:8" x14ac:dyDescent="0.2">
      <c r="B30" s="64" t="s">
        <v>64</v>
      </c>
      <c r="C30" s="64">
        <v>12</v>
      </c>
      <c r="D30" s="64">
        <v>9.1972294435749333</v>
      </c>
      <c r="E30" s="64">
        <v>0.76643578696457781</v>
      </c>
      <c r="F30" s="64">
        <v>0.19458332208248041</v>
      </c>
      <c r="G30" s="22"/>
      <c r="H30" s="22"/>
    </row>
    <row r="31" spans="2:8" x14ac:dyDescent="0.2">
      <c r="B31" s="64" t="s">
        <v>65</v>
      </c>
      <c r="C31" s="64">
        <v>12</v>
      </c>
      <c r="D31" s="64">
        <v>6.9579830717732731</v>
      </c>
      <c r="E31" s="64">
        <v>0.57983192264777272</v>
      </c>
      <c r="F31" s="64">
        <v>0.12754812875649985</v>
      </c>
      <c r="G31" s="22"/>
      <c r="H31" s="22"/>
    </row>
    <row r="32" spans="2:8" x14ac:dyDescent="0.2">
      <c r="B32" s="64" t="s">
        <v>66</v>
      </c>
      <c r="C32" s="64">
        <v>12</v>
      </c>
      <c r="D32" s="64">
        <v>4.7193901870171402</v>
      </c>
      <c r="E32" s="64">
        <v>0.39328251558476168</v>
      </c>
      <c r="F32" s="64">
        <v>6.701003305199299E-2</v>
      </c>
      <c r="G32" s="22"/>
      <c r="H32" s="22"/>
    </row>
    <row r="33" spans="2:8" x14ac:dyDescent="0.2">
      <c r="B33" s="64" t="s">
        <v>28</v>
      </c>
      <c r="C33" s="64">
        <v>12</v>
      </c>
      <c r="D33" s="64">
        <v>18.126826667489532</v>
      </c>
      <c r="E33" s="64">
        <v>1.5105688889574609</v>
      </c>
      <c r="F33" s="64">
        <v>0.73607783563721796</v>
      </c>
      <c r="G33" s="22"/>
      <c r="H33" s="22"/>
    </row>
    <row r="34" spans="2:8" ht="17" thickBot="1" x14ac:dyDescent="0.25">
      <c r="B34" s="331" t="s">
        <v>3</v>
      </c>
      <c r="C34" s="331">
        <v>12</v>
      </c>
      <c r="D34" s="331">
        <v>2.3491928102996944</v>
      </c>
      <c r="E34" s="331">
        <v>0.19576606752497452</v>
      </c>
      <c r="F34" s="331">
        <v>1.0500903078678242E-2</v>
      </c>
      <c r="G34" s="22"/>
      <c r="H34" s="22"/>
    </row>
    <row r="35" spans="2:8" x14ac:dyDescent="0.2">
      <c r="B35" s="22"/>
      <c r="C35" s="22"/>
      <c r="D35" s="22"/>
      <c r="E35" s="22"/>
      <c r="F35" s="22"/>
      <c r="G35" s="22"/>
      <c r="H35" s="22"/>
    </row>
    <row r="36" spans="2:8" x14ac:dyDescent="0.2">
      <c r="B36" s="22"/>
      <c r="C36" s="22"/>
      <c r="D36" s="22"/>
      <c r="E36" s="22"/>
      <c r="F36" s="22"/>
      <c r="G36" s="22"/>
      <c r="H36" s="22"/>
    </row>
    <row r="37" spans="2:8" ht="17" thickBot="1" x14ac:dyDescent="0.25">
      <c r="B37" s="22" t="s">
        <v>119</v>
      </c>
      <c r="C37" s="22"/>
      <c r="D37" s="22"/>
      <c r="E37" s="22"/>
      <c r="F37" s="22"/>
      <c r="G37" s="22"/>
      <c r="H37" s="22"/>
    </row>
    <row r="38" spans="2:8" x14ac:dyDescent="0.2">
      <c r="B38" s="149" t="s">
        <v>120</v>
      </c>
      <c r="C38" s="149" t="s">
        <v>121</v>
      </c>
      <c r="D38" s="149" t="s">
        <v>122</v>
      </c>
      <c r="E38" s="149" t="s">
        <v>123</v>
      </c>
      <c r="F38" s="149" t="s">
        <v>124</v>
      </c>
      <c r="G38" s="149" t="s">
        <v>125</v>
      </c>
      <c r="H38" s="149" t="s">
        <v>126</v>
      </c>
    </row>
    <row r="39" spans="2:8" x14ac:dyDescent="0.2">
      <c r="B39" s="64" t="s">
        <v>127</v>
      </c>
      <c r="C39" s="64">
        <v>19.411994100331714</v>
      </c>
      <c r="D39" s="64">
        <v>6</v>
      </c>
      <c r="E39" s="346">
        <v>3.2353323500552857</v>
      </c>
      <c r="F39" s="346">
        <v>19.723874549031009</v>
      </c>
      <c r="G39" s="350">
        <v>8.7737489935571825E-15</v>
      </c>
      <c r="H39" s="346">
        <v>2.1966015079572752</v>
      </c>
    </row>
    <row r="40" spans="2:8" x14ac:dyDescent="0.2">
      <c r="B40" s="64" t="s">
        <v>128</v>
      </c>
      <c r="C40" s="64">
        <v>15.418940135174285</v>
      </c>
      <c r="D40" s="64">
        <v>94</v>
      </c>
      <c r="E40" s="345">
        <v>0.16403127803376899</v>
      </c>
      <c r="F40" s="64"/>
      <c r="G40" s="64"/>
      <c r="H40" s="64"/>
    </row>
    <row r="41" spans="2:8" x14ac:dyDescent="0.2">
      <c r="B41" s="64"/>
      <c r="C41" s="64"/>
      <c r="D41" s="64"/>
      <c r="E41" s="64"/>
      <c r="F41" s="64"/>
      <c r="G41" s="64"/>
      <c r="H41" s="64"/>
    </row>
    <row r="42" spans="2:8" ht="17" thickBot="1" x14ac:dyDescent="0.25">
      <c r="B42" s="331" t="s">
        <v>129</v>
      </c>
      <c r="C42" s="331">
        <v>34.830934235506</v>
      </c>
      <c r="D42" s="331">
        <v>100</v>
      </c>
      <c r="E42" s="331"/>
      <c r="F42" s="331"/>
      <c r="G42" s="331"/>
      <c r="H42" s="331"/>
    </row>
    <row r="43" spans="2:8" x14ac:dyDescent="0.2">
      <c r="B43" s="6" t="s">
        <v>8</v>
      </c>
      <c r="C43" s="7" t="s">
        <v>9</v>
      </c>
    </row>
    <row r="44" spans="2:8" x14ac:dyDescent="0.2">
      <c r="B44" s="6"/>
      <c r="C44" s="7"/>
    </row>
    <row r="46" spans="2:8" ht="24" x14ac:dyDescent="0.3">
      <c r="B46" s="3" t="s">
        <v>138</v>
      </c>
    </row>
    <row r="47" spans="2:8" ht="9" customHeight="1" x14ac:dyDescent="0.3">
      <c r="B47" s="3"/>
    </row>
    <row r="48" spans="2:8" ht="24" x14ac:dyDescent="0.3">
      <c r="B48" s="150" t="s">
        <v>134</v>
      </c>
    </row>
    <row r="49" spans="2:6" x14ac:dyDescent="0.2">
      <c r="B49" s="205"/>
      <c r="C49" s="206" t="s">
        <v>130</v>
      </c>
      <c r="D49" s="206" t="s">
        <v>135</v>
      </c>
      <c r="E49" s="206" t="s">
        <v>136</v>
      </c>
      <c r="F49" s="207" t="s">
        <v>137</v>
      </c>
    </row>
    <row r="50" spans="2:6" x14ac:dyDescent="0.2">
      <c r="B50" s="158" t="s">
        <v>140</v>
      </c>
      <c r="C50" s="159">
        <v>-0.70050000000000001</v>
      </c>
      <c r="D50" s="159" t="s">
        <v>131</v>
      </c>
      <c r="E50" s="159" t="s">
        <v>132</v>
      </c>
      <c r="F50" s="160" t="s">
        <v>132</v>
      </c>
    </row>
    <row r="51" spans="2:6" x14ac:dyDescent="0.2">
      <c r="B51" s="158" t="s">
        <v>240</v>
      </c>
      <c r="C51" s="159">
        <v>-0.7298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158" t="s">
        <v>241</v>
      </c>
      <c r="C52" s="159">
        <v>-0.54320000000000002</v>
      </c>
      <c r="D52" s="159" t="s">
        <v>131</v>
      </c>
      <c r="E52" s="159">
        <v>2.9999999999999997E-4</v>
      </c>
      <c r="F52" s="160">
        <v>4.0000000000000002E-4</v>
      </c>
    </row>
    <row r="53" spans="2:6" x14ac:dyDescent="0.2">
      <c r="B53" s="158" t="s">
        <v>245</v>
      </c>
      <c r="C53" s="159">
        <v>-0.35670000000000002</v>
      </c>
      <c r="D53" s="159" t="s">
        <v>131</v>
      </c>
      <c r="E53" s="159">
        <v>9.4000000000000004E-3</v>
      </c>
      <c r="F53" s="160">
        <v>1.78E-2</v>
      </c>
    </row>
    <row r="54" spans="2:6" x14ac:dyDescent="0.2">
      <c r="B54" s="158" t="s">
        <v>170</v>
      </c>
      <c r="C54" s="159">
        <v>-1.474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208" t="s">
        <v>155</v>
      </c>
      <c r="C55" s="209">
        <v>-0.15920000000000001</v>
      </c>
      <c r="D55" s="209" t="s">
        <v>133</v>
      </c>
      <c r="E55" s="209">
        <v>9.01E-2</v>
      </c>
      <c r="F55" s="210">
        <v>0.28460000000000002</v>
      </c>
    </row>
    <row r="56" spans="2:6" x14ac:dyDescent="0.2">
      <c r="B56" s="208" t="s">
        <v>242</v>
      </c>
      <c r="C56" s="209">
        <v>-2.9340000000000001E-2</v>
      </c>
      <c r="D56" s="209" t="s">
        <v>133</v>
      </c>
      <c r="E56" s="209">
        <v>0.2525</v>
      </c>
      <c r="F56" s="210">
        <v>0.8417</v>
      </c>
    </row>
    <row r="57" spans="2:6" x14ac:dyDescent="0.2">
      <c r="B57" s="208" t="s">
        <v>243</v>
      </c>
      <c r="C57" s="209">
        <v>0.1573</v>
      </c>
      <c r="D57" s="209" t="s">
        <v>133</v>
      </c>
      <c r="E57" s="209">
        <v>9.01E-2</v>
      </c>
      <c r="F57" s="210">
        <v>0.28599999999999998</v>
      </c>
    </row>
    <row r="58" spans="2:6" x14ac:dyDescent="0.2">
      <c r="B58" s="158" t="s">
        <v>246</v>
      </c>
      <c r="C58" s="159">
        <v>0.34379999999999999</v>
      </c>
      <c r="D58" s="159" t="s">
        <v>131</v>
      </c>
      <c r="E58" s="159">
        <v>1.01E-2</v>
      </c>
      <c r="F58" s="160">
        <v>2.1100000000000001E-2</v>
      </c>
    </row>
    <row r="59" spans="2:6" x14ac:dyDescent="0.2">
      <c r="B59" s="158" t="s">
        <v>171</v>
      </c>
      <c r="C59" s="159">
        <v>-0.77349999999999997</v>
      </c>
      <c r="D59" s="159" t="s">
        <v>131</v>
      </c>
      <c r="E59" s="159" t="s">
        <v>132</v>
      </c>
      <c r="F59" s="160" t="s">
        <v>132</v>
      </c>
    </row>
    <row r="60" spans="2:6" x14ac:dyDescent="0.2">
      <c r="B60" s="158" t="s">
        <v>156</v>
      </c>
      <c r="C60" s="159">
        <v>0.5413</v>
      </c>
      <c r="D60" s="159" t="s">
        <v>131</v>
      </c>
      <c r="E60" s="159">
        <v>2.9999999999999997E-4</v>
      </c>
      <c r="F60" s="160">
        <v>4.0000000000000002E-4</v>
      </c>
    </row>
    <row r="61" spans="2:6" x14ac:dyDescent="0.2">
      <c r="B61" s="208" t="s">
        <v>244</v>
      </c>
      <c r="C61" s="209">
        <v>0.18659999999999999</v>
      </c>
      <c r="D61" s="209" t="s">
        <v>133</v>
      </c>
      <c r="E61" s="209">
        <v>9.01E-2</v>
      </c>
      <c r="F61" s="210">
        <v>0.26190000000000002</v>
      </c>
    </row>
    <row r="62" spans="2:6" x14ac:dyDescent="0.2">
      <c r="B62" s="158" t="s">
        <v>247</v>
      </c>
      <c r="C62" s="159">
        <v>0.37319999999999998</v>
      </c>
      <c r="D62" s="159" t="s">
        <v>131</v>
      </c>
      <c r="E62" s="159">
        <v>1.11E-2</v>
      </c>
      <c r="F62" s="160">
        <v>2.63E-2</v>
      </c>
    </row>
    <row r="63" spans="2:6" x14ac:dyDescent="0.2">
      <c r="B63" s="158" t="s">
        <v>248</v>
      </c>
      <c r="C63" s="159">
        <v>-0.74409999999999998</v>
      </c>
      <c r="D63" s="159" t="s">
        <v>131</v>
      </c>
      <c r="E63" s="159" t="s">
        <v>132</v>
      </c>
      <c r="F63" s="160" t="s">
        <v>132</v>
      </c>
    </row>
    <row r="64" spans="2:6" x14ac:dyDescent="0.2">
      <c r="B64" s="158" t="s">
        <v>249</v>
      </c>
      <c r="C64" s="159">
        <v>0.57069999999999999</v>
      </c>
      <c r="D64" s="159" t="s">
        <v>131</v>
      </c>
      <c r="E64" s="159">
        <v>5.0000000000000001E-4</v>
      </c>
      <c r="F64" s="160">
        <v>8.0000000000000004E-4</v>
      </c>
    </row>
    <row r="65" spans="2:6" x14ac:dyDescent="0.2">
      <c r="B65" s="208" t="s">
        <v>250</v>
      </c>
      <c r="C65" s="209">
        <v>0.1865</v>
      </c>
      <c r="D65" s="209" t="s">
        <v>133</v>
      </c>
      <c r="E65" s="209">
        <v>9.01E-2</v>
      </c>
      <c r="F65" s="210">
        <v>0.2621</v>
      </c>
    </row>
    <row r="66" spans="2:6" x14ac:dyDescent="0.2">
      <c r="B66" s="158" t="s">
        <v>251</v>
      </c>
      <c r="C66" s="159">
        <v>-0.93069999999999997</v>
      </c>
      <c r="D66" s="159" t="s">
        <v>131</v>
      </c>
      <c r="E66" s="159" t="s">
        <v>132</v>
      </c>
      <c r="F66" s="160" t="s">
        <v>132</v>
      </c>
    </row>
    <row r="67" spans="2:6" x14ac:dyDescent="0.2">
      <c r="B67" s="158" t="s">
        <v>252</v>
      </c>
      <c r="C67" s="159">
        <v>0.3841</v>
      </c>
      <c r="D67" s="159" t="s">
        <v>131</v>
      </c>
      <c r="E67" s="159">
        <v>1.01E-2</v>
      </c>
      <c r="F67" s="160">
        <v>2.23E-2</v>
      </c>
    </row>
    <row r="68" spans="2:6" x14ac:dyDescent="0.2">
      <c r="B68" s="158" t="s">
        <v>253</v>
      </c>
      <c r="C68" s="159">
        <v>-1.117</v>
      </c>
      <c r="D68" s="159" t="s">
        <v>131</v>
      </c>
      <c r="E68" s="159" t="s">
        <v>132</v>
      </c>
      <c r="F68" s="160" t="s">
        <v>132</v>
      </c>
    </row>
    <row r="69" spans="2:6" x14ac:dyDescent="0.2">
      <c r="B69" s="208" t="s">
        <v>254</v>
      </c>
      <c r="C69" s="209">
        <v>0.19750000000000001</v>
      </c>
      <c r="D69" s="209" t="s">
        <v>133</v>
      </c>
      <c r="E69" s="209">
        <v>9.01E-2</v>
      </c>
      <c r="F69" s="210">
        <v>0.23530000000000001</v>
      </c>
    </row>
    <row r="70" spans="2:6" x14ac:dyDescent="0.2">
      <c r="B70" s="161" t="s">
        <v>255</v>
      </c>
      <c r="C70" s="162">
        <v>1.3149999999999999</v>
      </c>
      <c r="D70" s="162" t="s">
        <v>131</v>
      </c>
      <c r="E70" s="162" t="s">
        <v>132</v>
      </c>
      <c r="F70" s="163" t="s">
        <v>132</v>
      </c>
    </row>
    <row r="71" spans="2:6" x14ac:dyDescent="0.2">
      <c r="B71" s="6" t="s">
        <v>8</v>
      </c>
      <c r="C71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enableFormatConditionsCalculation="0"/>
  <dimension ref="B2:U71"/>
  <sheetViews>
    <sheetView showRuler="0" workbookViewId="0">
      <selection activeCell="L36" sqref="L36"/>
    </sheetView>
  </sheetViews>
  <sheetFormatPr baseColWidth="10" defaultColWidth="11" defaultRowHeight="16" x14ac:dyDescent="0.2"/>
  <cols>
    <col min="1" max="1" width="10.83203125" style="164" customWidth="1"/>
    <col min="2" max="2" width="38.33203125" style="164" customWidth="1"/>
    <col min="3" max="3" width="14.83203125" style="164" customWidth="1"/>
    <col min="4" max="4" width="11" style="164"/>
    <col min="5" max="5" width="12.33203125" style="164" customWidth="1"/>
    <col min="6" max="6" width="17.6640625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2" spans="2:21" ht="24" x14ac:dyDescent="0.3">
      <c r="B2" s="3" t="s">
        <v>13</v>
      </c>
    </row>
    <row r="4" spans="2:21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S4" s="2" t="s">
        <v>5</v>
      </c>
      <c r="T4" s="2" t="s">
        <v>4</v>
      </c>
      <c r="U4" s="2" t="s">
        <v>6</v>
      </c>
    </row>
    <row r="5" spans="2:21" x14ac:dyDescent="0.2">
      <c r="B5" s="23">
        <v>2411</v>
      </c>
      <c r="C5" s="87" t="s">
        <v>0</v>
      </c>
      <c r="D5" s="180">
        <v>4.1770832588004271E-3</v>
      </c>
      <c r="E5" s="165">
        <v>4.4989094620881825E-3</v>
      </c>
      <c r="F5" s="165">
        <v>4.1085664680080109E-3</v>
      </c>
      <c r="G5" s="165">
        <v>2.5601877875034017E-3</v>
      </c>
      <c r="H5" s="165">
        <v>3.380090845672358E-2</v>
      </c>
      <c r="I5" s="165">
        <v>3.3228026482039603E-2</v>
      </c>
      <c r="J5" s="165">
        <v>6.4777868143046632E-2</v>
      </c>
      <c r="K5" s="165">
        <v>2.1041850463919064E-2</v>
      </c>
      <c r="L5" s="165">
        <v>1.1567588312176108E-2</v>
      </c>
      <c r="M5" s="165">
        <v>2.1910128348691577E-2</v>
      </c>
      <c r="N5" s="165">
        <v>2.9403250237411135E-2</v>
      </c>
      <c r="O5" s="165">
        <v>3.67123309284439E-2</v>
      </c>
      <c r="P5" s="165">
        <v>5.5843366875276433E-2</v>
      </c>
      <c r="Q5" s="166">
        <v>2.8268535654668168E-2</v>
      </c>
      <c r="S5" s="181">
        <f t="shared" ref="S5:S11" si="0">AVERAGE(D5:Q5)</f>
        <v>2.5135614348485446E-2</v>
      </c>
      <c r="T5" s="168">
        <f t="shared" ref="T5:T11" si="1">STDEV(D5:Q5)</f>
        <v>1.9305780960091893E-2</v>
      </c>
      <c r="U5" s="182">
        <f t="shared" ref="U5:U11" si="2">T5/(SQRT(COUNTA(D5:Q5)))</f>
        <v>5.1596869954833964E-3</v>
      </c>
    </row>
    <row r="6" spans="2:21" x14ac:dyDescent="0.2">
      <c r="B6" s="26" t="s">
        <v>10</v>
      </c>
      <c r="C6" s="88" t="s">
        <v>1</v>
      </c>
      <c r="D6" s="183">
        <v>0.1464255579750551</v>
      </c>
      <c r="E6" s="169">
        <v>0.12279731653550537</v>
      </c>
      <c r="F6" s="169">
        <v>0.1024296956944809</v>
      </c>
      <c r="G6" s="169">
        <v>9.0761345516904693E-2</v>
      </c>
      <c r="H6" s="169">
        <v>0.21403701210873527</v>
      </c>
      <c r="I6" s="169">
        <v>0.24564968688007555</v>
      </c>
      <c r="J6" s="169">
        <v>0.3306665923052598</v>
      </c>
      <c r="K6" s="169">
        <v>0.20336180247842103</v>
      </c>
      <c r="L6" s="169">
        <v>0.24347035674355072</v>
      </c>
      <c r="M6" s="169">
        <v>0.23825698860988018</v>
      </c>
      <c r="N6" s="169">
        <v>8.2644871885410795E-2</v>
      </c>
      <c r="O6" s="169">
        <v>0.42987580980642975</v>
      </c>
      <c r="P6" s="169">
        <v>0.20017681028895945</v>
      </c>
      <c r="Q6" s="171">
        <v>0.34902056699169898</v>
      </c>
      <c r="S6" s="184">
        <f t="shared" si="0"/>
        <v>0.21425531527288341</v>
      </c>
      <c r="T6" s="172">
        <f t="shared" si="1"/>
        <v>0.10339619928685501</v>
      </c>
      <c r="U6" s="185">
        <f t="shared" si="2"/>
        <v>2.7633796630429398E-2</v>
      </c>
    </row>
    <row r="7" spans="2:21" x14ac:dyDescent="0.2">
      <c r="B7" s="26" t="s">
        <v>107</v>
      </c>
      <c r="C7" s="99" t="s">
        <v>2</v>
      </c>
      <c r="D7" s="183">
        <v>5.2960123326945267E-2</v>
      </c>
      <c r="E7" s="169">
        <v>3.7953317438796222E-2</v>
      </c>
      <c r="F7" s="169">
        <v>4.7672886261039465E-2</v>
      </c>
      <c r="G7" s="169">
        <v>5.4389432051661024E-2</v>
      </c>
      <c r="H7" s="169">
        <v>6.1905604255280675E-2</v>
      </c>
      <c r="I7" s="169">
        <v>7.7764302097157526E-2</v>
      </c>
      <c r="J7" s="169">
        <v>0.10561867464099654</v>
      </c>
      <c r="K7" s="169">
        <v>7.8488405404040201E-2</v>
      </c>
      <c r="L7" s="169">
        <v>0.11387332521600534</v>
      </c>
      <c r="M7" s="169">
        <v>0.16040115552182804</v>
      </c>
      <c r="N7" s="169">
        <v>3.807895057513238E-2</v>
      </c>
      <c r="O7" s="169">
        <v>9.3188413739400816E-2</v>
      </c>
      <c r="P7" s="169">
        <v>9.2846040892610657E-2</v>
      </c>
      <c r="Q7" s="171">
        <v>3.8981998689208361E-2</v>
      </c>
      <c r="S7" s="184">
        <f t="shared" si="0"/>
        <v>7.5294473579293045E-2</v>
      </c>
      <c r="T7" s="172">
        <f t="shared" si="1"/>
        <v>3.5378823452161E-2</v>
      </c>
      <c r="U7" s="185">
        <f t="shared" si="2"/>
        <v>9.4553882932249551E-3</v>
      </c>
    </row>
    <row r="8" spans="2:21" x14ac:dyDescent="0.2">
      <c r="B8" s="26" t="s">
        <v>96</v>
      </c>
      <c r="C8" s="99" t="s">
        <v>64</v>
      </c>
      <c r="D8" s="183">
        <v>0.10611813411034265</v>
      </c>
      <c r="E8" s="169">
        <v>0.15408042432000241</v>
      </c>
      <c r="F8" s="169">
        <v>7.2093880693588228E-2</v>
      </c>
      <c r="G8" s="169">
        <v>0.15136222152858791</v>
      </c>
      <c r="H8" s="169">
        <v>5.4041429246717398E-2</v>
      </c>
      <c r="I8" s="169">
        <v>0.1668937973543328</v>
      </c>
      <c r="J8" s="169">
        <v>6.3247663673747748E-2</v>
      </c>
      <c r="K8" s="169">
        <v>0.19668457565130895</v>
      </c>
      <c r="L8" s="169">
        <v>0.14972097282833999</v>
      </c>
      <c r="M8" s="169"/>
      <c r="N8" s="169"/>
      <c r="O8" s="169"/>
      <c r="P8" s="169"/>
      <c r="Q8" s="171"/>
      <c r="S8" s="184">
        <f t="shared" si="0"/>
        <v>0.12380478882299645</v>
      </c>
      <c r="T8" s="172">
        <f t="shared" si="1"/>
        <v>5.1279538195106569E-2</v>
      </c>
      <c r="U8" s="185">
        <f t="shared" si="2"/>
        <v>1.7093179398368855E-2</v>
      </c>
    </row>
    <row r="9" spans="2:21" x14ac:dyDescent="0.2">
      <c r="B9" s="26" t="s">
        <v>97</v>
      </c>
      <c r="C9" s="99" t="s">
        <v>65</v>
      </c>
      <c r="D9" s="183">
        <v>0.14967196906793773</v>
      </c>
      <c r="E9" s="169">
        <v>5.7445415623251811E-2</v>
      </c>
      <c r="F9" s="169">
        <v>0.14304822871394424</v>
      </c>
      <c r="G9" s="169">
        <v>0.12366639245649502</v>
      </c>
      <c r="H9" s="169">
        <v>0.1764840040747474</v>
      </c>
      <c r="I9" s="169">
        <v>0.1615211681074758</v>
      </c>
      <c r="J9" s="169">
        <v>0.26193905125636557</v>
      </c>
      <c r="K9" s="169">
        <v>0.16326695807352443</v>
      </c>
      <c r="L9" s="169">
        <v>0.14414333836263832</v>
      </c>
      <c r="M9" s="169">
        <v>5.5070135832198254E-2</v>
      </c>
      <c r="N9" s="169">
        <v>0.18297687697301923</v>
      </c>
      <c r="O9" s="169">
        <v>0.17100852107844033</v>
      </c>
      <c r="P9" s="169"/>
      <c r="Q9" s="171"/>
      <c r="S9" s="184">
        <f t="shared" si="0"/>
        <v>0.14918683830166987</v>
      </c>
      <c r="T9" s="172">
        <f t="shared" si="1"/>
        <v>5.5116096517576499E-2</v>
      </c>
      <c r="U9" s="185">
        <f t="shared" si="2"/>
        <v>1.5910646580552093E-2</v>
      </c>
    </row>
    <row r="10" spans="2:21" x14ac:dyDescent="0.2">
      <c r="B10" s="103" t="s">
        <v>98</v>
      </c>
      <c r="C10" s="99" t="s">
        <v>66</v>
      </c>
      <c r="D10" s="104">
        <v>0.23601248472121228</v>
      </c>
      <c r="E10" s="169">
        <v>0.14976568037144675</v>
      </c>
      <c r="F10" s="169">
        <v>5.5789199541692099E-2</v>
      </c>
      <c r="G10" s="169">
        <v>0.19226161179920015</v>
      </c>
      <c r="H10" s="169">
        <v>0.20465448666301184</v>
      </c>
      <c r="I10" s="169">
        <v>0.15858388611169699</v>
      </c>
      <c r="J10" s="169">
        <v>0.3256582770582197</v>
      </c>
      <c r="K10" s="169">
        <v>0.22111761713630401</v>
      </c>
      <c r="L10" s="169">
        <v>0.24603506295409264</v>
      </c>
      <c r="M10" s="169">
        <v>0.10255942707113373</v>
      </c>
      <c r="N10" s="169">
        <v>0.14502857469367569</v>
      </c>
      <c r="O10" s="169">
        <v>2.953684196745782E-2</v>
      </c>
      <c r="P10" s="169"/>
      <c r="Q10" s="171"/>
      <c r="S10" s="184">
        <f t="shared" si="0"/>
        <v>0.17225026250742861</v>
      </c>
      <c r="T10" s="172">
        <f t="shared" si="1"/>
        <v>8.3721834654582689E-2</v>
      </c>
      <c r="U10" s="185">
        <f t="shared" si="2"/>
        <v>2.416841188743633E-2</v>
      </c>
    </row>
    <row r="11" spans="2:21" x14ac:dyDescent="0.2">
      <c r="B11" s="100" t="s">
        <v>27</v>
      </c>
      <c r="C11" s="101" t="s">
        <v>28</v>
      </c>
      <c r="D11" s="186">
        <v>0.12408595690542781</v>
      </c>
      <c r="E11" s="173">
        <v>9.4719363338592627E-2</v>
      </c>
      <c r="F11" s="173">
        <v>0.20526603308275754</v>
      </c>
      <c r="G11" s="173">
        <v>0.13036373269402118</v>
      </c>
      <c r="H11" s="173">
        <v>0.17453250505904419</v>
      </c>
      <c r="I11" s="173">
        <v>0.19960875513721738</v>
      </c>
      <c r="J11" s="173">
        <v>0.12548485634910794</v>
      </c>
      <c r="K11" s="173">
        <v>0.12199032167563024</v>
      </c>
      <c r="L11" s="173"/>
      <c r="M11" s="173"/>
      <c r="N11" s="173"/>
      <c r="O11" s="173"/>
      <c r="P11" s="173"/>
      <c r="Q11" s="174"/>
      <c r="S11" s="187">
        <f t="shared" si="0"/>
        <v>0.14700644053022485</v>
      </c>
      <c r="T11" s="175">
        <f t="shared" si="1"/>
        <v>4.0609849927637283E-2</v>
      </c>
      <c r="U11" s="188">
        <f t="shared" si="2"/>
        <v>1.4357750133400174E-2</v>
      </c>
    </row>
    <row r="12" spans="2:21" x14ac:dyDescent="0.2">
      <c r="B12" s="36"/>
    </row>
    <row r="13" spans="2:21" ht="24" x14ac:dyDescent="0.3">
      <c r="B13" s="4" t="s">
        <v>7</v>
      </c>
    </row>
    <row r="15" spans="2:21" x14ac:dyDescent="0.2">
      <c r="B15" s="189"/>
      <c r="C15" s="190" t="s">
        <v>0</v>
      </c>
      <c r="D15" s="190" t="s">
        <v>1</v>
      </c>
      <c r="E15" s="190" t="s">
        <v>2</v>
      </c>
      <c r="F15" s="190" t="s">
        <v>64</v>
      </c>
      <c r="G15" s="114" t="s">
        <v>65</v>
      </c>
      <c r="H15" s="142" t="s">
        <v>66</v>
      </c>
    </row>
    <row r="16" spans="2:21" x14ac:dyDescent="0.2">
      <c r="B16" s="192" t="s">
        <v>1</v>
      </c>
      <c r="C16" s="265">
        <f t="shared" ref="C16:C21" si="3">TTEST($D$5:$Q$5,$D6:$Q6,2,2)</f>
        <v>3.8727693553485949E-7</v>
      </c>
      <c r="D16" s="41"/>
      <c r="E16" s="42"/>
      <c r="F16" s="42"/>
      <c r="G16" s="42"/>
      <c r="H16" s="142"/>
    </row>
    <row r="17" spans="2:8" x14ac:dyDescent="0.2">
      <c r="B17" s="193" t="s">
        <v>2</v>
      </c>
      <c r="C17" s="266">
        <f t="shared" si="3"/>
        <v>8.3211216670881689E-5</v>
      </c>
      <c r="D17" s="266">
        <f>TTEST($D$6:$Q$6,$D7:$Q7,2,2)</f>
        <v>6.3688058412613536E-5</v>
      </c>
      <c r="E17" s="39"/>
      <c r="F17" s="39"/>
      <c r="G17" s="39"/>
      <c r="H17" s="244"/>
    </row>
    <row r="18" spans="2:8" x14ac:dyDescent="0.2">
      <c r="B18" s="193" t="s">
        <v>64</v>
      </c>
      <c r="C18" s="266">
        <f t="shared" si="3"/>
        <v>1.6283084002698665E-6</v>
      </c>
      <c r="D18" s="39">
        <f>TTEST($D$6:$Q$6,$D8:$Q8,2,2)</f>
        <v>2.4397799629086739E-2</v>
      </c>
      <c r="E18" s="282">
        <f>TTEST($D$7:$Q$7,$D8:$Q8,2,2)</f>
        <v>1.3596007023252369E-2</v>
      </c>
      <c r="F18" s="39"/>
      <c r="G18" s="39"/>
      <c r="H18" s="244"/>
    </row>
    <row r="19" spans="2:8" x14ac:dyDescent="0.2">
      <c r="B19" s="201" t="s">
        <v>65</v>
      </c>
      <c r="C19" s="266">
        <f t="shared" si="3"/>
        <v>3.9609644058936242E-8</v>
      </c>
      <c r="D19" s="39">
        <f>TTEST($D$6:$Q$6,$D9:$Q9,2,2)</f>
        <v>6.2755937435988965E-2</v>
      </c>
      <c r="E19" s="266">
        <f>TTEST($D$7:$Q$7,$D9:$Q9,2,2)</f>
        <v>3.8100796651712783E-4</v>
      </c>
      <c r="F19" s="39">
        <f>TTEST($D$8:$Q$8,$D9:$Q9,2,2)</f>
        <v>0.29574119750573225</v>
      </c>
      <c r="G19" s="39"/>
      <c r="H19" s="244"/>
    </row>
    <row r="20" spans="2:8" x14ac:dyDescent="0.2">
      <c r="B20" s="201" t="s">
        <v>66</v>
      </c>
      <c r="C20" s="266">
        <f t="shared" si="3"/>
        <v>1.2859342686178214E-6</v>
      </c>
      <c r="D20" s="39">
        <f>TTEST($D$6:$Q$6,$D10:$Q10,2,2)</f>
        <v>0.27159366749469321</v>
      </c>
      <c r="E20" s="266">
        <f>TTEST($D$7:$Q$7,$D10:$Q10,2,2)</f>
        <v>5.9594584199891066E-4</v>
      </c>
      <c r="F20" s="39">
        <f>TTEST($D$8:$Q$8,$D10:$Q10,2,2)</f>
        <v>0.14282720045421973</v>
      </c>
      <c r="G20" s="39">
        <f>TTEST($D$9:$Q$9,$D10:$Q10,2,2)</f>
        <v>0.43393213984555046</v>
      </c>
      <c r="H20" s="244"/>
    </row>
    <row r="21" spans="2:8" x14ac:dyDescent="0.2">
      <c r="B21" s="202" t="s">
        <v>28</v>
      </c>
      <c r="C21" s="268">
        <f t="shared" si="3"/>
        <v>6.1953050430237687E-9</v>
      </c>
      <c r="D21" s="269">
        <f>TTEST($D$6:$Q$6,$D11:$Q11,2,2)</f>
        <v>9.5619585060530005E-2</v>
      </c>
      <c r="E21" s="268">
        <f>TTEST($D$7:$Q$7,$D11:$Q11,2,2)</f>
        <v>3.1871559593354731E-4</v>
      </c>
      <c r="F21" s="269">
        <f>TTEST($D$8:$Q$8,$D11:$Q11,2,2)</f>
        <v>0.32182420899514208</v>
      </c>
      <c r="G21" s="269">
        <f>TTEST($D$9:$Q$9,$D11:$Q11,2,2)</f>
        <v>0.92490785824840538</v>
      </c>
      <c r="H21" s="270">
        <f>TTEST($D$10:$Q$10,$D11:$Q11,2,2)</f>
        <v>0.44089538515392068</v>
      </c>
    </row>
    <row r="22" spans="2:8" x14ac:dyDescent="0.2">
      <c r="B22" s="6" t="s">
        <v>8</v>
      </c>
      <c r="C22" s="7" t="s">
        <v>9</v>
      </c>
    </row>
    <row r="24" spans="2:8" ht="24" x14ac:dyDescent="0.3">
      <c r="B24" s="4" t="s">
        <v>113</v>
      </c>
      <c r="C24" s="22"/>
      <c r="D24" s="22"/>
      <c r="E24" s="22"/>
      <c r="F24" s="22"/>
      <c r="G24" s="22"/>
      <c r="H24" s="22"/>
    </row>
    <row r="25" spans="2:8" x14ac:dyDescent="0.2">
      <c r="B25" s="22"/>
      <c r="C25" s="22"/>
      <c r="D25" s="22"/>
      <c r="E25" s="22"/>
      <c r="F25" s="22"/>
      <c r="G25" s="22"/>
      <c r="H25" s="22"/>
    </row>
    <row r="26" spans="2:8" ht="17" thickBot="1" x14ac:dyDescent="0.25">
      <c r="B26" s="22" t="s">
        <v>114</v>
      </c>
      <c r="C26" s="22"/>
      <c r="D26" s="22"/>
      <c r="E26" s="22"/>
      <c r="F26" s="22"/>
      <c r="G26" s="22"/>
      <c r="H26" s="22"/>
    </row>
    <row r="27" spans="2:8" x14ac:dyDescent="0.2">
      <c r="B27" s="149" t="s">
        <v>115</v>
      </c>
      <c r="C27" s="149" t="s">
        <v>116</v>
      </c>
      <c r="D27" s="149" t="s">
        <v>117</v>
      </c>
      <c r="E27" s="149" t="s">
        <v>5</v>
      </c>
      <c r="F27" s="149" t="s">
        <v>118</v>
      </c>
      <c r="G27" s="22"/>
      <c r="H27" s="22"/>
    </row>
    <row r="28" spans="2:8" x14ac:dyDescent="0.2">
      <c r="B28" s="64" t="s">
        <v>0</v>
      </c>
      <c r="C28" s="64">
        <v>14</v>
      </c>
      <c r="D28" s="64">
        <v>0.35189860087879626</v>
      </c>
      <c r="E28" s="64">
        <v>2.5135614348485446E-2</v>
      </c>
      <c r="F28" s="64">
        <v>3.7271317847904664E-4</v>
      </c>
      <c r="G28" s="22"/>
      <c r="H28" s="22"/>
    </row>
    <row r="29" spans="2:8" x14ac:dyDescent="0.2">
      <c r="B29" s="64" t="s">
        <v>1</v>
      </c>
      <c r="C29" s="64">
        <v>14</v>
      </c>
      <c r="D29" s="64">
        <v>2.9995744138203677</v>
      </c>
      <c r="E29" s="64">
        <v>0.21425531527288341</v>
      </c>
      <c r="F29" s="64">
        <v>1.0690774026967036E-2</v>
      </c>
      <c r="G29" s="22"/>
      <c r="H29" s="22"/>
    </row>
    <row r="30" spans="2:8" x14ac:dyDescent="0.2">
      <c r="B30" s="64" t="s">
        <v>2</v>
      </c>
      <c r="C30" s="64">
        <v>14</v>
      </c>
      <c r="D30" s="64">
        <v>1.0541226301101025</v>
      </c>
      <c r="E30" s="64">
        <v>7.5294473579293045E-2</v>
      </c>
      <c r="F30" s="64">
        <v>1.2516611488591772E-3</v>
      </c>
      <c r="G30" s="22"/>
      <c r="H30" s="22"/>
    </row>
    <row r="31" spans="2:8" x14ac:dyDescent="0.2">
      <c r="B31" s="64" t="s">
        <v>64</v>
      </c>
      <c r="C31" s="64">
        <v>9</v>
      </c>
      <c r="D31" s="64">
        <v>1.1142430994069681</v>
      </c>
      <c r="E31" s="64">
        <v>0.12380478882299645</v>
      </c>
      <c r="F31" s="64">
        <v>2.6295910375033933E-3</v>
      </c>
      <c r="G31" s="22"/>
      <c r="H31" s="22"/>
    </row>
    <row r="32" spans="2:8" x14ac:dyDescent="0.2">
      <c r="B32" s="64" t="s">
        <v>65</v>
      </c>
      <c r="C32" s="64">
        <v>12</v>
      </c>
      <c r="D32" s="64">
        <v>1.7902420596200384</v>
      </c>
      <c r="E32" s="64">
        <v>0.14918683830166987</v>
      </c>
      <c r="F32" s="64">
        <v>3.0377840953348086E-3</v>
      </c>
      <c r="G32" s="22"/>
      <c r="H32" s="22"/>
    </row>
    <row r="33" spans="2:8" x14ac:dyDescent="0.2">
      <c r="B33" s="64" t="s">
        <v>66</v>
      </c>
      <c r="C33" s="64">
        <v>12</v>
      </c>
      <c r="D33" s="64">
        <v>2.0670031500891435</v>
      </c>
      <c r="E33" s="64">
        <v>0.17225026250742861</v>
      </c>
      <c r="F33" s="64">
        <v>7.0093455979292818E-3</v>
      </c>
      <c r="G33" s="22"/>
      <c r="H33" s="22"/>
    </row>
    <row r="34" spans="2:8" ht="17" thickBot="1" x14ac:dyDescent="0.25">
      <c r="B34" s="331" t="s">
        <v>28</v>
      </c>
      <c r="C34" s="331">
        <v>8</v>
      </c>
      <c r="D34" s="331">
        <v>1.1760515242417988</v>
      </c>
      <c r="E34" s="331">
        <v>0.14700644053022485</v>
      </c>
      <c r="F34" s="331">
        <v>1.6491599111452221E-3</v>
      </c>
      <c r="G34" s="22"/>
      <c r="H34" s="22"/>
    </row>
    <row r="35" spans="2:8" x14ac:dyDescent="0.2">
      <c r="B35" s="22"/>
      <c r="C35" s="22"/>
      <c r="D35" s="22"/>
      <c r="E35" s="22"/>
      <c r="F35" s="22"/>
      <c r="G35" s="22"/>
      <c r="H35" s="22"/>
    </row>
    <row r="36" spans="2:8" x14ac:dyDescent="0.2">
      <c r="B36" s="22"/>
      <c r="C36" s="22"/>
      <c r="D36" s="22"/>
      <c r="E36" s="22"/>
      <c r="F36" s="22"/>
      <c r="G36" s="22"/>
      <c r="H36" s="22"/>
    </row>
    <row r="37" spans="2:8" ht="17" thickBot="1" x14ac:dyDescent="0.25">
      <c r="B37" s="22" t="s">
        <v>119</v>
      </c>
      <c r="C37" s="22"/>
      <c r="D37" s="22"/>
      <c r="E37" s="22"/>
      <c r="F37" s="22"/>
      <c r="G37" s="22"/>
      <c r="H37" s="22"/>
    </row>
    <row r="38" spans="2:8" x14ac:dyDescent="0.2">
      <c r="B38" s="149" t="s">
        <v>120</v>
      </c>
      <c r="C38" s="149" t="s">
        <v>121</v>
      </c>
      <c r="D38" s="149" t="s">
        <v>122</v>
      </c>
      <c r="E38" s="149" t="s">
        <v>123</v>
      </c>
      <c r="F38" s="149" t="s">
        <v>124</v>
      </c>
      <c r="G38" s="149" t="s">
        <v>125</v>
      </c>
      <c r="H38" s="149" t="s">
        <v>126</v>
      </c>
    </row>
    <row r="39" spans="2:8" x14ac:dyDescent="0.2">
      <c r="B39" s="64" t="s">
        <v>127</v>
      </c>
      <c r="C39" s="64">
        <v>0.32305653992581301</v>
      </c>
      <c r="D39" s="64">
        <v>6</v>
      </c>
      <c r="E39" s="344">
        <v>5.3842756654302167E-2</v>
      </c>
      <c r="F39" s="346">
        <v>13.496374514105501</v>
      </c>
      <c r="G39" s="350">
        <v>2.3283669017089395E-10</v>
      </c>
      <c r="H39" s="346">
        <v>2.2204413598395982</v>
      </c>
    </row>
    <row r="40" spans="2:8" x14ac:dyDescent="0.2">
      <c r="B40" s="64" t="s">
        <v>128</v>
      </c>
      <c r="C40" s="64">
        <v>0.30319620290991706</v>
      </c>
      <c r="D40" s="64">
        <v>76</v>
      </c>
      <c r="E40" s="343">
        <v>3.9894237224989085E-3</v>
      </c>
      <c r="F40" s="64"/>
      <c r="G40" s="64"/>
      <c r="H40" s="64"/>
    </row>
    <row r="41" spans="2:8" x14ac:dyDescent="0.2">
      <c r="B41" s="64"/>
      <c r="C41" s="64"/>
      <c r="D41" s="64"/>
      <c r="E41" s="64"/>
      <c r="F41" s="64"/>
      <c r="G41" s="64"/>
      <c r="H41" s="64"/>
    </row>
    <row r="42" spans="2:8" ht="17" thickBot="1" x14ac:dyDescent="0.25">
      <c r="B42" s="331" t="s">
        <v>129</v>
      </c>
      <c r="C42" s="331">
        <v>0.62625274283573007</v>
      </c>
      <c r="D42" s="331">
        <v>82</v>
      </c>
      <c r="E42" s="331"/>
      <c r="F42" s="331"/>
      <c r="G42" s="331"/>
      <c r="H42" s="331"/>
    </row>
    <row r="43" spans="2:8" x14ac:dyDescent="0.2">
      <c r="B43" s="6" t="s">
        <v>8</v>
      </c>
      <c r="C43" s="7" t="s">
        <v>9</v>
      </c>
      <c r="D43" s="177"/>
      <c r="E43" s="177"/>
      <c r="F43" s="177"/>
      <c r="G43" s="177"/>
      <c r="H43" s="177"/>
    </row>
    <row r="44" spans="2:8" x14ac:dyDescent="0.2">
      <c r="B44" s="6"/>
      <c r="C44" s="7"/>
      <c r="D44" s="177"/>
      <c r="E44" s="177"/>
      <c r="F44" s="177"/>
      <c r="G44" s="177"/>
      <c r="H44" s="177"/>
    </row>
    <row r="46" spans="2:8" ht="24" x14ac:dyDescent="0.3">
      <c r="B46" s="3" t="s">
        <v>138</v>
      </c>
    </row>
    <row r="47" spans="2:8" ht="9" customHeight="1" x14ac:dyDescent="0.3">
      <c r="B47" s="3"/>
    </row>
    <row r="48" spans="2:8" ht="24" x14ac:dyDescent="0.3">
      <c r="B48" s="150" t="s">
        <v>134</v>
      </c>
    </row>
    <row r="49" spans="2:6" x14ac:dyDescent="0.2">
      <c r="B49" s="205"/>
      <c r="C49" s="206" t="s">
        <v>130</v>
      </c>
      <c r="D49" s="206" t="s">
        <v>135</v>
      </c>
      <c r="E49" s="206" t="s">
        <v>136</v>
      </c>
      <c r="F49" s="207" t="s">
        <v>137</v>
      </c>
    </row>
    <row r="50" spans="2:6" x14ac:dyDescent="0.2">
      <c r="B50" s="158" t="s">
        <v>140</v>
      </c>
      <c r="C50" s="159">
        <v>-0.18909999999999999</v>
      </c>
      <c r="D50" s="159" t="s">
        <v>131</v>
      </c>
      <c r="E50" s="159" t="s">
        <v>132</v>
      </c>
      <c r="F50" s="160" t="s">
        <v>132</v>
      </c>
    </row>
    <row r="51" spans="2:6" x14ac:dyDescent="0.2">
      <c r="B51" s="158" t="s">
        <v>145</v>
      </c>
      <c r="C51" s="159">
        <v>-5.0160000000000003E-2</v>
      </c>
      <c r="D51" s="159" t="s">
        <v>131</v>
      </c>
      <c r="E51" s="159">
        <v>2.8299999999999999E-2</v>
      </c>
      <c r="F51" s="160">
        <v>3.9E-2</v>
      </c>
    </row>
    <row r="52" spans="2:6" x14ac:dyDescent="0.2">
      <c r="B52" s="158" t="s">
        <v>240</v>
      </c>
      <c r="C52" s="159">
        <v>-9.8669999999999994E-2</v>
      </c>
      <c r="D52" s="159" t="s">
        <v>131</v>
      </c>
      <c r="E52" s="159">
        <v>5.9999999999999995E-4</v>
      </c>
      <c r="F52" s="160">
        <v>5.0000000000000001E-4</v>
      </c>
    </row>
    <row r="53" spans="2:6" x14ac:dyDescent="0.2">
      <c r="B53" s="158" t="s">
        <v>241</v>
      </c>
      <c r="C53" s="159">
        <v>-0.1241</v>
      </c>
      <c r="D53" s="159" t="s">
        <v>131</v>
      </c>
      <c r="E53" s="159" t="s">
        <v>132</v>
      </c>
      <c r="F53" s="160" t="s">
        <v>132</v>
      </c>
    </row>
    <row r="54" spans="2:6" x14ac:dyDescent="0.2">
      <c r="B54" s="158" t="s">
        <v>245</v>
      </c>
      <c r="C54" s="159">
        <v>-0.14710000000000001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158" t="s">
        <v>170</v>
      </c>
      <c r="C55" s="159">
        <v>-0.12189999999999999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158" t="s">
        <v>144</v>
      </c>
      <c r="C56" s="159">
        <v>0.13900000000000001</v>
      </c>
      <c r="D56" s="159" t="s">
        <v>131</v>
      </c>
      <c r="E56" s="159" t="s">
        <v>132</v>
      </c>
      <c r="F56" s="160" t="s">
        <v>132</v>
      </c>
    </row>
    <row r="57" spans="2:6" x14ac:dyDescent="0.2">
      <c r="B57" s="158" t="s">
        <v>242</v>
      </c>
      <c r="C57" s="159">
        <v>9.0450000000000003E-2</v>
      </c>
      <c r="D57" s="159" t="s">
        <v>131</v>
      </c>
      <c r="E57" s="159">
        <v>1.5E-3</v>
      </c>
      <c r="F57" s="160">
        <v>1.2999999999999999E-3</v>
      </c>
    </row>
    <row r="58" spans="2:6" x14ac:dyDescent="0.2">
      <c r="B58" s="158" t="s">
        <v>243</v>
      </c>
      <c r="C58" s="159">
        <v>6.5070000000000003E-2</v>
      </c>
      <c r="D58" s="159" t="s">
        <v>131</v>
      </c>
      <c r="E58" s="159">
        <v>1.01E-2</v>
      </c>
      <c r="F58" s="160">
        <v>1.06E-2</v>
      </c>
    </row>
    <row r="59" spans="2:6" x14ac:dyDescent="0.2">
      <c r="B59" s="208" t="s">
        <v>246</v>
      </c>
      <c r="C59" s="209">
        <v>4.2009999999999999E-2</v>
      </c>
      <c r="D59" s="209" t="s">
        <v>133</v>
      </c>
      <c r="E59" s="209">
        <v>5.6099999999999997E-2</v>
      </c>
      <c r="F59" s="210">
        <v>9.5000000000000001E-2</v>
      </c>
    </row>
    <row r="60" spans="2:6" x14ac:dyDescent="0.2">
      <c r="B60" s="158" t="s">
        <v>171</v>
      </c>
      <c r="C60" s="159">
        <v>6.7250000000000004E-2</v>
      </c>
      <c r="D60" s="159" t="s">
        <v>131</v>
      </c>
      <c r="E60" s="159">
        <v>1.4800000000000001E-2</v>
      </c>
      <c r="F60" s="160">
        <v>1.8700000000000001E-2</v>
      </c>
    </row>
    <row r="61" spans="2:6" x14ac:dyDescent="0.2">
      <c r="B61" s="208" t="s">
        <v>256</v>
      </c>
      <c r="C61" s="209">
        <v>-4.8509999999999998E-2</v>
      </c>
      <c r="D61" s="209" t="s">
        <v>133</v>
      </c>
      <c r="E61" s="209">
        <v>5.1400000000000001E-2</v>
      </c>
      <c r="F61" s="210">
        <v>7.6200000000000004E-2</v>
      </c>
    </row>
    <row r="62" spans="2:6" x14ac:dyDescent="0.2">
      <c r="B62" s="158" t="s">
        <v>257</v>
      </c>
      <c r="C62" s="159">
        <v>-7.3889999999999997E-2</v>
      </c>
      <c r="D62" s="159" t="s">
        <v>131</v>
      </c>
      <c r="E62" s="159">
        <v>4.1000000000000003E-3</v>
      </c>
      <c r="F62" s="160">
        <v>3.8999999999999998E-3</v>
      </c>
    </row>
    <row r="63" spans="2:6" x14ac:dyDescent="0.2">
      <c r="B63" s="158" t="s">
        <v>258</v>
      </c>
      <c r="C63" s="159">
        <v>-9.6960000000000005E-2</v>
      </c>
      <c r="D63" s="159" t="s">
        <v>131</v>
      </c>
      <c r="E63" s="159">
        <v>2.9999999999999997E-4</v>
      </c>
      <c r="F63" s="160">
        <v>2.0000000000000001E-4</v>
      </c>
    </row>
    <row r="64" spans="2:6" x14ac:dyDescent="0.2">
      <c r="B64" s="158" t="s">
        <v>172</v>
      </c>
      <c r="C64" s="159">
        <v>-7.1709999999999996E-2</v>
      </c>
      <c r="D64" s="159" t="s">
        <v>131</v>
      </c>
      <c r="E64" s="159">
        <v>1.06E-2</v>
      </c>
      <c r="F64" s="160">
        <v>1.24E-2</v>
      </c>
    </row>
    <row r="65" spans="2:6" x14ac:dyDescent="0.2">
      <c r="B65" s="208" t="s">
        <v>244</v>
      </c>
      <c r="C65" s="209">
        <v>-2.538E-2</v>
      </c>
      <c r="D65" s="209" t="s">
        <v>133</v>
      </c>
      <c r="E65" s="209">
        <v>0.191</v>
      </c>
      <c r="F65" s="210">
        <v>0.36499999999999999</v>
      </c>
    </row>
    <row r="66" spans="2:6" x14ac:dyDescent="0.2">
      <c r="B66" s="208" t="s">
        <v>247</v>
      </c>
      <c r="C66" s="209">
        <v>-4.845E-2</v>
      </c>
      <c r="D66" s="209" t="s">
        <v>133</v>
      </c>
      <c r="E66" s="209">
        <v>5.4199999999999998E-2</v>
      </c>
      <c r="F66" s="210">
        <v>8.5999999999999993E-2</v>
      </c>
    </row>
    <row r="67" spans="2:6" x14ac:dyDescent="0.2">
      <c r="B67" s="208" t="s">
        <v>248</v>
      </c>
      <c r="C67" s="209">
        <v>-2.3199999999999998E-2</v>
      </c>
      <c r="D67" s="209" t="s">
        <v>133</v>
      </c>
      <c r="E67" s="209">
        <v>0.21360000000000001</v>
      </c>
      <c r="F67" s="210">
        <v>0.45200000000000001</v>
      </c>
    </row>
    <row r="68" spans="2:6" x14ac:dyDescent="0.2">
      <c r="B68" s="208" t="s">
        <v>250</v>
      </c>
      <c r="C68" s="209">
        <v>-2.3060000000000001E-2</v>
      </c>
      <c r="D68" s="209" t="s">
        <v>133</v>
      </c>
      <c r="E68" s="209">
        <v>0.191</v>
      </c>
      <c r="F68" s="210">
        <v>0.37390000000000001</v>
      </c>
    </row>
    <row r="69" spans="2:6" x14ac:dyDescent="0.2">
      <c r="B69" s="208" t="s">
        <v>251</v>
      </c>
      <c r="C69" s="209">
        <v>2.1800000000000001E-3</v>
      </c>
      <c r="D69" s="209" t="s">
        <v>133</v>
      </c>
      <c r="E69" s="209">
        <v>0.42299999999999999</v>
      </c>
      <c r="F69" s="210">
        <v>0.93989999999999996</v>
      </c>
    </row>
    <row r="70" spans="2:6" x14ac:dyDescent="0.2">
      <c r="B70" s="211" t="s">
        <v>253</v>
      </c>
      <c r="C70" s="212">
        <v>2.5239999999999999E-2</v>
      </c>
      <c r="D70" s="212" t="s">
        <v>133</v>
      </c>
      <c r="E70" s="212">
        <v>0.191</v>
      </c>
      <c r="F70" s="213">
        <v>0.38400000000000001</v>
      </c>
    </row>
    <row r="71" spans="2:6" x14ac:dyDescent="0.2">
      <c r="B71" s="6" t="s">
        <v>8</v>
      </c>
      <c r="C71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 enableFormatConditionsCalculation="0"/>
  <dimension ref="B2:Y81"/>
  <sheetViews>
    <sheetView showRuler="0" workbookViewId="0">
      <selection activeCell="K37" sqref="K37"/>
    </sheetView>
  </sheetViews>
  <sheetFormatPr baseColWidth="10" defaultColWidth="11" defaultRowHeight="16" x14ac:dyDescent="0.2"/>
  <cols>
    <col min="1" max="1" width="11" style="164"/>
    <col min="2" max="2" width="33.83203125" style="164" customWidth="1"/>
    <col min="3" max="3" width="14.83203125" style="164" customWidth="1"/>
    <col min="4" max="5" width="11.1640625" style="164" bestFit="1" customWidth="1"/>
    <col min="6" max="6" width="19.33203125" style="164" customWidth="1"/>
    <col min="7" max="7" width="13" style="164" bestFit="1" customWidth="1"/>
    <col min="8" max="8" width="12" style="164" customWidth="1"/>
    <col min="9" max="9" width="15.1640625" style="164" customWidth="1"/>
    <col min="10" max="21" width="11.1640625" style="164" bestFit="1" customWidth="1"/>
    <col min="22" max="22" width="11" style="164"/>
    <col min="23" max="25" width="11.1640625" style="164" bestFit="1" customWidth="1"/>
    <col min="26" max="16384" width="11" style="164"/>
  </cols>
  <sheetData>
    <row r="2" spans="2:25" ht="24" x14ac:dyDescent="0.3">
      <c r="B2" s="3" t="s">
        <v>77</v>
      </c>
    </row>
    <row r="4" spans="2:25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U4" s="16">
        <v>18</v>
      </c>
      <c r="W4" s="2" t="s">
        <v>5</v>
      </c>
      <c r="X4" s="2" t="s">
        <v>4</v>
      </c>
      <c r="Y4" s="2" t="s">
        <v>6</v>
      </c>
    </row>
    <row r="5" spans="2:25" x14ac:dyDescent="0.2">
      <c r="B5" s="105">
        <v>2411</v>
      </c>
      <c r="C5" s="106" t="s">
        <v>0</v>
      </c>
      <c r="D5" s="234">
        <v>2.89480615911181E-2</v>
      </c>
      <c r="E5" s="235">
        <v>6.5468191043382876E-2</v>
      </c>
      <c r="F5" s="235">
        <v>1.977360293205635E-2</v>
      </c>
      <c r="G5" s="235">
        <v>3.4668557213173738E-2</v>
      </c>
      <c r="H5" s="235">
        <v>7.3965616195671963E-2</v>
      </c>
      <c r="I5" s="235">
        <v>2.4690630067809811E-2</v>
      </c>
      <c r="J5" s="235">
        <v>5.5420332243998373E-2</v>
      </c>
      <c r="K5" s="235">
        <v>8.8780338278231882E-2</v>
      </c>
      <c r="L5" s="235">
        <v>2.4256738218715299E-2</v>
      </c>
      <c r="M5" s="235">
        <v>1.9498990010678896E-2</v>
      </c>
      <c r="N5" s="235">
        <v>1.3387812452188922E-2</v>
      </c>
      <c r="O5" s="235">
        <v>2.0250207876090297E-2</v>
      </c>
      <c r="P5" s="235"/>
      <c r="Q5" s="235"/>
      <c r="R5" s="235"/>
      <c r="S5" s="235"/>
      <c r="T5" s="235"/>
      <c r="U5" s="236"/>
      <c r="W5" s="221">
        <f>AVERAGE(D5:U5)</f>
        <v>3.9092423176926371E-2</v>
      </c>
      <c r="X5" s="221">
        <f>STDEV(D5:U5)</f>
        <v>2.5172448191187344E-2</v>
      </c>
      <c r="Y5" s="221">
        <f t="shared" ref="Y5:Y12" si="0">X5/(SQRT(COUNTA(D5:U5)))</f>
        <v>7.2666598696719611E-3</v>
      </c>
    </row>
    <row r="6" spans="2:25" x14ac:dyDescent="0.2">
      <c r="B6" s="107" t="s">
        <v>68</v>
      </c>
      <c r="C6" s="108" t="s">
        <v>1</v>
      </c>
      <c r="D6" s="228">
        <v>17.288873384424793</v>
      </c>
      <c r="E6" s="229">
        <v>12.18382825327808</v>
      </c>
      <c r="F6" s="229">
        <v>12.744003105037024</v>
      </c>
      <c r="G6" s="229">
        <v>9.1615336293113838</v>
      </c>
      <c r="H6" s="229">
        <v>5.0555925637007153</v>
      </c>
      <c r="I6" s="229">
        <v>10.072943925683933</v>
      </c>
      <c r="J6" s="229">
        <v>18.250121751955955</v>
      </c>
      <c r="K6" s="229">
        <v>24.893243599353575</v>
      </c>
      <c r="L6" s="229">
        <v>14.043819576645046</v>
      </c>
      <c r="M6" s="229">
        <v>14.625210090979996</v>
      </c>
      <c r="N6" s="229">
        <v>14.103532132145306</v>
      </c>
      <c r="O6" s="229">
        <v>12.704353311871595</v>
      </c>
      <c r="P6" s="229">
        <v>13.370665250112165</v>
      </c>
      <c r="Q6" s="229">
        <v>13.768779524786504</v>
      </c>
      <c r="R6" s="229">
        <v>14.705624851378529</v>
      </c>
      <c r="S6" s="229">
        <v>15.741367739375894</v>
      </c>
      <c r="T6" s="229">
        <v>16.382882568281186</v>
      </c>
      <c r="U6" s="233">
        <v>14.27413090944408</v>
      </c>
      <c r="W6" s="215">
        <f>AVERAGE(D6:U6)</f>
        <v>14.076139231542543</v>
      </c>
      <c r="X6" s="215">
        <f>STDEV(D6:U6)</f>
        <v>4.0798276046404025</v>
      </c>
      <c r="Y6" s="215">
        <f t="shared" si="0"/>
        <v>0.96162458843776588</v>
      </c>
    </row>
    <row r="7" spans="2:25" x14ac:dyDescent="0.2">
      <c r="B7" s="107" t="s">
        <v>69</v>
      </c>
      <c r="C7" s="108" t="s">
        <v>2</v>
      </c>
      <c r="D7" s="228">
        <v>10.532860490988856</v>
      </c>
      <c r="E7" s="229">
        <v>9.0646160442875896</v>
      </c>
      <c r="F7" s="229">
        <v>8.2315918922951514</v>
      </c>
      <c r="G7" s="229">
        <v>3.6713793431465365</v>
      </c>
      <c r="H7" s="229">
        <v>7.1341651050240307</v>
      </c>
      <c r="I7" s="229">
        <v>7.8977401903986149</v>
      </c>
      <c r="J7" s="229">
        <v>7.6448080704109991</v>
      </c>
      <c r="K7" s="229">
        <v>6.4124349681258384</v>
      </c>
      <c r="L7" s="229">
        <v>8.2711541328305707</v>
      </c>
      <c r="M7" s="229">
        <v>13.688536248320771</v>
      </c>
      <c r="N7" s="229">
        <v>8.2067372664246019</v>
      </c>
      <c r="O7" s="229">
        <v>10.925871993091263</v>
      </c>
      <c r="P7" s="229">
        <v>8.2497500274810474</v>
      </c>
      <c r="Q7" s="229">
        <v>11.033729769699093</v>
      </c>
      <c r="R7" s="229"/>
      <c r="S7" s="229"/>
      <c r="T7" s="229"/>
      <c r="U7" s="233"/>
      <c r="W7" s="215">
        <f>AVERAGE(D7:U7)</f>
        <v>8.6403839673232117</v>
      </c>
      <c r="X7" s="215">
        <f>STDEV(D7:U7)</f>
        <v>2.3908009185560615</v>
      </c>
      <c r="Y7" s="215">
        <f t="shared" si="0"/>
        <v>0.63896842265865794</v>
      </c>
    </row>
    <row r="8" spans="2:25" x14ac:dyDescent="0.2">
      <c r="B8" s="107" t="s">
        <v>70</v>
      </c>
      <c r="C8" s="108" t="s">
        <v>3</v>
      </c>
      <c r="D8" s="228">
        <v>10.336858785443589</v>
      </c>
      <c r="E8" s="229">
        <v>14.278899679440821</v>
      </c>
      <c r="F8" s="229">
        <v>9.2124156376196638</v>
      </c>
      <c r="G8" s="229">
        <v>6.7913400746229007</v>
      </c>
      <c r="H8" s="229">
        <v>6.0448601814863929</v>
      </c>
      <c r="I8" s="229">
        <v>6.9374864097395417</v>
      </c>
      <c r="J8" s="229">
        <v>6.5984774511284039</v>
      </c>
      <c r="K8" s="229">
        <v>5.018476576383061</v>
      </c>
      <c r="L8" s="229">
        <v>5.4805173376006175</v>
      </c>
      <c r="M8" s="229">
        <v>5.4496159360660705</v>
      </c>
      <c r="N8" s="229"/>
      <c r="O8" s="229"/>
      <c r="P8" s="229"/>
      <c r="Q8" s="229"/>
      <c r="R8" s="229"/>
      <c r="S8" s="229"/>
      <c r="T8" s="229"/>
      <c r="U8" s="233"/>
      <c r="W8" s="215">
        <f>AVERAGE(D8:U8)</f>
        <v>7.6148948069531057</v>
      </c>
      <c r="X8" s="215">
        <f>STDEV(D8:U8)</f>
        <v>2.8865732576057912</v>
      </c>
      <c r="Y8" s="215">
        <f t="shared" si="0"/>
        <v>0.91281461269662578</v>
      </c>
    </row>
    <row r="9" spans="2:25" x14ac:dyDescent="0.2">
      <c r="B9" s="107" t="s">
        <v>71</v>
      </c>
      <c r="C9" s="108" t="s">
        <v>64</v>
      </c>
      <c r="D9" s="228">
        <v>15.358352572482817</v>
      </c>
      <c r="E9" s="229">
        <v>11.274617587722723</v>
      </c>
      <c r="F9" s="229">
        <v>24.330977969986094</v>
      </c>
      <c r="G9" s="229">
        <v>12.318773807337912</v>
      </c>
      <c r="H9" s="229">
        <v>14.261142509649938</v>
      </c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33"/>
      <c r="W9" s="215">
        <f>AVERAGE(D9:U9)</f>
        <v>15.508772889435898</v>
      </c>
      <c r="X9" s="215">
        <f>STDEV(D9:U9)</f>
        <v>5.1844641859698095</v>
      </c>
      <c r="Y9" s="215">
        <f t="shared" si="0"/>
        <v>2.3185628693483209</v>
      </c>
    </row>
    <row r="10" spans="2:25" x14ac:dyDescent="0.2">
      <c r="B10" s="107" t="s">
        <v>72</v>
      </c>
      <c r="C10" s="108" t="s">
        <v>65</v>
      </c>
      <c r="D10" s="228">
        <v>9.5738808662521926</v>
      </c>
      <c r="E10" s="229">
        <v>12.405130266815</v>
      </c>
      <c r="F10" s="229">
        <v>17.683319185822498</v>
      </c>
      <c r="G10" s="229">
        <v>12.498138944460287</v>
      </c>
      <c r="H10" s="229">
        <v>11.741251925420038</v>
      </c>
      <c r="I10" s="229">
        <v>14.738984641556485</v>
      </c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33"/>
      <c r="W10" s="215">
        <f t="shared" ref="W10" si="1">AVERAGE(D10:U10)</f>
        <v>13.106784305054417</v>
      </c>
      <c r="X10" s="215">
        <f t="shared" ref="X10" si="2">STDEV(D10:U10)</f>
        <v>2.786309473315753</v>
      </c>
      <c r="Y10" s="215">
        <f t="shared" si="0"/>
        <v>1.1375060791844227</v>
      </c>
    </row>
    <row r="11" spans="2:25" x14ac:dyDescent="0.2">
      <c r="B11" s="107" t="s">
        <v>73</v>
      </c>
      <c r="C11" s="99" t="s">
        <v>66</v>
      </c>
      <c r="D11" s="228">
        <v>20.195013229584706</v>
      </c>
      <c r="E11" s="229">
        <v>13.195476003556038</v>
      </c>
      <c r="F11" s="229">
        <v>18.327974585063007</v>
      </c>
      <c r="G11" s="229">
        <v>20.171929828412704</v>
      </c>
      <c r="H11" s="229">
        <v>11.211408184989393</v>
      </c>
      <c r="I11" s="229">
        <v>12.797200096134329</v>
      </c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33"/>
      <c r="W11" s="215">
        <f>AVERAGE(D11:U11)</f>
        <v>15.983166987956695</v>
      </c>
      <c r="X11" s="215">
        <f>STDEV(D11:U11)</f>
        <v>4.036701467736787</v>
      </c>
      <c r="Y11" s="215">
        <f t="shared" si="0"/>
        <v>1.6479764733165101</v>
      </c>
    </row>
    <row r="12" spans="2:25" x14ac:dyDescent="0.2">
      <c r="B12" s="109" t="s">
        <v>75</v>
      </c>
      <c r="C12" s="101" t="s">
        <v>28</v>
      </c>
      <c r="D12" s="230">
        <v>17.529241591626647</v>
      </c>
      <c r="E12" s="231">
        <v>16.468633751949948</v>
      </c>
      <c r="F12" s="231">
        <v>19.24104171504991</v>
      </c>
      <c r="G12" s="231">
        <v>12.182263783938559</v>
      </c>
      <c r="H12" s="231">
        <v>13.597983552725312</v>
      </c>
      <c r="I12" s="231">
        <v>12.891239869545574</v>
      </c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7"/>
      <c r="W12" s="218">
        <f>AVERAGE(D12:U12)</f>
        <v>15.318400710805991</v>
      </c>
      <c r="X12" s="218">
        <f>STDEV(D12:U12)</f>
        <v>2.8384596410254184</v>
      </c>
      <c r="Y12" s="218">
        <f t="shared" si="0"/>
        <v>1.1587962959992975</v>
      </c>
    </row>
    <row r="14" spans="2:25" ht="24" x14ac:dyDescent="0.3">
      <c r="B14" s="4" t="s">
        <v>7</v>
      </c>
    </row>
    <row r="16" spans="2:25" x14ac:dyDescent="0.2">
      <c r="B16" s="189"/>
      <c r="C16" s="190" t="s">
        <v>0</v>
      </c>
      <c r="D16" s="190" t="s">
        <v>1</v>
      </c>
      <c r="E16" s="190" t="s">
        <v>2</v>
      </c>
      <c r="F16" s="190" t="s">
        <v>3</v>
      </c>
      <c r="G16" s="114" t="s">
        <v>64</v>
      </c>
      <c r="H16" s="114" t="s">
        <v>65</v>
      </c>
      <c r="I16" s="142" t="s">
        <v>66</v>
      </c>
    </row>
    <row r="17" spans="2:9" x14ac:dyDescent="0.2">
      <c r="B17" s="192" t="s">
        <v>1</v>
      </c>
      <c r="C17" s="265">
        <f t="shared" ref="C17:C23" si="3">TTEST($D$5:$U$5,$D6:$U6,2,2)</f>
        <v>2.0107302886119234E-12</v>
      </c>
      <c r="D17" s="242"/>
      <c r="E17" s="242"/>
      <c r="F17" s="242"/>
      <c r="G17" s="114"/>
      <c r="H17" s="114"/>
      <c r="I17" s="142"/>
    </row>
    <row r="18" spans="2:9" x14ac:dyDescent="0.2">
      <c r="B18" s="193" t="s">
        <v>2</v>
      </c>
      <c r="C18" s="266">
        <f t="shared" si="3"/>
        <v>6.0586665823250282E-12</v>
      </c>
      <c r="D18" s="266">
        <f t="shared" ref="D18:D23" si="4">TTEST($D$6:$U$6,$D7:$U7,2,2)</f>
        <v>1.1900339685418309E-4</v>
      </c>
      <c r="E18" s="243"/>
      <c r="F18" s="243"/>
      <c r="G18" s="264"/>
      <c r="H18" s="264"/>
      <c r="I18" s="244"/>
    </row>
    <row r="19" spans="2:9" x14ac:dyDescent="0.2">
      <c r="B19" s="193" t="s">
        <v>3</v>
      </c>
      <c r="C19" s="266">
        <f t="shared" si="3"/>
        <v>1.4113273721928077E-8</v>
      </c>
      <c r="D19" s="266">
        <f t="shared" si="4"/>
        <v>1.5733646156728643E-4</v>
      </c>
      <c r="E19" s="39">
        <f>TTEST($D$7:$U$7,$D8:$U8,2,2)</f>
        <v>0.35205181720321532</v>
      </c>
      <c r="F19" s="243"/>
      <c r="G19" s="264"/>
      <c r="H19" s="264"/>
      <c r="I19" s="244"/>
    </row>
    <row r="20" spans="2:9" x14ac:dyDescent="0.2">
      <c r="B20" s="201" t="s">
        <v>64</v>
      </c>
      <c r="C20" s="266">
        <f t="shared" si="3"/>
        <v>1.6804060952764538E-8</v>
      </c>
      <c r="D20" s="39">
        <f t="shared" si="4"/>
        <v>0.51818590543513543</v>
      </c>
      <c r="E20" s="266">
        <f>TTEST($D$7:$U$7,$D9:$U9,2,2)</f>
        <v>8.6671168745933581E-4</v>
      </c>
      <c r="F20" s="266">
        <f>TTEST($D$8:$U$8,$D9:$U9,2,2)</f>
        <v>2.0209680307883438E-3</v>
      </c>
      <c r="G20" s="264"/>
      <c r="H20" s="264"/>
      <c r="I20" s="244"/>
    </row>
    <row r="21" spans="2:9" x14ac:dyDescent="0.2">
      <c r="B21" s="201" t="s">
        <v>65</v>
      </c>
      <c r="C21" s="266">
        <f t="shared" si="3"/>
        <v>1.4088370301407665E-11</v>
      </c>
      <c r="D21" s="39">
        <f t="shared" si="4"/>
        <v>0.59619958976460863</v>
      </c>
      <c r="E21" s="267">
        <f>TTEST($D$7:$U$7,$D10:$U10,2,2)</f>
        <v>1.826603312425277E-3</v>
      </c>
      <c r="F21" s="266">
        <f>TTEST($D$8:$U$8,$D10:$U10,2,2)</f>
        <v>2.240065823626057E-3</v>
      </c>
      <c r="G21" s="39">
        <f>TTEST($D$9:$U$9,$D10:$U10,2,2)</f>
        <v>0.3509419547493231</v>
      </c>
      <c r="H21" s="39"/>
      <c r="I21" s="40"/>
    </row>
    <row r="22" spans="2:9" x14ac:dyDescent="0.2">
      <c r="B22" s="201" t="s">
        <v>74</v>
      </c>
      <c r="C22" s="266">
        <f t="shared" si="3"/>
        <v>1.8643365847515868E-10</v>
      </c>
      <c r="D22" s="39">
        <f t="shared" si="4"/>
        <v>0.3310574708713766</v>
      </c>
      <c r="E22" s="266">
        <f>TTEST($D$7:$U$7,$D11:$U11,2,2)</f>
        <v>7.2400814516577962E-5</v>
      </c>
      <c r="F22" s="266">
        <f>TTEST($D$8:$U$8,$D11:$U11,2,2)</f>
        <v>2.5853267466929581E-4</v>
      </c>
      <c r="G22" s="39">
        <f>TTEST($D$9:$U$9,$D11:$U11,2,2)</f>
        <v>0.86803357978430729</v>
      </c>
      <c r="H22" s="39">
        <f>TTEST($D$10:$U$10,$D11:$U11,2,2)</f>
        <v>0.1814144610930902</v>
      </c>
      <c r="I22" s="40"/>
    </row>
    <row r="23" spans="2:9" x14ac:dyDescent="0.2">
      <c r="B23" s="202" t="s">
        <v>76</v>
      </c>
      <c r="C23" s="268">
        <f t="shared" si="3"/>
        <v>1.7140349274499057E-12</v>
      </c>
      <c r="D23" s="269">
        <f t="shared" si="4"/>
        <v>0.49896278520396409</v>
      </c>
      <c r="E23" s="268">
        <f>TTEST($D$7:$U$7,$D12:$U12,2,2)</f>
        <v>3.7422108844566574E-5</v>
      </c>
      <c r="F23" s="268">
        <f>TTEST($D$8:$U$8,$D12:$U12,2,2)</f>
        <v>1.3488899972381748E-4</v>
      </c>
      <c r="G23" s="269">
        <f>TTEST($D$9:$U$9,$D12:$U12,2,2)</f>
        <v>0.93985903305022178</v>
      </c>
      <c r="H23" s="269">
        <f>TTEST($D$10:$U$10,$D12:$U12,2,2)</f>
        <v>0.20308849008510052</v>
      </c>
      <c r="I23" s="270">
        <f>TTEST($D$11:$U$11,$D12:$U12,2,2)</f>
        <v>0.74822839396402707</v>
      </c>
    </row>
    <row r="24" spans="2:9" x14ac:dyDescent="0.2">
      <c r="B24" s="6" t="s">
        <v>8</v>
      </c>
      <c r="C24" s="7" t="s">
        <v>9</v>
      </c>
    </row>
    <row r="25" spans="2:9" x14ac:dyDescent="0.2">
      <c r="D25" s="203"/>
      <c r="E25" s="203"/>
    </row>
    <row r="26" spans="2:9" ht="24" x14ac:dyDescent="0.3">
      <c r="B26" s="4" t="s">
        <v>113</v>
      </c>
      <c r="C26" s="22"/>
      <c r="D26" s="22"/>
      <c r="E26" s="22"/>
      <c r="F26" s="22"/>
      <c r="G26" s="22"/>
      <c r="H26" s="22"/>
    </row>
    <row r="27" spans="2:9" x14ac:dyDescent="0.2">
      <c r="B27" s="22"/>
      <c r="C27" s="22"/>
      <c r="D27" s="22"/>
      <c r="E27" s="22"/>
      <c r="F27" s="22"/>
      <c r="G27" s="22"/>
      <c r="H27" s="22"/>
    </row>
    <row r="28" spans="2:9" ht="17" thickBot="1" x14ac:dyDescent="0.25">
      <c r="B28" s="22" t="s">
        <v>114</v>
      </c>
      <c r="C28" s="22"/>
      <c r="D28" s="22"/>
      <c r="E28" s="22"/>
      <c r="F28" s="22"/>
      <c r="G28" s="22"/>
      <c r="H28" s="22"/>
    </row>
    <row r="29" spans="2:9" x14ac:dyDescent="0.2">
      <c r="B29" s="149" t="s">
        <v>115</v>
      </c>
      <c r="C29" s="149" t="s">
        <v>116</v>
      </c>
      <c r="D29" s="149" t="s">
        <v>117</v>
      </c>
      <c r="E29" s="149" t="s">
        <v>5</v>
      </c>
      <c r="F29" s="149" t="s">
        <v>118</v>
      </c>
      <c r="G29" s="22"/>
      <c r="H29" s="22"/>
    </row>
    <row r="30" spans="2:9" x14ac:dyDescent="0.2">
      <c r="B30" s="64" t="s">
        <v>0</v>
      </c>
      <c r="C30" s="64">
        <v>12</v>
      </c>
      <c r="D30" s="64">
        <v>0.46910907812311647</v>
      </c>
      <c r="E30" s="64">
        <v>3.9092423176926371E-2</v>
      </c>
      <c r="F30" s="64">
        <v>6.3365214793801097E-4</v>
      </c>
      <c r="G30" s="22"/>
      <c r="H30" s="22"/>
    </row>
    <row r="31" spans="2:9" x14ac:dyDescent="0.2">
      <c r="B31" s="64" t="s">
        <v>1</v>
      </c>
      <c r="C31" s="64">
        <v>18</v>
      </c>
      <c r="D31" s="64">
        <v>253.37050616776577</v>
      </c>
      <c r="E31" s="64">
        <v>14.076139231542543</v>
      </c>
      <c r="F31" s="64">
        <v>16.644993283585844</v>
      </c>
      <c r="G31" s="22"/>
      <c r="H31" s="22"/>
    </row>
    <row r="32" spans="2:9" x14ac:dyDescent="0.2">
      <c r="B32" s="64" t="s">
        <v>2</v>
      </c>
      <c r="C32" s="64">
        <v>14</v>
      </c>
      <c r="D32" s="64">
        <v>120.96537554252495</v>
      </c>
      <c r="E32" s="64">
        <v>8.6403839673232117</v>
      </c>
      <c r="F32" s="64">
        <v>5.7159290321685079</v>
      </c>
      <c r="G32" s="22"/>
      <c r="H32" s="22"/>
    </row>
    <row r="33" spans="2:8" x14ac:dyDescent="0.2">
      <c r="B33" s="64" t="s">
        <v>3</v>
      </c>
      <c r="C33" s="64">
        <v>10</v>
      </c>
      <c r="D33" s="64">
        <v>76.148948069531059</v>
      </c>
      <c r="E33" s="64">
        <v>7.6148948069531057</v>
      </c>
      <c r="F33" s="64">
        <v>8.3323051715249097</v>
      </c>
      <c r="G33" s="22"/>
      <c r="H33" s="22"/>
    </row>
    <row r="34" spans="2:8" x14ac:dyDescent="0.2">
      <c r="B34" s="64" t="s">
        <v>64</v>
      </c>
      <c r="C34" s="64">
        <v>5</v>
      </c>
      <c r="D34" s="64">
        <v>77.543864447179487</v>
      </c>
      <c r="E34" s="64">
        <v>15.508772889435898</v>
      </c>
      <c r="F34" s="64">
        <v>26.878668895603596</v>
      </c>
      <c r="G34" s="22"/>
      <c r="H34" s="22"/>
    </row>
    <row r="35" spans="2:8" x14ac:dyDescent="0.2">
      <c r="B35" s="64" t="s">
        <v>65</v>
      </c>
      <c r="C35" s="64">
        <v>6</v>
      </c>
      <c r="D35" s="64">
        <v>78.640705830326496</v>
      </c>
      <c r="E35" s="64">
        <v>13.106784305054417</v>
      </c>
      <c r="F35" s="64">
        <v>7.7635204810891079</v>
      </c>
      <c r="G35" s="22"/>
      <c r="H35" s="22"/>
    </row>
    <row r="36" spans="2:8" x14ac:dyDescent="0.2">
      <c r="B36" s="64" t="s">
        <v>66</v>
      </c>
      <c r="C36" s="64">
        <v>6</v>
      </c>
      <c r="D36" s="64">
        <v>95.899001927740173</v>
      </c>
      <c r="E36" s="64">
        <v>15.983166987956695</v>
      </c>
      <c r="F36" s="64">
        <v>16.294958739628328</v>
      </c>
      <c r="G36" s="22"/>
      <c r="H36" s="22"/>
    </row>
    <row r="37" spans="2:8" ht="17" thickBot="1" x14ac:dyDescent="0.25">
      <c r="B37" s="331" t="s">
        <v>28</v>
      </c>
      <c r="C37" s="331">
        <v>6</v>
      </c>
      <c r="D37" s="331">
        <v>91.910404264835947</v>
      </c>
      <c r="E37" s="331">
        <v>15.318400710805991</v>
      </c>
      <c r="F37" s="331">
        <v>8.0568531337301472</v>
      </c>
      <c r="G37" s="22"/>
      <c r="H37" s="22"/>
    </row>
    <row r="38" spans="2:8" x14ac:dyDescent="0.2">
      <c r="B38" s="22"/>
      <c r="C38" s="22"/>
      <c r="D38" s="22"/>
      <c r="E38" s="22"/>
      <c r="F38" s="22"/>
      <c r="G38" s="22"/>
      <c r="H38" s="22"/>
    </row>
    <row r="39" spans="2:8" x14ac:dyDescent="0.2">
      <c r="B39" s="22"/>
      <c r="C39" s="22"/>
      <c r="D39" s="22"/>
      <c r="E39" s="22"/>
      <c r="F39" s="22"/>
      <c r="G39" s="22"/>
      <c r="H39" s="22"/>
    </row>
    <row r="40" spans="2:8" ht="17" thickBot="1" x14ac:dyDescent="0.25">
      <c r="B40" s="22" t="s">
        <v>119</v>
      </c>
      <c r="C40" s="22"/>
      <c r="D40" s="22"/>
      <c r="E40" s="22"/>
      <c r="F40" s="22"/>
      <c r="G40" s="22"/>
      <c r="H40" s="22"/>
    </row>
    <row r="41" spans="2:8" x14ac:dyDescent="0.2">
      <c r="B41" s="149" t="s">
        <v>120</v>
      </c>
      <c r="C41" s="149" t="s">
        <v>121</v>
      </c>
      <c r="D41" s="149" t="s">
        <v>122</v>
      </c>
      <c r="E41" s="149" t="s">
        <v>123</v>
      </c>
      <c r="F41" s="149" t="s">
        <v>124</v>
      </c>
      <c r="G41" s="149" t="s">
        <v>125</v>
      </c>
      <c r="H41" s="149" t="s">
        <v>126</v>
      </c>
    </row>
    <row r="42" spans="2:8" x14ac:dyDescent="0.2">
      <c r="B42" s="64" t="s">
        <v>127</v>
      </c>
      <c r="C42" s="64">
        <v>2158.5360929559765</v>
      </c>
      <c r="D42" s="64">
        <v>7</v>
      </c>
      <c r="E42" s="346">
        <v>308.36229899371091</v>
      </c>
      <c r="F42" s="346">
        <v>30.380044155303363</v>
      </c>
      <c r="G42" s="350">
        <v>1.014180479345473E-18</v>
      </c>
      <c r="H42" s="346">
        <v>2.1454748124388545</v>
      </c>
    </row>
    <row r="43" spans="2:8" x14ac:dyDescent="0.2">
      <c r="B43" s="64" t="s">
        <v>128</v>
      </c>
      <c r="C43" s="64">
        <v>700.36101731115434</v>
      </c>
      <c r="D43" s="64">
        <v>69</v>
      </c>
      <c r="E43" s="346">
        <v>10.15015967117615</v>
      </c>
      <c r="F43" s="64"/>
      <c r="G43" s="64"/>
      <c r="H43" s="64"/>
    </row>
    <row r="44" spans="2:8" x14ac:dyDescent="0.2">
      <c r="B44" s="64"/>
      <c r="C44" s="64"/>
      <c r="D44" s="64"/>
      <c r="E44" s="64"/>
      <c r="F44" s="64"/>
      <c r="G44" s="64"/>
      <c r="H44" s="64"/>
    </row>
    <row r="45" spans="2:8" ht="17" thickBot="1" x14ac:dyDescent="0.25">
      <c r="B45" s="331" t="s">
        <v>129</v>
      </c>
      <c r="C45" s="331">
        <v>2858.8971102671308</v>
      </c>
      <c r="D45" s="331">
        <v>76</v>
      </c>
      <c r="E45" s="331"/>
      <c r="F45" s="331"/>
      <c r="G45" s="331"/>
      <c r="H45" s="331"/>
    </row>
    <row r="46" spans="2:8" x14ac:dyDescent="0.2">
      <c r="B46" s="6" t="s">
        <v>8</v>
      </c>
      <c r="C46" s="7" t="s">
        <v>9</v>
      </c>
    </row>
    <row r="47" spans="2:8" x14ac:dyDescent="0.2">
      <c r="B47" s="6"/>
      <c r="C47" s="7"/>
    </row>
    <row r="49" spans="2:6" ht="24" x14ac:dyDescent="0.3">
      <c r="B49" s="3" t="s">
        <v>138</v>
      </c>
    </row>
    <row r="50" spans="2:6" ht="12" customHeight="1" x14ac:dyDescent="0.3">
      <c r="B50" s="3"/>
    </row>
    <row r="51" spans="2:6" ht="24" x14ac:dyDescent="0.3">
      <c r="B51" s="150" t="s">
        <v>134</v>
      </c>
    </row>
    <row r="52" spans="2:6" x14ac:dyDescent="0.2">
      <c r="B52" s="205"/>
      <c r="C52" s="206" t="s">
        <v>130</v>
      </c>
      <c r="D52" s="206" t="s">
        <v>135</v>
      </c>
      <c r="E52" s="206" t="s">
        <v>136</v>
      </c>
      <c r="F52" s="207" t="s">
        <v>137</v>
      </c>
    </row>
    <row r="53" spans="2:6" x14ac:dyDescent="0.2">
      <c r="B53" s="158" t="s">
        <v>140</v>
      </c>
      <c r="C53" s="159">
        <v>-14.04</v>
      </c>
      <c r="D53" s="159" t="s">
        <v>131</v>
      </c>
      <c r="E53" s="159" t="s">
        <v>132</v>
      </c>
      <c r="F53" s="160" t="s">
        <v>132</v>
      </c>
    </row>
    <row r="54" spans="2:6" x14ac:dyDescent="0.2">
      <c r="B54" s="158" t="s">
        <v>145</v>
      </c>
      <c r="C54" s="159">
        <v>-8.6010000000000009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158" t="s">
        <v>155</v>
      </c>
      <c r="C55" s="159">
        <v>-7.5759999999999996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158" t="s">
        <v>240</v>
      </c>
      <c r="C56" s="159">
        <v>-15.47</v>
      </c>
      <c r="D56" s="159" t="s">
        <v>131</v>
      </c>
      <c r="E56" s="159" t="s">
        <v>132</v>
      </c>
      <c r="F56" s="160" t="s">
        <v>132</v>
      </c>
    </row>
    <row r="57" spans="2:6" x14ac:dyDescent="0.2">
      <c r="B57" s="158" t="s">
        <v>241</v>
      </c>
      <c r="C57" s="159">
        <v>-13.07</v>
      </c>
      <c r="D57" s="159" t="s">
        <v>131</v>
      </c>
      <c r="E57" s="159" t="s">
        <v>132</v>
      </c>
      <c r="F57" s="160" t="s">
        <v>132</v>
      </c>
    </row>
    <row r="58" spans="2:6" x14ac:dyDescent="0.2">
      <c r="B58" s="158" t="s">
        <v>245</v>
      </c>
      <c r="C58" s="159">
        <v>-15.94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158" t="s">
        <v>170</v>
      </c>
      <c r="C59" s="159">
        <v>-15.28</v>
      </c>
      <c r="D59" s="159" t="s">
        <v>131</v>
      </c>
      <c r="E59" s="159" t="s">
        <v>132</v>
      </c>
      <c r="F59" s="160" t="s">
        <v>132</v>
      </c>
    </row>
    <row r="60" spans="2:6" x14ac:dyDescent="0.2">
      <c r="B60" s="158" t="s">
        <v>144</v>
      </c>
      <c r="C60" s="159">
        <v>5.4359999999999999</v>
      </c>
      <c r="D60" s="159" t="s">
        <v>131</v>
      </c>
      <c r="E60" s="159" t="s">
        <v>132</v>
      </c>
      <c r="F60" s="160" t="s">
        <v>132</v>
      </c>
    </row>
    <row r="61" spans="2:6" x14ac:dyDescent="0.2">
      <c r="B61" s="158" t="s">
        <v>156</v>
      </c>
      <c r="C61" s="159">
        <v>6.4610000000000003</v>
      </c>
      <c r="D61" s="159" t="s">
        <v>131</v>
      </c>
      <c r="E61" s="159" t="s">
        <v>132</v>
      </c>
      <c r="F61" s="160" t="s">
        <v>132</v>
      </c>
    </row>
    <row r="62" spans="2:6" x14ac:dyDescent="0.2">
      <c r="B62" s="208" t="s">
        <v>242</v>
      </c>
      <c r="C62" s="209">
        <v>-1.4330000000000001</v>
      </c>
      <c r="D62" s="209" t="s">
        <v>133</v>
      </c>
      <c r="E62" s="209">
        <v>0.1978</v>
      </c>
      <c r="F62" s="210">
        <v>0.37680000000000002</v>
      </c>
    </row>
    <row r="63" spans="2:6" x14ac:dyDescent="0.2">
      <c r="B63" s="208" t="s">
        <v>243</v>
      </c>
      <c r="C63" s="209">
        <v>0.96940000000000004</v>
      </c>
      <c r="D63" s="209" t="s">
        <v>133</v>
      </c>
      <c r="E63" s="209">
        <v>0.24060000000000001</v>
      </c>
      <c r="F63" s="210">
        <v>0.52080000000000004</v>
      </c>
    </row>
    <row r="64" spans="2:6" x14ac:dyDescent="0.2">
      <c r="B64" s="208" t="s">
        <v>246</v>
      </c>
      <c r="C64" s="209">
        <v>-1.907</v>
      </c>
      <c r="D64" s="209" t="s">
        <v>133</v>
      </c>
      <c r="E64" s="209">
        <v>0.1255</v>
      </c>
      <c r="F64" s="210">
        <v>0.2084</v>
      </c>
    </row>
    <row r="65" spans="2:6" x14ac:dyDescent="0.2">
      <c r="B65" s="208" t="s">
        <v>171</v>
      </c>
      <c r="C65" s="209">
        <v>-1.242</v>
      </c>
      <c r="D65" s="209" t="s">
        <v>133</v>
      </c>
      <c r="E65" s="209">
        <v>0.2064</v>
      </c>
      <c r="F65" s="210">
        <v>0.41099999999999998</v>
      </c>
    </row>
    <row r="66" spans="2:6" x14ac:dyDescent="0.2">
      <c r="B66" s="208" t="s">
        <v>157</v>
      </c>
      <c r="C66" s="209">
        <v>1.0249999999999999</v>
      </c>
      <c r="D66" s="209" t="s">
        <v>133</v>
      </c>
      <c r="E66" s="209">
        <v>0.21149999999999999</v>
      </c>
      <c r="F66" s="210">
        <v>0.43959999999999999</v>
      </c>
    </row>
    <row r="67" spans="2:6" x14ac:dyDescent="0.2">
      <c r="B67" s="158" t="s">
        <v>256</v>
      </c>
      <c r="C67" s="159">
        <v>-6.8680000000000003</v>
      </c>
      <c r="D67" s="159" t="s">
        <v>131</v>
      </c>
      <c r="E67" s="159" t="s">
        <v>132</v>
      </c>
      <c r="F67" s="160" t="s">
        <v>132</v>
      </c>
    </row>
    <row r="68" spans="2:6" x14ac:dyDescent="0.2">
      <c r="B68" s="158" t="s">
        <v>257</v>
      </c>
      <c r="C68" s="159">
        <v>-4.4660000000000002</v>
      </c>
      <c r="D68" s="159" t="s">
        <v>131</v>
      </c>
      <c r="E68" s="159">
        <v>3.7000000000000002E-3</v>
      </c>
      <c r="F68" s="160">
        <v>5.4000000000000003E-3</v>
      </c>
    </row>
    <row r="69" spans="2:6" x14ac:dyDescent="0.2">
      <c r="B69" s="158" t="s">
        <v>258</v>
      </c>
      <c r="C69" s="159">
        <v>-7.343</v>
      </c>
      <c r="D69" s="159" t="s">
        <v>131</v>
      </c>
      <c r="E69" s="159" t="s">
        <v>132</v>
      </c>
      <c r="F69" s="160" t="s">
        <v>132</v>
      </c>
    </row>
    <row r="70" spans="2:6" x14ac:dyDescent="0.2">
      <c r="B70" s="158" t="s">
        <v>172</v>
      </c>
      <c r="C70" s="159">
        <v>-6.6779999999999999</v>
      </c>
      <c r="D70" s="159" t="s">
        <v>131</v>
      </c>
      <c r="E70" s="159" t="s">
        <v>132</v>
      </c>
      <c r="F70" s="160" t="s">
        <v>132</v>
      </c>
    </row>
    <row r="71" spans="2:6" x14ac:dyDescent="0.2">
      <c r="B71" s="158" t="s">
        <v>259</v>
      </c>
      <c r="C71" s="159">
        <v>-7.8940000000000001</v>
      </c>
      <c r="D71" s="159" t="s">
        <v>131</v>
      </c>
      <c r="E71" s="159" t="s">
        <v>132</v>
      </c>
      <c r="F71" s="160" t="s">
        <v>132</v>
      </c>
    </row>
    <row r="72" spans="2:6" x14ac:dyDescent="0.2">
      <c r="B72" s="158" t="s">
        <v>260</v>
      </c>
      <c r="C72" s="159">
        <v>-5.492</v>
      </c>
      <c r="D72" s="159" t="s">
        <v>131</v>
      </c>
      <c r="E72" s="159">
        <v>1E-3</v>
      </c>
      <c r="F72" s="160">
        <v>1.4E-3</v>
      </c>
    </row>
    <row r="73" spans="2:6" x14ac:dyDescent="0.2">
      <c r="B73" s="158" t="s">
        <v>261</v>
      </c>
      <c r="C73" s="159">
        <v>-8.3680000000000003</v>
      </c>
      <c r="D73" s="159" t="s">
        <v>131</v>
      </c>
      <c r="E73" s="159" t="s">
        <v>132</v>
      </c>
      <c r="F73" s="160" t="s">
        <v>132</v>
      </c>
    </row>
    <row r="74" spans="2:6" x14ac:dyDescent="0.2">
      <c r="B74" s="158" t="s">
        <v>262</v>
      </c>
      <c r="C74" s="159">
        <v>-7.7039999999999997</v>
      </c>
      <c r="D74" s="159" t="s">
        <v>131</v>
      </c>
      <c r="E74" s="159" t="s">
        <v>132</v>
      </c>
      <c r="F74" s="160" t="s">
        <v>132</v>
      </c>
    </row>
    <row r="75" spans="2:6" x14ac:dyDescent="0.2">
      <c r="B75" s="208" t="s">
        <v>244</v>
      </c>
      <c r="C75" s="209">
        <v>2.4020000000000001</v>
      </c>
      <c r="D75" s="209" t="s">
        <v>133</v>
      </c>
      <c r="E75" s="209">
        <v>0.1255</v>
      </c>
      <c r="F75" s="210">
        <v>0.21729999999999999</v>
      </c>
    </row>
    <row r="76" spans="2:6" x14ac:dyDescent="0.2">
      <c r="B76" s="208" t="s">
        <v>247</v>
      </c>
      <c r="C76" s="209">
        <v>-0.47439999999999999</v>
      </c>
      <c r="D76" s="209" t="s">
        <v>133</v>
      </c>
      <c r="E76" s="209">
        <v>0.34499999999999997</v>
      </c>
      <c r="F76" s="210">
        <v>0.80649999999999999</v>
      </c>
    </row>
    <row r="77" spans="2:6" x14ac:dyDescent="0.2">
      <c r="B77" s="208" t="s">
        <v>248</v>
      </c>
      <c r="C77" s="209">
        <v>0.19040000000000001</v>
      </c>
      <c r="D77" s="209" t="s">
        <v>133</v>
      </c>
      <c r="E77" s="209">
        <v>0.38019999999999998</v>
      </c>
      <c r="F77" s="210">
        <v>0.92169999999999996</v>
      </c>
    </row>
    <row r="78" spans="2:6" x14ac:dyDescent="0.2">
      <c r="B78" s="208" t="s">
        <v>250</v>
      </c>
      <c r="C78" s="209">
        <v>-2.8759999999999999</v>
      </c>
      <c r="D78" s="209" t="s">
        <v>133</v>
      </c>
      <c r="E78" s="209">
        <v>7.8600000000000003E-2</v>
      </c>
      <c r="F78" s="210">
        <v>0.12239999999999999</v>
      </c>
    </row>
    <row r="79" spans="2:6" x14ac:dyDescent="0.2">
      <c r="B79" s="208" t="s">
        <v>251</v>
      </c>
      <c r="C79" s="209">
        <v>-2.2120000000000002</v>
      </c>
      <c r="D79" s="209" t="s">
        <v>133</v>
      </c>
      <c r="E79" s="209">
        <v>0.1283</v>
      </c>
      <c r="F79" s="210">
        <v>0.23330000000000001</v>
      </c>
    </row>
    <row r="80" spans="2:6" x14ac:dyDescent="0.2">
      <c r="B80" s="211" t="s">
        <v>253</v>
      </c>
      <c r="C80" s="212">
        <v>0.66479999999999995</v>
      </c>
      <c r="D80" s="212" t="s">
        <v>133</v>
      </c>
      <c r="E80" s="212">
        <v>0.31940000000000002</v>
      </c>
      <c r="F80" s="213">
        <v>0.71889999999999998</v>
      </c>
    </row>
    <row r="81" spans="2:3" x14ac:dyDescent="0.2">
      <c r="B81" s="6" t="s">
        <v>8</v>
      </c>
      <c r="C81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 enableFormatConditionsCalculation="0"/>
  <dimension ref="A2:Y104"/>
  <sheetViews>
    <sheetView showRuler="0" workbookViewId="0">
      <selection activeCell="M39" sqref="M39"/>
    </sheetView>
  </sheetViews>
  <sheetFormatPr baseColWidth="10" defaultColWidth="11" defaultRowHeight="16" x14ac:dyDescent="0.2"/>
  <cols>
    <col min="1" max="1" width="11" style="164"/>
    <col min="2" max="2" width="39.6640625" style="164" customWidth="1"/>
    <col min="3" max="3" width="19.83203125" style="164" customWidth="1"/>
    <col min="4" max="4" width="11.1640625" style="164" bestFit="1" customWidth="1"/>
    <col min="5" max="5" width="11.83203125" style="164" bestFit="1" customWidth="1"/>
    <col min="6" max="6" width="17.6640625" style="164" customWidth="1"/>
    <col min="7" max="7" width="14.83203125" style="164" bestFit="1" customWidth="1"/>
    <col min="8" max="8" width="10.33203125" style="164" customWidth="1"/>
    <col min="9" max="10" width="14.5" style="164" customWidth="1"/>
    <col min="11" max="11" width="19.1640625" style="164" customWidth="1"/>
    <col min="12" max="18" width="11.1640625" style="164" bestFit="1" customWidth="1"/>
    <col min="19" max="19" width="11" style="164"/>
    <col min="20" max="22" width="11.1640625" style="164" bestFit="1" customWidth="1"/>
    <col min="23" max="16384" width="11" style="164"/>
  </cols>
  <sheetData>
    <row r="2" spans="2:25" ht="24" x14ac:dyDescent="0.3">
      <c r="B2" s="3" t="s">
        <v>106</v>
      </c>
    </row>
    <row r="4" spans="2:25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10"/>
      <c r="T4" s="2" t="s">
        <v>5</v>
      </c>
      <c r="U4" s="2" t="s">
        <v>4</v>
      </c>
      <c r="V4" s="2" t="s">
        <v>6</v>
      </c>
      <c r="W4" s="110"/>
      <c r="X4" s="110"/>
      <c r="Y4" s="110"/>
    </row>
    <row r="5" spans="2:25" x14ac:dyDescent="0.2">
      <c r="B5" s="111" t="s">
        <v>99</v>
      </c>
      <c r="C5" s="112" t="s">
        <v>1</v>
      </c>
      <c r="D5" s="293">
        <v>3.7303276304523373E-3</v>
      </c>
      <c r="E5" s="293">
        <v>7.1421883784680441E-3</v>
      </c>
      <c r="F5" s="293">
        <v>5.7212151844947988E-3</v>
      </c>
      <c r="G5" s="293">
        <v>1.7857803233913912E-3</v>
      </c>
      <c r="H5" s="293">
        <v>2.1735750365765305E-3</v>
      </c>
      <c r="I5" s="293">
        <v>5.2090999492908081E-4</v>
      </c>
      <c r="J5" s="293">
        <v>7.0256267387917642E-4</v>
      </c>
      <c r="K5" s="293">
        <v>7.6971388680898139E-4</v>
      </c>
      <c r="L5" s="293">
        <v>8.3970463882129245E-4</v>
      </c>
      <c r="M5" s="293">
        <v>8.0313365296655543E-4</v>
      </c>
      <c r="N5" s="293">
        <v>1.0190145827056339E-3</v>
      </c>
      <c r="O5" s="293">
        <v>4.5206208352873405E-3</v>
      </c>
      <c r="P5" s="293">
        <v>6.5247985306394717E-3</v>
      </c>
      <c r="Q5" s="293">
        <v>2.9572939379696747E-3</v>
      </c>
      <c r="R5" s="294">
        <v>3.004017290096743E-3</v>
      </c>
      <c r="S5" s="167"/>
      <c r="T5" s="295">
        <f t="shared" ref="T5:T11" si="0">AVERAGE(D5:R5)</f>
        <v>2.8143237718324695E-3</v>
      </c>
      <c r="U5" s="296">
        <f>STDEV(D5:R5)</f>
        <v>2.2565824799955451E-3</v>
      </c>
      <c r="V5" s="297">
        <f>U5/(SQRT(COUNTA(D5:R5)))</f>
        <v>5.8264709095774518E-4</v>
      </c>
      <c r="W5" s="167"/>
      <c r="X5" s="167"/>
      <c r="Y5" s="167"/>
    </row>
    <row r="6" spans="2:25" x14ac:dyDescent="0.2">
      <c r="B6" s="103" t="s">
        <v>78</v>
      </c>
      <c r="C6" s="113" t="s">
        <v>3</v>
      </c>
      <c r="D6" s="298">
        <v>1.6682063937532968E-2</v>
      </c>
      <c r="E6" s="298">
        <v>1.7646407046531889E-2</v>
      </c>
      <c r="F6" s="298">
        <v>1.5777221987582812E-2</v>
      </c>
      <c r="G6" s="298">
        <v>1.5436488018500052E-2</v>
      </c>
      <c r="H6" s="298">
        <v>1.415982630708492E-2</v>
      </c>
      <c r="I6" s="298"/>
      <c r="J6" s="298"/>
      <c r="K6" s="298"/>
      <c r="L6" s="298"/>
      <c r="M6" s="298"/>
      <c r="N6" s="298"/>
      <c r="O6" s="170"/>
      <c r="P6" s="170"/>
      <c r="Q6" s="170"/>
      <c r="R6" s="251"/>
      <c r="S6" s="167"/>
      <c r="T6" s="299">
        <f t="shared" si="0"/>
        <v>1.5940401459446529E-2</v>
      </c>
      <c r="U6" s="300">
        <f t="shared" ref="U6:U14" si="1">STDEV(D6:R6)</f>
        <v>1.3144887279641834E-3</v>
      </c>
      <c r="V6" s="301">
        <f>U6/(SQRT(COUNTA(D6:R6)))</f>
        <v>5.8785723027702857E-4</v>
      </c>
      <c r="W6" s="167"/>
      <c r="X6" s="167"/>
      <c r="Y6" s="167"/>
    </row>
    <row r="7" spans="2:25" x14ac:dyDescent="0.2">
      <c r="B7" s="103" t="s">
        <v>100</v>
      </c>
      <c r="C7" s="113" t="s">
        <v>79</v>
      </c>
      <c r="D7" s="298">
        <v>3.550406293682621E-2</v>
      </c>
      <c r="E7" s="298">
        <v>4.4142869528670074E-2</v>
      </c>
      <c r="F7" s="298">
        <v>1.346128050555867E-2</v>
      </c>
      <c r="G7" s="298">
        <v>7.4822521740210996E-3</v>
      </c>
      <c r="H7" s="298">
        <v>1.097291659067545E-2</v>
      </c>
      <c r="I7" s="298">
        <v>2.1473076665659212E-2</v>
      </c>
      <c r="J7" s="298">
        <v>2.3019631192652872E-2</v>
      </c>
      <c r="K7" s="298">
        <v>2.6961990796038903E-2</v>
      </c>
      <c r="L7" s="298"/>
      <c r="M7" s="298"/>
      <c r="N7" s="298"/>
      <c r="O7" s="298"/>
      <c r="P7" s="298"/>
      <c r="Q7" s="298"/>
      <c r="R7" s="302"/>
      <c r="S7" s="167"/>
      <c r="T7" s="299">
        <f t="shared" si="0"/>
        <v>2.287726004876281E-2</v>
      </c>
      <c r="U7" s="300">
        <f t="shared" si="1"/>
        <v>1.252266319751727E-2</v>
      </c>
      <c r="V7" s="301">
        <f t="shared" ref="V7:V14" si="2">U7/(SQRT(COUNTA(D7:R7)))</f>
        <v>4.4274300327398373E-3</v>
      </c>
      <c r="W7" s="167"/>
      <c r="X7" s="167"/>
      <c r="Y7" s="167"/>
    </row>
    <row r="8" spans="2:25" x14ac:dyDescent="0.2">
      <c r="B8" s="103" t="s">
        <v>80</v>
      </c>
      <c r="C8" s="113" t="s">
        <v>21</v>
      </c>
      <c r="D8" s="298">
        <v>2.7146719115965317E-2</v>
      </c>
      <c r="E8" s="298">
        <v>2.4924629155435033E-2</v>
      </c>
      <c r="F8" s="298">
        <v>2.6532669686285933E-2</v>
      </c>
      <c r="G8" s="298">
        <v>1.4141611214300914E-2</v>
      </c>
      <c r="H8" s="298">
        <v>2.0228229203933204E-2</v>
      </c>
      <c r="I8" s="298">
        <v>2.4453864366047611E-2</v>
      </c>
      <c r="J8" s="298"/>
      <c r="K8" s="298"/>
      <c r="L8" s="298"/>
      <c r="M8" s="298"/>
      <c r="N8" s="298"/>
      <c r="O8" s="298"/>
      <c r="P8" s="298"/>
      <c r="Q8" s="298"/>
      <c r="R8" s="302"/>
      <c r="S8" s="167"/>
      <c r="T8" s="299">
        <f t="shared" si="0"/>
        <v>2.2904620456994668E-2</v>
      </c>
      <c r="U8" s="300">
        <f t="shared" si="1"/>
        <v>4.9313717199398789E-3</v>
      </c>
      <c r="V8" s="301">
        <f>U8/(SQRT(COUNTA(D8:R8)))</f>
        <v>2.0132240743072956E-3</v>
      </c>
      <c r="W8" s="167"/>
      <c r="X8" s="167"/>
      <c r="Y8" s="167"/>
    </row>
    <row r="9" spans="2:25" x14ac:dyDescent="0.2">
      <c r="B9" s="103" t="s">
        <v>81</v>
      </c>
      <c r="C9" s="113" t="s">
        <v>2</v>
      </c>
      <c r="D9" s="298">
        <v>4.6745354736310162E-2</v>
      </c>
      <c r="E9" s="298">
        <v>3.0058037505616801E-2</v>
      </c>
      <c r="F9" s="298">
        <v>2.1661565918732494E-2</v>
      </c>
      <c r="G9" s="298">
        <v>2.1401927459726456E-2</v>
      </c>
      <c r="H9" s="298">
        <v>2.0624209987484161E-2</v>
      </c>
      <c r="I9" s="298">
        <v>1.5549835667498797E-2</v>
      </c>
      <c r="J9" s="298">
        <v>1.6107459157330747E-2</v>
      </c>
      <c r="K9" s="298">
        <v>1.6236528533437138E-2</v>
      </c>
      <c r="L9" s="298">
        <v>2.0320495803788481E-2</v>
      </c>
      <c r="M9" s="298">
        <v>3.3656038895431561E-2</v>
      </c>
      <c r="N9" s="298">
        <v>1.9926344525569413E-2</v>
      </c>
      <c r="O9" s="298">
        <v>1.8112615130577474E-2</v>
      </c>
      <c r="P9" s="298"/>
      <c r="Q9" s="170"/>
      <c r="R9" s="251"/>
      <c r="S9" s="167"/>
      <c r="T9" s="299">
        <f t="shared" si="0"/>
        <v>2.3366701110125305E-2</v>
      </c>
      <c r="U9" s="300">
        <f>STDEV(D9:R9)</f>
        <v>9.1693915679747443E-3</v>
      </c>
      <c r="V9" s="301">
        <f>U9/(SQRT(COUNTA(D9:R9)))</f>
        <v>2.6469753450376519E-3</v>
      </c>
      <c r="W9" s="167"/>
      <c r="X9" s="167"/>
      <c r="Y9" s="167"/>
    </row>
    <row r="10" spans="2:25" x14ac:dyDescent="0.2">
      <c r="B10" s="103">
        <v>16931</v>
      </c>
      <c r="C10" s="113" t="s">
        <v>59</v>
      </c>
      <c r="D10" s="298">
        <v>7.1497163887151872E-3</v>
      </c>
      <c r="E10" s="298">
        <v>8.2904273026256619E-3</v>
      </c>
      <c r="F10" s="298">
        <v>7.7462970781939358E-3</v>
      </c>
      <c r="G10" s="298">
        <v>1.5658983972506252E-3</v>
      </c>
      <c r="H10" s="298">
        <v>2.4243886407355033E-3</v>
      </c>
      <c r="I10" s="298">
        <v>2.2497140280698749E-3</v>
      </c>
      <c r="J10" s="298"/>
      <c r="K10" s="298"/>
      <c r="L10" s="298"/>
      <c r="M10" s="298"/>
      <c r="N10" s="298"/>
      <c r="O10" s="298"/>
      <c r="P10" s="298"/>
      <c r="Q10" s="298"/>
      <c r="R10" s="302"/>
      <c r="S10" s="167"/>
      <c r="T10" s="299">
        <f t="shared" si="0"/>
        <v>4.9044069725984645E-3</v>
      </c>
      <c r="U10" s="300">
        <f>STDEV(D10:R10)</f>
        <v>3.1281436183627702E-3</v>
      </c>
      <c r="V10" s="301">
        <f>U10/(SQRT(COUNTA(D10:R10)))</f>
        <v>1.2770592845220438E-3</v>
      </c>
      <c r="W10" s="167"/>
      <c r="X10" s="167"/>
      <c r="Y10" s="167"/>
    </row>
    <row r="11" spans="2:25" x14ac:dyDescent="0.2">
      <c r="B11" s="103">
        <v>17098</v>
      </c>
      <c r="C11" s="113" t="s">
        <v>60</v>
      </c>
      <c r="D11" s="298">
        <v>1.0521366829879772E-2</v>
      </c>
      <c r="E11" s="298">
        <v>1.122900442631794E-2</v>
      </c>
      <c r="F11" s="298">
        <v>1.0651901282229063E-2</v>
      </c>
      <c r="G11" s="298">
        <v>2.086342322187584E-3</v>
      </c>
      <c r="H11" s="298">
        <v>2.6658271288913073E-3</v>
      </c>
      <c r="I11" s="298">
        <v>1.8989688256192832E-3</v>
      </c>
      <c r="J11" s="298"/>
      <c r="K11" s="298"/>
      <c r="L11" s="298"/>
      <c r="M11" s="298"/>
      <c r="N11" s="298"/>
      <c r="O11" s="298"/>
      <c r="P11" s="298"/>
      <c r="Q11" s="298"/>
      <c r="R11" s="302"/>
      <c r="S11" s="167"/>
      <c r="T11" s="299">
        <f t="shared" si="0"/>
        <v>6.5089018025208259E-3</v>
      </c>
      <c r="U11" s="300">
        <f t="shared" si="1"/>
        <v>4.7143064478143547E-3</v>
      </c>
      <c r="V11" s="301">
        <f t="shared" si="2"/>
        <v>1.9246075480429772E-3</v>
      </c>
      <c r="W11" s="167"/>
      <c r="X11" s="167"/>
      <c r="Y11" s="167"/>
    </row>
    <row r="12" spans="2:25" x14ac:dyDescent="0.2">
      <c r="B12" s="103">
        <v>17616</v>
      </c>
      <c r="C12" s="113" t="s">
        <v>61</v>
      </c>
      <c r="D12" s="298">
        <v>1.1882828046844615E-2</v>
      </c>
      <c r="E12" s="298">
        <v>1.1507498309189162E-2</v>
      </c>
      <c r="F12" s="298">
        <v>9.2277039864523108E-3</v>
      </c>
      <c r="G12" s="298">
        <v>2.7650732818225001E-3</v>
      </c>
      <c r="H12" s="298">
        <v>2.3721455077947685E-3</v>
      </c>
      <c r="I12" s="298">
        <v>3.3845112816511132E-3</v>
      </c>
      <c r="J12" s="298"/>
      <c r="K12" s="298"/>
      <c r="L12" s="298"/>
      <c r="M12" s="298"/>
      <c r="N12" s="298"/>
      <c r="O12" s="298"/>
      <c r="P12" s="298"/>
      <c r="Q12" s="298"/>
      <c r="R12" s="302"/>
      <c r="S12" s="167"/>
      <c r="T12" s="299">
        <f t="shared" ref="T12" si="3">AVERAGE(D12:R12)</f>
        <v>6.8566267356257454E-3</v>
      </c>
      <c r="U12" s="300">
        <f t="shared" si="1"/>
        <v>4.5038268309936791E-3</v>
      </c>
      <c r="V12" s="301">
        <f t="shared" si="2"/>
        <v>1.8386796042984474E-3</v>
      </c>
      <c r="W12" s="167"/>
      <c r="X12" s="167"/>
      <c r="Y12" s="167"/>
    </row>
    <row r="13" spans="2:25" x14ac:dyDescent="0.2">
      <c r="B13" s="103">
        <v>17123</v>
      </c>
      <c r="C13" s="113" t="s">
        <v>62</v>
      </c>
      <c r="D13" s="298">
        <v>6.5571118782777249E-3</v>
      </c>
      <c r="E13" s="298">
        <v>7.0570984816581512E-3</v>
      </c>
      <c r="F13" s="298">
        <v>6.3800567800157606E-3</v>
      </c>
      <c r="G13" s="298">
        <v>1.6937063867246702E-3</v>
      </c>
      <c r="H13" s="298">
        <v>9.9078638259932224E-4</v>
      </c>
      <c r="I13" s="298">
        <v>1.4643789821580204E-3</v>
      </c>
      <c r="J13" s="298"/>
      <c r="K13" s="298"/>
      <c r="L13" s="298"/>
      <c r="M13" s="298"/>
      <c r="N13" s="298"/>
      <c r="O13" s="298"/>
      <c r="P13" s="298"/>
      <c r="Q13" s="298"/>
      <c r="R13" s="302"/>
      <c r="S13" s="167"/>
      <c r="T13" s="299">
        <f>AVERAGE(D13:R13)</f>
        <v>4.0238564819056076E-3</v>
      </c>
      <c r="U13" s="300">
        <f t="shared" si="1"/>
        <v>2.9103147095191394E-3</v>
      </c>
      <c r="V13" s="301">
        <f t="shared" si="2"/>
        <v>1.1881310048730228E-3</v>
      </c>
      <c r="W13" s="167"/>
      <c r="X13" s="167"/>
      <c r="Y13" s="167"/>
    </row>
    <row r="14" spans="2:25" x14ac:dyDescent="0.2">
      <c r="B14" s="12">
        <v>17618</v>
      </c>
      <c r="C14" s="303" t="s">
        <v>63</v>
      </c>
      <c r="D14" s="304">
        <v>9.5079488213880344E-3</v>
      </c>
      <c r="E14" s="304">
        <v>9.5506192092307263E-3</v>
      </c>
      <c r="F14" s="304">
        <v>9.2583032565876581E-3</v>
      </c>
      <c r="G14" s="304">
        <v>1.0944407150186959E-3</v>
      </c>
      <c r="H14" s="304">
        <v>1.408646199723056E-3</v>
      </c>
      <c r="I14" s="304"/>
      <c r="J14" s="304"/>
      <c r="K14" s="304"/>
      <c r="L14" s="304"/>
      <c r="M14" s="304"/>
      <c r="N14" s="304"/>
      <c r="O14" s="304"/>
      <c r="P14" s="304"/>
      <c r="Q14" s="304"/>
      <c r="R14" s="305"/>
      <c r="S14" s="306"/>
      <c r="T14" s="307">
        <f>AVERAGE(D14:R14)</f>
        <v>6.1639916403896343E-3</v>
      </c>
      <c r="U14" s="308">
        <f t="shared" si="1"/>
        <v>4.4871961496440356E-3</v>
      </c>
      <c r="V14" s="309">
        <f t="shared" si="2"/>
        <v>2.0067351237958763E-3</v>
      </c>
      <c r="W14" s="306"/>
      <c r="X14" s="306"/>
      <c r="Y14" s="306"/>
    </row>
    <row r="15" spans="2:25" x14ac:dyDescent="0.2">
      <c r="B15" s="3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</row>
    <row r="16" spans="2:25" ht="24" x14ac:dyDescent="0.3">
      <c r="B16" s="4" t="s">
        <v>7</v>
      </c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</row>
    <row r="18" spans="2:11" x14ac:dyDescent="0.2">
      <c r="B18" s="189"/>
      <c r="C18" s="114" t="s">
        <v>1</v>
      </c>
      <c r="D18" s="114" t="s">
        <v>3</v>
      </c>
      <c r="E18" s="115" t="s">
        <v>79</v>
      </c>
      <c r="F18" s="114" t="s">
        <v>21</v>
      </c>
      <c r="G18" s="114" t="s">
        <v>2</v>
      </c>
      <c r="H18" s="114" t="s">
        <v>59</v>
      </c>
      <c r="I18" s="114" t="s">
        <v>60</v>
      </c>
      <c r="J18" s="114" t="s">
        <v>61</v>
      </c>
      <c r="K18" s="142" t="s">
        <v>62</v>
      </c>
    </row>
    <row r="19" spans="2:11" x14ac:dyDescent="0.2">
      <c r="B19" s="116" t="s">
        <v>3</v>
      </c>
      <c r="C19" s="265">
        <f t="shared" ref="C19:C27" si="4">TTEST($D$5:$R$5,$D6:$R6,2,2)</f>
        <v>3.891842049536065E-10</v>
      </c>
      <c r="D19" s="288"/>
      <c r="E19" s="288"/>
      <c r="F19" s="288"/>
      <c r="G19" s="288"/>
      <c r="H19" s="288"/>
      <c r="I19" s="288"/>
      <c r="J19" s="288"/>
      <c r="K19" s="289"/>
    </row>
    <row r="20" spans="2:11" x14ac:dyDescent="0.2">
      <c r="B20" s="117" t="s">
        <v>79</v>
      </c>
      <c r="C20" s="266">
        <f t="shared" si="4"/>
        <v>4.2887901916364445E-6</v>
      </c>
      <c r="D20" s="39">
        <f t="shared" ref="D20:D27" si="5">TTEST($D$6:$R$6,$D7:$R7,2,2)</f>
        <v>0.25007632787157369</v>
      </c>
      <c r="E20" s="290"/>
      <c r="F20" s="290"/>
      <c r="G20" s="290"/>
      <c r="H20" s="290"/>
      <c r="I20" s="290"/>
      <c r="J20" s="290"/>
      <c r="K20" s="291"/>
    </row>
    <row r="21" spans="2:11" x14ac:dyDescent="0.2">
      <c r="B21" s="117" t="s">
        <v>21</v>
      </c>
      <c r="C21" s="266">
        <f t="shared" si="4"/>
        <v>6.1757068033999077E-11</v>
      </c>
      <c r="D21" s="266">
        <f t="shared" si="5"/>
        <v>1.3934475447794943E-2</v>
      </c>
      <c r="E21" s="39">
        <f t="shared" ref="E21:E27" si="6">TTEST($D$7:$R$7,$D8:$R8,2,2)</f>
        <v>0.99607252819609582</v>
      </c>
      <c r="F21" s="292"/>
      <c r="G21" s="292"/>
      <c r="H21" s="292"/>
      <c r="I21" s="292"/>
      <c r="J21" s="292"/>
      <c r="K21" s="247"/>
    </row>
    <row r="22" spans="2:11" x14ac:dyDescent="0.2">
      <c r="B22" s="117" t="s">
        <v>2</v>
      </c>
      <c r="C22" s="266">
        <f t="shared" si="4"/>
        <v>9.4033580821552011E-9</v>
      </c>
      <c r="D22" s="310">
        <f t="shared" si="5"/>
        <v>9.7014915148714298E-2</v>
      </c>
      <c r="E22" s="39">
        <f t="shared" si="6"/>
        <v>0.9205424618693071</v>
      </c>
      <c r="F22" s="39">
        <f t="shared" ref="F22:F27" si="7">TTEST($D$7:$R$7,$D9:$R9,2,2)</f>
        <v>0.9205424618693071</v>
      </c>
      <c r="G22" s="292"/>
      <c r="H22" s="292"/>
      <c r="I22" s="292"/>
      <c r="J22" s="292"/>
      <c r="K22" s="247"/>
    </row>
    <row r="23" spans="2:11" x14ac:dyDescent="0.2">
      <c r="B23" s="117" t="s">
        <v>59</v>
      </c>
      <c r="C23" s="39">
        <f t="shared" si="4"/>
        <v>0.10164963270549669</v>
      </c>
      <c r="D23" s="266">
        <f t="shared" si="5"/>
        <v>4.4824281220972226E-5</v>
      </c>
      <c r="E23" s="267">
        <f t="shared" si="6"/>
        <v>5.2263639658616618E-3</v>
      </c>
      <c r="F23" s="267">
        <f t="shared" si="7"/>
        <v>5.2263639658616618E-3</v>
      </c>
      <c r="G23" s="267">
        <f>TTEST($D$9:$R$9,$D10:$R10,2,2)</f>
        <v>2.250727675938666E-4</v>
      </c>
      <c r="H23" s="292"/>
      <c r="I23" s="292"/>
      <c r="J23" s="292"/>
      <c r="K23" s="247"/>
    </row>
    <row r="24" spans="2:11" x14ac:dyDescent="0.2">
      <c r="B24" s="117" t="s">
        <v>60</v>
      </c>
      <c r="C24" s="282">
        <f t="shared" si="4"/>
        <v>2.323232863738724E-2</v>
      </c>
      <c r="D24" s="266">
        <f t="shared" si="5"/>
        <v>1.9879796555817039E-3</v>
      </c>
      <c r="E24" s="282">
        <f t="shared" si="6"/>
        <v>1.0668370668572928E-2</v>
      </c>
      <c r="F24" s="282">
        <f t="shared" si="7"/>
        <v>1.0668370668572928E-2</v>
      </c>
      <c r="G24" s="282">
        <f>TTEST($D$9:$R$9,$D11:$R11,2,2)</f>
        <v>6.9281374796320257E-4</v>
      </c>
      <c r="H24" s="39">
        <f>TTEST($D$10:$R$10,$D11:$R11,2,2)</f>
        <v>0.50308905659241132</v>
      </c>
      <c r="I24" s="39"/>
      <c r="J24" s="292"/>
      <c r="K24" s="247"/>
    </row>
    <row r="25" spans="2:11" x14ac:dyDescent="0.2">
      <c r="B25" s="117" t="s">
        <v>82</v>
      </c>
      <c r="C25" s="282">
        <f t="shared" si="4"/>
        <v>1.204683451865559E-2</v>
      </c>
      <c r="D25" s="266">
        <f t="shared" si="5"/>
        <v>1.9223351813686649E-3</v>
      </c>
      <c r="E25" s="282">
        <f t="shared" si="6"/>
        <v>1.1755540031162533E-2</v>
      </c>
      <c r="F25" s="282">
        <f t="shared" si="7"/>
        <v>1.1755540031162533E-2</v>
      </c>
      <c r="G25" s="282">
        <f>TTEST($D$9:$R$9,$D12:$R12,2,2)</f>
        <v>7.9728077320404965E-4</v>
      </c>
      <c r="H25" s="39">
        <f>TTEST($D$10:$R$10,$D12:$R12,2,2)</f>
        <v>0.40363486219366751</v>
      </c>
      <c r="I25" s="39">
        <f>TTEST($D$11:$R$11,$D12:$R12,2,2)</f>
        <v>0.89865217485384719</v>
      </c>
      <c r="J25" s="292"/>
      <c r="K25" s="247"/>
    </row>
    <row r="26" spans="2:11" x14ac:dyDescent="0.2">
      <c r="B26" s="117" t="s">
        <v>62</v>
      </c>
      <c r="C26" s="39">
        <f t="shared" si="4"/>
        <v>0.31876144540714901</v>
      </c>
      <c r="D26" s="266">
        <f t="shared" si="5"/>
        <v>1.4791516660750291E-5</v>
      </c>
      <c r="E26" s="267">
        <f t="shared" si="6"/>
        <v>3.7714985608475215E-3</v>
      </c>
      <c r="F26" s="267">
        <f t="shared" si="7"/>
        <v>3.7714985608475215E-3</v>
      </c>
      <c r="G26" s="267">
        <f>TTEST($D$9:$R$9,$D13:$R13,2,2)</f>
        <v>1.3745576588719002E-4</v>
      </c>
      <c r="H26" s="39">
        <f>TTEST($D$10:$R$10,$D13:$R13,2,2)</f>
        <v>0.62462329139808337</v>
      </c>
      <c r="I26" s="39">
        <f>TTEST($D$11:$R$11,$D13:$R13,2,2)</f>
        <v>0.29764728664459883</v>
      </c>
      <c r="J26" s="39">
        <f>TTEST($D$12:$R$12,$D13:$R13,2,2)</f>
        <v>0.22475066246027342</v>
      </c>
      <c r="K26" s="247"/>
    </row>
    <row r="27" spans="2:11" x14ac:dyDescent="0.2">
      <c r="B27" s="143" t="s">
        <v>63</v>
      </c>
      <c r="C27" s="274">
        <f t="shared" si="4"/>
        <v>3.8451367053640481E-2</v>
      </c>
      <c r="D27" s="268">
        <f t="shared" si="5"/>
        <v>1.5914993624744727E-3</v>
      </c>
      <c r="E27" s="274">
        <f t="shared" si="6"/>
        <v>1.6294213876436797E-2</v>
      </c>
      <c r="F27" s="274">
        <f t="shared" si="7"/>
        <v>1.6294213876436797E-2</v>
      </c>
      <c r="G27" s="274">
        <f>TTEST($D$9:$R$9,$D14:$R14,2,2)</f>
        <v>1.2899948548536666E-3</v>
      </c>
      <c r="H27" s="269">
        <f>TTEST($D$10:$R$10,$D14:$R14,2,2)</f>
        <v>0.59672479930461986</v>
      </c>
      <c r="I27" s="269">
        <f>TTEST($D$11:$R$11,$D14:$R14,2,2)</f>
        <v>0.90447880598185026</v>
      </c>
      <c r="J27" s="269">
        <f>TTEST($D$12:$R$12,$D14:$R14,2,2)</f>
        <v>0.80491145220242255</v>
      </c>
      <c r="K27" s="270">
        <f>TTEST($D$13:$R$13,$D14:$R14,2,2)</f>
        <v>0.36382169022198196</v>
      </c>
    </row>
    <row r="28" spans="2:11" x14ac:dyDescent="0.2">
      <c r="B28" s="6" t="s">
        <v>8</v>
      </c>
      <c r="C28" s="7" t="s">
        <v>9</v>
      </c>
      <c r="D28" s="203"/>
      <c r="E28" s="203"/>
    </row>
    <row r="29" spans="2:11" x14ac:dyDescent="0.2">
      <c r="D29" s="203"/>
      <c r="E29" s="203"/>
    </row>
    <row r="30" spans="2:11" ht="24" x14ac:dyDescent="0.3">
      <c r="B30" s="4" t="s">
        <v>113</v>
      </c>
      <c r="C30" s="22"/>
      <c r="D30" s="22"/>
      <c r="E30" s="22"/>
      <c r="F30" s="22"/>
      <c r="G30" s="22"/>
      <c r="H30" s="22"/>
    </row>
    <row r="31" spans="2:11" x14ac:dyDescent="0.2">
      <c r="B31" s="22"/>
      <c r="C31" s="22"/>
      <c r="D31" s="22"/>
      <c r="E31" s="22"/>
      <c r="F31" s="22"/>
      <c r="G31" s="22"/>
      <c r="H31" s="22"/>
    </row>
    <row r="32" spans="2:11" ht="17" thickBot="1" x14ac:dyDescent="0.25">
      <c r="B32" s="22" t="s">
        <v>114</v>
      </c>
      <c r="C32" s="22"/>
      <c r="D32" s="22"/>
      <c r="E32" s="22"/>
      <c r="F32" s="22"/>
      <c r="G32" s="22"/>
      <c r="H32" s="22"/>
    </row>
    <row r="33" spans="2:8" x14ac:dyDescent="0.2">
      <c r="B33" s="149" t="s">
        <v>115</v>
      </c>
      <c r="C33" s="149" t="s">
        <v>116</v>
      </c>
      <c r="D33" s="149" t="s">
        <v>117</v>
      </c>
      <c r="E33" s="149" t="s">
        <v>5</v>
      </c>
      <c r="F33" s="149" t="s">
        <v>118</v>
      </c>
      <c r="G33" s="22"/>
      <c r="H33" s="22"/>
    </row>
    <row r="34" spans="2:8" x14ac:dyDescent="0.2">
      <c r="B34" s="64" t="s">
        <v>1</v>
      </c>
      <c r="C34" s="64">
        <v>15</v>
      </c>
      <c r="D34" s="64">
        <v>4.2214856577487046E-2</v>
      </c>
      <c r="E34" s="64">
        <v>2.8143237718324695E-3</v>
      </c>
      <c r="F34" s="64">
        <v>5.092164489022844E-6</v>
      </c>
      <c r="G34" s="22"/>
      <c r="H34" s="22"/>
    </row>
    <row r="35" spans="2:8" x14ac:dyDescent="0.2">
      <c r="B35" s="64" t="s">
        <v>3</v>
      </c>
      <c r="C35" s="64">
        <v>5</v>
      </c>
      <c r="D35" s="64">
        <v>7.9702007297232647E-2</v>
      </c>
      <c r="E35" s="64">
        <v>1.5940401459446529E-2</v>
      </c>
      <c r="F35" s="64">
        <v>1.7278806159448969E-6</v>
      </c>
      <c r="G35" s="22"/>
      <c r="H35" s="22"/>
    </row>
    <row r="36" spans="2:8" x14ac:dyDescent="0.2">
      <c r="B36" s="64" t="s">
        <v>79</v>
      </c>
      <c r="C36" s="64">
        <v>8</v>
      </c>
      <c r="D36" s="64">
        <v>0.18301808039010248</v>
      </c>
      <c r="E36" s="64">
        <v>2.287726004876281E-2</v>
      </c>
      <c r="F36" s="64">
        <v>1.5681709355845345E-4</v>
      </c>
      <c r="G36" s="22"/>
      <c r="H36" s="22"/>
    </row>
    <row r="37" spans="2:8" x14ac:dyDescent="0.2">
      <c r="B37" s="64" t="s">
        <v>21</v>
      </c>
      <c r="C37" s="64">
        <v>6</v>
      </c>
      <c r="D37" s="64">
        <v>0.13742772274196802</v>
      </c>
      <c r="E37" s="64">
        <v>2.2904620456994668E-2</v>
      </c>
      <c r="F37" s="64">
        <v>2.4318427040222797E-5</v>
      </c>
      <c r="G37" s="22"/>
      <c r="H37" s="22"/>
    </row>
    <row r="38" spans="2:8" x14ac:dyDescent="0.2">
      <c r="B38" s="64" t="s">
        <v>2</v>
      </c>
      <c r="C38" s="64">
        <v>12</v>
      </c>
      <c r="D38" s="64">
        <v>0.28040041332150367</v>
      </c>
      <c r="E38" s="64">
        <v>2.3366701110125305E-2</v>
      </c>
      <c r="F38" s="64">
        <v>8.4077741726846326E-5</v>
      </c>
      <c r="G38" s="22"/>
      <c r="H38" s="22"/>
    </row>
    <row r="39" spans="2:8" x14ac:dyDescent="0.2">
      <c r="B39" s="64" t="s">
        <v>59</v>
      </c>
      <c r="C39" s="64">
        <v>6</v>
      </c>
      <c r="D39" s="64">
        <v>2.9426441835590789E-2</v>
      </c>
      <c r="E39" s="64">
        <v>4.9044069725984645E-3</v>
      </c>
      <c r="F39" s="64">
        <v>9.7852824971037231E-6</v>
      </c>
      <c r="G39" s="22"/>
      <c r="H39" s="22"/>
    </row>
    <row r="40" spans="2:8" x14ac:dyDescent="0.2">
      <c r="B40" s="64" t="s">
        <v>60</v>
      </c>
      <c r="C40" s="64">
        <v>6</v>
      </c>
      <c r="D40" s="64">
        <v>3.9053410815124957E-2</v>
      </c>
      <c r="E40" s="64">
        <v>6.5089018025208259E-3</v>
      </c>
      <c r="F40" s="64">
        <v>2.2224685283904E-5</v>
      </c>
      <c r="G40" s="22"/>
      <c r="H40" s="22"/>
    </row>
    <row r="41" spans="2:8" x14ac:dyDescent="0.2">
      <c r="B41" s="64" t="s">
        <v>61</v>
      </c>
      <c r="C41" s="64">
        <v>6</v>
      </c>
      <c r="D41" s="64">
        <v>4.1139760413754473E-2</v>
      </c>
      <c r="E41" s="64">
        <v>6.8566267356257454E-3</v>
      </c>
      <c r="F41" s="64">
        <v>2.0284456123578568E-5</v>
      </c>
      <c r="G41" s="22"/>
      <c r="H41" s="22"/>
    </row>
    <row r="42" spans="2:8" x14ac:dyDescent="0.2">
      <c r="B42" s="64" t="s">
        <v>62</v>
      </c>
      <c r="C42" s="64">
        <v>6</v>
      </c>
      <c r="D42" s="64">
        <v>2.4143138891433647E-2</v>
      </c>
      <c r="E42" s="64">
        <v>4.0238564819056076E-3</v>
      </c>
      <c r="F42" s="64">
        <v>8.4699317084434728E-6</v>
      </c>
      <c r="G42" s="22"/>
      <c r="H42" s="22"/>
    </row>
    <row r="43" spans="2:8" ht="17" thickBot="1" x14ac:dyDescent="0.25">
      <c r="B43" s="331" t="s">
        <v>63</v>
      </c>
      <c r="C43" s="331">
        <v>5</v>
      </c>
      <c r="D43" s="331">
        <v>3.0819958201948171E-2</v>
      </c>
      <c r="E43" s="331">
        <v>6.1639916403896343E-3</v>
      </c>
      <c r="F43" s="331">
        <v>2.0134929285380255E-5</v>
      </c>
      <c r="G43" s="22"/>
      <c r="H43" s="22"/>
    </row>
    <row r="44" spans="2:8" x14ac:dyDescent="0.2">
      <c r="B44" s="22"/>
      <c r="C44" s="22"/>
      <c r="D44" s="22"/>
      <c r="E44" s="22"/>
      <c r="F44" s="22"/>
      <c r="G44" s="22"/>
      <c r="H44" s="22"/>
    </row>
    <row r="45" spans="2:8" x14ac:dyDescent="0.2">
      <c r="B45" s="22"/>
      <c r="C45" s="22"/>
      <c r="D45" s="22"/>
      <c r="E45" s="22"/>
      <c r="F45" s="22"/>
      <c r="G45" s="22"/>
      <c r="H45" s="22"/>
    </row>
    <row r="46" spans="2:8" ht="17" thickBot="1" x14ac:dyDescent="0.25">
      <c r="B46" s="22" t="s">
        <v>119</v>
      </c>
      <c r="C46" s="22"/>
      <c r="D46" s="22"/>
      <c r="E46" s="22"/>
      <c r="F46" s="22"/>
      <c r="G46" s="22"/>
      <c r="H46" s="22"/>
    </row>
    <row r="47" spans="2:8" x14ac:dyDescent="0.2">
      <c r="B47" s="149" t="s">
        <v>120</v>
      </c>
      <c r="C47" s="149" t="s">
        <v>121</v>
      </c>
      <c r="D47" s="149" t="s">
        <v>122</v>
      </c>
      <c r="E47" s="149" t="s">
        <v>123</v>
      </c>
      <c r="F47" s="149" t="s">
        <v>124</v>
      </c>
      <c r="G47" s="149" t="s">
        <v>125</v>
      </c>
      <c r="H47" s="149" t="s">
        <v>126</v>
      </c>
    </row>
    <row r="48" spans="2:8" x14ac:dyDescent="0.2">
      <c r="B48" s="64" t="s">
        <v>127</v>
      </c>
      <c r="C48" s="64">
        <v>5.7452854745608847E-3</v>
      </c>
      <c r="D48" s="64">
        <v>9</v>
      </c>
      <c r="E48" s="64">
        <v>6.383650527289872E-4</v>
      </c>
      <c r="F48" s="64">
        <v>15.917921739327221</v>
      </c>
      <c r="G48" s="196">
        <v>2.2085439173020185E-13</v>
      </c>
      <c r="H48" s="64">
        <v>2.0274194981638307</v>
      </c>
    </row>
    <row r="49" spans="1:8" x14ac:dyDescent="0.2">
      <c r="B49" s="64" t="s">
        <v>128</v>
      </c>
      <c r="C49" s="64">
        <v>2.6067302696223659E-3</v>
      </c>
      <c r="D49" s="64">
        <v>65</v>
      </c>
      <c r="E49" s="64">
        <v>4.0103542609574858E-5</v>
      </c>
      <c r="F49" s="64"/>
      <c r="G49" s="64"/>
      <c r="H49" s="64"/>
    </row>
    <row r="50" spans="1:8" x14ac:dyDescent="0.2">
      <c r="B50" s="64"/>
      <c r="C50" s="64"/>
      <c r="D50" s="64"/>
      <c r="E50" s="64"/>
      <c r="F50" s="64"/>
      <c r="G50" s="64"/>
      <c r="H50" s="64"/>
    </row>
    <row r="51" spans="1:8" ht="17" thickBot="1" x14ac:dyDescent="0.25">
      <c r="B51" s="331" t="s">
        <v>129</v>
      </c>
      <c r="C51" s="331">
        <v>8.3520157441832506E-3</v>
      </c>
      <c r="D51" s="331">
        <v>74</v>
      </c>
      <c r="E51" s="331"/>
      <c r="F51" s="331"/>
      <c r="G51" s="331"/>
      <c r="H51" s="331"/>
    </row>
    <row r="52" spans="1:8" x14ac:dyDescent="0.2">
      <c r="B52" s="6" t="s">
        <v>8</v>
      </c>
      <c r="C52" s="7" t="s">
        <v>9</v>
      </c>
    </row>
    <row r="53" spans="1:8" x14ac:dyDescent="0.2">
      <c r="B53" s="6"/>
      <c r="C53" s="7"/>
    </row>
    <row r="55" spans="1:8" ht="24" x14ac:dyDescent="0.3">
      <c r="B55" s="3" t="s">
        <v>138</v>
      </c>
    </row>
    <row r="56" spans="1:8" ht="10" customHeight="1" x14ac:dyDescent="0.3">
      <c r="A56" s="3"/>
    </row>
    <row r="57" spans="1:8" ht="24" x14ac:dyDescent="0.3">
      <c r="B57" s="150" t="s">
        <v>134</v>
      </c>
    </row>
    <row r="58" spans="1:8" x14ac:dyDescent="0.2">
      <c r="B58" s="205"/>
      <c r="C58" s="206" t="s">
        <v>130</v>
      </c>
      <c r="D58" s="206" t="s">
        <v>135</v>
      </c>
      <c r="E58" s="206" t="s">
        <v>136</v>
      </c>
      <c r="F58" s="207" t="s">
        <v>137</v>
      </c>
    </row>
    <row r="59" spans="1:8" x14ac:dyDescent="0.2">
      <c r="B59" s="158" t="s">
        <v>156</v>
      </c>
      <c r="C59" s="159">
        <v>-1.3129999999999999E-2</v>
      </c>
      <c r="D59" s="159" t="s">
        <v>131</v>
      </c>
      <c r="E59" s="159">
        <v>2.0000000000000001E-4</v>
      </c>
      <c r="F59" s="160">
        <v>2.0000000000000001E-4</v>
      </c>
    </row>
    <row r="60" spans="1:8" x14ac:dyDescent="0.2">
      <c r="B60" s="158" t="s">
        <v>266</v>
      </c>
      <c r="C60" s="159">
        <v>-2.0070000000000001E-2</v>
      </c>
      <c r="D60" s="159" t="s">
        <v>131</v>
      </c>
      <c r="E60" s="159" t="s">
        <v>132</v>
      </c>
      <c r="F60" s="160" t="s">
        <v>132</v>
      </c>
    </row>
    <row r="61" spans="1:8" x14ac:dyDescent="0.2">
      <c r="B61" s="158" t="s">
        <v>159</v>
      </c>
      <c r="C61" s="159">
        <v>-2.0070000000000001E-2</v>
      </c>
      <c r="D61" s="159" t="s">
        <v>131</v>
      </c>
      <c r="E61" s="159" t="s">
        <v>132</v>
      </c>
      <c r="F61" s="160" t="s">
        <v>132</v>
      </c>
    </row>
    <row r="62" spans="1:8" x14ac:dyDescent="0.2">
      <c r="B62" s="158" t="s">
        <v>144</v>
      </c>
      <c r="C62" s="159">
        <v>-2.0539999999999999E-2</v>
      </c>
      <c r="D62" s="159" t="s">
        <v>131</v>
      </c>
      <c r="E62" s="159" t="s">
        <v>132</v>
      </c>
      <c r="F62" s="160" t="s">
        <v>132</v>
      </c>
    </row>
    <row r="63" spans="1:8" x14ac:dyDescent="0.2">
      <c r="B63" s="208" t="s">
        <v>263</v>
      </c>
      <c r="C63" s="209">
        <v>-2.091E-3</v>
      </c>
      <c r="D63" s="209" t="s">
        <v>133</v>
      </c>
      <c r="E63" s="209">
        <v>0.3332</v>
      </c>
      <c r="F63" s="210">
        <v>0.4965</v>
      </c>
    </row>
    <row r="64" spans="1:8" x14ac:dyDescent="0.2">
      <c r="B64" s="208" t="s">
        <v>264</v>
      </c>
      <c r="C64" s="209">
        <v>-3.6960000000000001E-3</v>
      </c>
      <c r="D64" s="209" t="s">
        <v>133</v>
      </c>
      <c r="E64" s="209">
        <v>0.17580000000000001</v>
      </c>
      <c r="F64" s="210">
        <v>0.23119999999999999</v>
      </c>
    </row>
    <row r="65" spans="2:6" x14ac:dyDescent="0.2">
      <c r="B65" s="208" t="s">
        <v>265</v>
      </c>
      <c r="C65" s="209">
        <v>-4.045E-3</v>
      </c>
      <c r="D65" s="209" t="s">
        <v>133</v>
      </c>
      <c r="E65" s="209">
        <v>0.15010000000000001</v>
      </c>
      <c r="F65" s="210">
        <v>0.19059999999999999</v>
      </c>
    </row>
    <row r="66" spans="2:6" x14ac:dyDescent="0.2">
      <c r="B66" s="208" t="s">
        <v>267</v>
      </c>
      <c r="C66" s="209">
        <v>-1.2099999999999999E-3</v>
      </c>
      <c r="D66" s="209" t="s">
        <v>133</v>
      </c>
      <c r="E66" s="209">
        <v>0.41339999999999999</v>
      </c>
      <c r="F66" s="210">
        <v>0.69369999999999998</v>
      </c>
    </row>
    <row r="67" spans="2:6" x14ac:dyDescent="0.2">
      <c r="B67" s="208" t="s">
        <v>268</v>
      </c>
      <c r="C67" s="209">
        <v>-3.3500000000000001E-3</v>
      </c>
      <c r="D67" s="209" t="s">
        <v>133</v>
      </c>
      <c r="E67" s="209">
        <v>0.2273</v>
      </c>
      <c r="F67" s="210">
        <v>0.30930000000000002</v>
      </c>
    </row>
    <row r="68" spans="2:6" x14ac:dyDescent="0.2">
      <c r="B68" s="158" t="s">
        <v>269</v>
      </c>
      <c r="C68" s="159">
        <v>-6.9449999999999998E-3</v>
      </c>
      <c r="D68" s="159" t="s">
        <v>131</v>
      </c>
      <c r="E68" s="159">
        <v>4.9799999999999997E-2</v>
      </c>
      <c r="F68" s="160">
        <v>5.8700000000000002E-2</v>
      </c>
    </row>
    <row r="69" spans="2:6" x14ac:dyDescent="0.2">
      <c r="B69" s="208" t="s">
        <v>160</v>
      </c>
      <c r="C69" s="209">
        <v>-6.9430000000000004E-3</v>
      </c>
      <c r="D69" s="209" t="s">
        <v>133</v>
      </c>
      <c r="E69" s="209">
        <v>6.0999999999999999E-2</v>
      </c>
      <c r="F69" s="210">
        <v>7.4700000000000003E-2</v>
      </c>
    </row>
    <row r="70" spans="2:6" x14ac:dyDescent="0.2">
      <c r="B70" s="158" t="s">
        <v>270</v>
      </c>
      <c r="C70" s="159">
        <v>-7.4180000000000001E-3</v>
      </c>
      <c r="D70" s="159" t="s">
        <v>131</v>
      </c>
      <c r="E70" s="159">
        <v>2.76E-2</v>
      </c>
      <c r="F70" s="160">
        <v>3.1300000000000001E-2</v>
      </c>
    </row>
    <row r="71" spans="2:6" x14ac:dyDescent="0.2">
      <c r="B71" s="158" t="s">
        <v>271</v>
      </c>
      <c r="C71" s="159">
        <v>1.1039999999999999E-2</v>
      </c>
      <c r="D71" s="159" t="s">
        <v>131</v>
      </c>
      <c r="E71" s="159">
        <v>5.7000000000000002E-3</v>
      </c>
      <c r="F71" s="160">
        <v>5.4000000000000003E-3</v>
      </c>
    </row>
    <row r="72" spans="2:6" x14ac:dyDescent="0.2">
      <c r="B72" s="158" t="s">
        <v>272</v>
      </c>
      <c r="C72" s="159">
        <v>9.4299999999999991E-3</v>
      </c>
      <c r="D72" s="159" t="s">
        <v>131</v>
      </c>
      <c r="E72" s="159">
        <v>1.66E-2</v>
      </c>
      <c r="F72" s="160">
        <v>1.66E-2</v>
      </c>
    </row>
    <row r="73" spans="2:6" x14ac:dyDescent="0.2">
      <c r="B73" s="158" t="s">
        <v>273</v>
      </c>
      <c r="C73" s="159">
        <v>9.0819999999999998E-3</v>
      </c>
      <c r="D73" s="159" t="s">
        <v>131</v>
      </c>
      <c r="E73" s="159">
        <v>1.9099999999999999E-2</v>
      </c>
      <c r="F73" s="160">
        <v>2.0799999999999999E-2</v>
      </c>
    </row>
    <row r="74" spans="2:6" x14ac:dyDescent="0.2">
      <c r="B74" s="158" t="s">
        <v>274</v>
      </c>
      <c r="C74" s="159">
        <v>1.192E-2</v>
      </c>
      <c r="D74" s="159" t="s">
        <v>131</v>
      </c>
      <c r="E74" s="159">
        <v>3.0999999999999999E-3</v>
      </c>
      <c r="F74" s="160">
        <v>2.8E-3</v>
      </c>
    </row>
    <row r="75" spans="2:6" x14ac:dyDescent="0.2">
      <c r="B75" s="158" t="s">
        <v>275</v>
      </c>
      <c r="C75" s="159">
        <v>9.776E-3</v>
      </c>
      <c r="D75" s="159" t="s">
        <v>131</v>
      </c>
      <c r="E75" s="159">
        <v>1.66E-2</v>
      </c>
      <c r="F75" s="160">
        <v>1.7399999999999999E-2</v>
      </c>
    </row>
    <row r="76" spans="2:6" x14ac:dyDescent="0.2">
      <c r="B76" s="208" t="s">
        <v>276</v>
      </c>
      <c r="C76" s="333">
        <v>1.6670000000000001E-6</v>
      </c>
      <c r="D76" s="209" t="s">
        <v>133</v>
      </c>
      <c r="E76" s="209">
        <v>0.48980000000000001</v>
      </c>
      <c r="F76" s="210">
        <v>0.99960000000000004</v>
      </c>
    </row>
    <row r="77" spans="2:6" x14ac:dyDescent="0.2">
      <c r="B77" s="208" t="s">
        <v>277</v>
      </c>
      <c r="C77" s="209">
        <v>-4.7330000000000001E-4</v>
      </c>
      <c r="D77" s="209" t="s">
        <v>133</v>
      </c>
      <c r="E77" s="209">
        <v>0.46260000000000001</v>
      </c>
      <c r="F77" s="210">
        <v>0.87039999999999995</v>
      </c>
    </row>
    <row r="78" spans="2:6" x14ac:dyDescent="0.2">
      <c r="B78" s="158" t="s">
        <v>278</v>
      </c>
      <c r="C78" s="159">
        <v>1.7979999999999999E-2</v>
      </c>
      <c r="D78" s="159" t="s">
        <v>131</v>
      </c>
      <c r="E78" s="159" t="s">
        <v>132</v>
      </c>
      <c r="F78" s="160" t="s">
        <v>132</v>
      </c>
    </row>
    <row r="79" spans="2:6" x14ac:dyDescent="0.2">
      <c r="B79" s="158" t="s">
        <v>279</v>
      </c>
      <c r="C79" s="159">
        <v>1.6379999999999999E-2</v>
      </c>
      <c r="D79" s="159" t="s">
        <v>131</v>
      </c>
      <c r="E79" s="159" t="s">
        <v>132</v>
      </c>
      <c r="F79" s="160" t="s">
        <v>132</v>
      </c>
    </row>
    <row r="80" spans="2:6" x14ac:dyDescent="0.2">
      <c r="B80" s="158" t="s">
        <v>280</v>
      </c>
      <c r="C80" s="159">
        <v>1.6029999999999999E-2</v>
      </c>
      <c r="D80" s="159" t="s">
        <v>131</v>
      </c>
      <c r="E80" s="159" t="s">
        <v>132</v>
      </c>
      <c r="F80" s="160" t="s">
        <v>132</v>
      </c>
    </row>
    <row r="81" spans="2:6" x14ac:dyDescent="0.2">
      <c r="B81" s="158" t="s">
        <v>281</v>
      </c>
      <c r="C81" s="159">
        <v>1.8859999999999998E-2</v>
      </c>
      <c r="D81" s="159" t="s">
        <v>131</v>
      </c>
      <c r="E81" s="159" t="s">
        <v>132</v>
      </c>
      <c r="F81" s="160" t="s">
        <v>132</v>
      </c>
    </row>
    <row r="82" spans="2:6" x14ac:dyDescent="0.2">
      <c r="B82" s="158" t="s">
        <v>282</v>
      </c>
      <c r="C82" s="159">
        <v>1.6719999999999999E-2</v>
      </c>
      <c r="D82" s="159" t="s">
        <v>131</v>
      </c>
      <c r="E82" s="159" t="s">
        <v>132</v>
      </c>
      <c r="F82" s="160" t="s">
        <v>132</v>
      </c>
    </row>
    <row r="83" spans="2:6" x14ac:dyDescent="0.2">
      <c r="B83" s="208" t="s">
        <v>283</v>
      </c>
      <c r="C83" s="209">
        <v>-4.75E-4</v>
      </c>
      <c r="D83" s="209" t="s">
        <v>133</v>
      </c>
      <c r="E83" s="209">
        <v>0.46260000000000001</v>
      </c>
      <c r="F83" s="210">
        <v>0.88119999999999998</v>
      </c>
    </row>
    <row r="84" spans="2:6" x14ac:dyDescent="0.2">
      <c r="B84" s="158" t="s">
        <v>284</v>
      </c>
      <c r="C84" s="159">
        <v>1.7979999999999999E-2</v>
      </c>
      <c r="D84" s="159" t="s">
        <v>131</v>
      </c>
      <c r="E84" s="159" t="s">
        <v>132</v>
      </c>
      <c r="F84" s="160" t="s">
        <v>132</v>
      </c>
    </row>
    <row r="85" spans="2:6" x14ac:dyDescent="0.2">
      <c r="B85" s="158" t="s">
        <v>285</v>
      </c>
      <c r="C85" s="159">
        <v>1.6369999999999999E-2</v>
      </c>
      <c r="D85" s="159" t="s">
        <v>131</v>
      </c>
      <c r="E85" s="159" t="s">
        <v>132</v>
      </c>
      <c r="F85" s="160" t="s">
        <v>132</v>
      </c>
    </row>
    <row r="86" spans="2:6" x14ac:dyDescent="0.2">
      <c r="B86" s="158" t="s">
        <v>286</v>
      </c>
      <c r="C86" s="159">
        <v>1.6029999999999999E-2</v>
      </c>
      <c r="D86" s="159" t="s">
        <v>131</v>
      </c>
      <c r="E86" s="159" t="s">
        <v>132</v>
      </c>
      <c r="F86" s="160" t="s">
        <v>132</v>
      </c>
    </row>
    <row r="87" spans="2:6" x14ac:dyDescent="0.2">
      <c r="B87" s="158" t="s">
        <v>287</v>
      </c>
      <c r="C87" s="159">
        <v>1.8859999999999998E-2</v>
      </c>
      <c r="D87" s="159" t="s">
        <v>131</v>
      </c>
      <c r="E87" s="159" t="s">
        <v>132</v>
      </c>
      <c r="F87" s="160" t="s">
        <v>132</v>
      </c>
    </row>
    <row r="88" spans="2:6" x14ac:dyDescent="0.2">
      <c r="B88" s="158" t="s">
        <v>288</v>
      </c>
      <c r="C88" s="159">
        <v>1.6719999999999999E-2</v>
      </c>
      <c r="D88" s="159" t="s">
        <v>131</v>
      </c>
      <c r="E88" s="159" t="s">
        <v>132</v>
      </c>
      <c r="F88" s="160" t="s">
        <v>132</v>
      </c>
    </row>
    <row r="89" spans="2:6" x14ac:dyDescent="0.2">
      <c r="B89" s="158" t="s">
        <v>289</v>
      </c>
      <c r="C89" s="159">
        <v>1.8450000000000001E-2</v>
      </c>
      <c r="D89" s="159" t="s">
        <v>131</v>
      </c>
      <c r="E89" s="159" t="s">
        <v>132</v>
      </c>
      <c r="F89" s="160" t="s">
        <v>132</v>
      </c>
    </row>
    <row r="90" spans="2:6" x14ac:dyDescent="0.2">
      <c r="B90" s="158" t="s">
        <v>290</v>
      </c>
      <c r="C90" s="159">
        <v>1.685E-2</v>
      </c>
      <c r="D90" s="159" t="s">
        <v>131</v>
      </c>
      <c r="E90" s="159" t="s">
        <v>132</v>
      </c>
      <c r="F90" s="160" t="s">
        <v>132</v>
      </c>
    </row>
    <row r="91" spans="2:6" x14ac:dyDescent="0.2">
      <c r="B91" s="158" t="s">
        <v>291</v>
      </c>
      <c r="C91" s="159">
        <v>1.6500000000000001E-2</v>
      </c>
      <c r="D91" s="159" t="s">
        <v>131</v>
      </c>
      <c r="E91" s="159" t="s">
        <v>132</v>
      </c>
      <c r="F91" s="160" t="s">
        <v>132</v>
      </c>
    </row>
    <row r="92" spans="2:6" x14ac:dyDescent="0.2">
      <c r="B92" s="158" t="s">
        <v>292</v>
      </c>
      <c r="C92" s="159">
        <v>1.933E-2</v>
      </c>
      <c r="D92" s="159" t="s">
        <v>131</v>
      </c>
      <c r="E92" s="159" t="s">
        <v>132</v>
      </c>
      <c r="F92" s="160" t="s">
        <v>132</v>
      </c>
    </row>
    <row r="93" spans="2:6" x14ac:dyDescent="0.2">
      <c r="B93" s="158" t="s">
        <v>293</v>
      </c>
      <c r="C93" s="159">
        <v>1.719E-2</v>
      </c>
      <c r="D93" s="159" t="s">
        <v>131</v>
      </c>
      <c r="E93" s="159" t="s">
        <v>132</v>
      </c>
      <c r="F93" s="160" t="s">
        <v>132</v>
      </c>
    </row>
    <row r="94" spans="2:6" x14ac:dyDescent="0.2">
      <c r="B94" s="208" t="s">
        <v>225</v>
      </c>
      <c r="C94" s="209">
        <v>-1.6050000000000001E-3</v>
      </c>
      <c r="D94" s="209" t="s">
        <v>133</v>
      </c>
      <c r="E94" s="209">
        <v>0.40550000000000003</v>
      </c>
      <c r="F94" s="210">
        <v>0.66200000000000003</v>
      </c>
    </row>
    <row r="95" spans="2:6" x14ac:dyDescent="0.2">
      <c r="B95" s="208" t="s">
        <v>226</v>
      </c>
      <c r="C95" s="209">
        <v>-1.9530000000000001E-3</v>
      </c>
      <c r="D95" s="209" t="s">
        <v>133</v>
      </c>
      <c r="E95" s="209">
        <v>0.37480000000000002</v>
      </c>
      <c r="F95" s="210">
        <v>0.59489999999999998</v>
      </c>
    </row>
    <row r="96" spans="2:6" x14ac:dyDescent="0.2">
      <c r="B96" s="208" t="s">
        <v>228</v>
      </c>
      <c r="C96" s="209">
        <v>8.8150000000000001E-4</v>
      </c>
      <c r="D96" s="209" t="s">
        <v>133</v>
      </c>
      <c r="E96" s="209">
        <v>0.45810000000000001</v>
      </c>
      <c r="F96" s="210">
        <v>0.81020000000000003</v>
      </c>
    </row>
    <row r="97" spans="2:6" x14ac:dyDescent="0.2">
      <c r="B97" s="208" t="s">
        <v>229</v>
      </c>
      <c r="C97" s="209">
        <v>-1.2589999999999999E-3</v>
      </c>
      <c r="D97" s="209" t="s">
        <v>133</v>
      </c>
      <c r="E97" s="209">
        <v>0.43149999999999999</v>
      </c>
      <c r="F97" s="210">
        <v>0.74360000000000004</v>
      </c>
    </row>
    <row r="98" spans="2:6" x14ac:dyDescent="0.2">
      <c r="B98" s="208" t="s">
        <v>227</v>
      </c>
      <c r="C98" s="209">
        <v>-3.4830000000000001E-4</v>
      </c>
      <c r="D98" s="209" t="s">
        <v>133</v>
      </c>
      <c r="E98" s="209">
        <v>0.4652</v>
      </c>
      <c r="F98" s="210">
        <v>0.9244</v>
      </c>
    </row>
    <row r="99" spans="2:6" x14ac:dyDescent="0.2">
      <c r="B99" s="208" t="s">
        <v>231</v>
      </c>
      <c r="C99" s="209">
        <v>2.4870000000000001E-3</v>
      </c>
      <c r="D99" s="209" t="s">
        <v>133</v>
      </c>
      <c r="E99" s="209">
        <v>0.3332</v>
      </c>
      <c r="F99" s="210">
        <v>0.49869999999999998</v>
      </c>
    </row>
    <row r="100" spans="2:6" x14ac:dyDescent="0.2">
      <c r="B100" s="208" t="s">
        <v>232</v>
      </c>
      <c r="C100" s="209">
        <v>3.4600000000000001E-4</v>
      </c>
      <c r="D100" s="209" t="s">
        <v>133</v>
      </c>
      <c r="E100" s="209">
        <v>0.4652</v>
      </c>
      <c r="F100" s="210">
        <v>0.9284</v>
      </c>
    </row>
    <row r="101" spans="2:6" x14ac:dyDescent="0.2">
      <c r="B101" s="208" t="s">
        <v>234</v>
      </c>
      <c r="C101" s="209">
        <v>2.8349999999999998E-3</v>
      </c>
      <c r="D101" s="209" t="s">
        <v>133</v>
      </c>
      <c r="E101" s="209">
        <v>0.3135</v>
      </c>
      <c r="F101" s="210">
        <v>0.44080000000000003</v>
      </c>
    </row>
    <row r="102" spans="2:6" x14ac:dyDescent="0.2">
      <c r="B102" s="208" t="s">
        <v>235</v>
      </c>
      <c r="C102" s="209">
        <v>6.9430000000000002E-4</v>
      </c>
      <c r="D102" s="209" t="s">
        <v>133</v>
      </c>
      <c r="E102" s="209">
        <v>0.46260000000000001</v>
      </c>
      <c r="F102" s="210">
        <v>0.85680000000000001</v>
      </c>
    </row>
    <row r="103" spans="2:6" x14ac:dyDescent="0.2">
      <c r="B103" s="211" t="s">
        <v>237</v>
      </c>
      <c r="C103" s="212">
        <v>-2.1410000000000001E-3</v>
      </c>
      <c r="D103" s="212" t="s">
        <v>133</v>
      </c>
      <c r="E103" s="212">
        <v>0.37480000000000002</v>
      </c>
      <c r="F103" s="213">
        <v>0.57850000000000001</v>
      </c>
    </row>
    <row r="104" spans="2:6" x14ac:dyDescent="0.2">
      <c r="B104" s="6" t="s">
        <v>8</v>
      </c>
      <c r="C104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 enableFormatConditionsCalculation="0"/>
  <dimension ref="B2:S63"/>
  <sheetViews>
    <sheetView showRuler="0" workbookViewId="0">
      <selection activeCell="L35" sqref="L35"/>
    </sheetView>
  </sheetViews>
  <sheetFormatPr baseColWidth="10" defaultColWidth="11" defaultRowHeight="16" x14ac:dyDescent="0.2"/>
  <cols>
    <col min="1" max="1" width="11" style="164"/>
    <col min="2" max="2" width="34.83203125" style="164" customWidth="1"/>
    <col min="3" max="3" width="21.1640625" style="164" customWidth="1"/>
    <col min="4" max="4" width="11" style="164"/>
    <col min="5" max="5" width="12.33203125" style="164" customWidth="1"/>
    <col min="6" max="6" width="16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2" spans="2:19" ht="24" x14ac:dyDescent="0.3">
      <c r="B2" s="3" t="s">
        <v>88</v>
      </c>
    </row>
    <row r="4" spans="2:19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79"/>
      <c r="Q4" s="2" t="s">
        <v>5</v>
      </c>
      <c r="R4" s="2" t="s">
        <v>4</v>
      </c>
      <c r="S4" s="2" t="s">
        <v>6</v>
      </c>
    </row>
    <row r="5" spans="2:19" x14ac:dyDescent="0.2">
      <c r="B5" s="23">
        <v>2411</v>
      </c>
      <c r="C5" s="87" t="s">
        <v>0</v>
      </c>
      <c r="D5" s="165">
        <v>4.022819183575381E-2</v>
      </c>
      <c r="E5" s="165">
        <v>1.9903331095483746E-2</v>
      </c>
      <c r="F5" s="165">
        <v>1.7633338328959924E-2</v>
      </c>
      <c r="G5" s="165">
        <v>2.9476977328523984E-2</v>
      </c>
      <c r="H5" s="165">
        <v>5.9311853516872022E-2</v>
      </c>
      <c r="I5" s="165">
        <v>2.996786429444517E-2</v>
      </c>
      <c r="J5" s="165">
        <v>0.11224044262629992</v>
      </c>
      <c r="K5" s="165">
        <v>6.4790967151754114E-2</v>
      </c>
      <c r="L5" s="165">
        <v>6.9119024588912739E-2</v>
      </c>
      <c r="M5" s="165">
        <v>0.112136557020179</v>
      </c>
      <c r="N5" s="165">
        <v>6.0409191189976279E-2</v>
      </c>
      <c r="O5" s="166">
        <v>6.1987101991964833E-2</v>
      </c>
      <c r="P5" s="179"/>
      <c r="Q5" s="181">
        <f>AVERAGE(D5:O5)</f>
        <v>5.6433736747427132E-2</v>
      </c>
      <c r="R5" s="168">
        <f t="shared" ref="R5:R10" si="0">STDEV(D5:O5)</f>
        <v>3.1669530119978043E-2</v>
      </c>
      <c r="S5" s="182">
        <f t="shared" ref="S5:S10" si="1">R5/(SQRT(COUNTA(D5:O5)))</f>
        <v>9.142205869939142E-3</v>
      </c>
    </row>
    <row r="6" spans="2:19" x14ac:dyDescent="0.2">
      <c r="B6" s="26">
        <v>10695</v>
      </c>
      <c r="C6" s="88" t="s">
        <v>83</v>
      </c>
      <c r="D6" s="169">
        <v>7.4092414523930894E-2</v>
      </c>
      <c r="E6" s="169">
        <v>4.6843255930061375E-2</v>
      </c>
      <c r="F6" s="169">
        <v>3.4785888956569824E-2</v>
      </c>
      <c r="G6" s="169">
        <v>4.8820566891363215E-2</v>
      </c>
      <c r="H6" s="169">
        <v>6.2014649458011259E-2</v>
      </c>
      <c r="I6" s="169"/>
      <c r="J6" s="169"/>
      <c r="K6" s="169"/>
      <c r="L6" s="169"/>
      <c r="M6" s="169"/>
      <c r="N6" s="169"/>
      <c r="O6" s="171"/>
      <c r="P6" s="179"/>
      <c r="Q6" s="184">
        <f>AVERAGE(D6:O6)</f>
        <v>5.3311355151987316E-2</v>
      </c>
      <c r="R6" s="172">
        <f t="shared" si="0"/>
        <v>1.5106258180812881E-2</v>
      </c>
      <c r="S6" s="185">
        <f t="shared" si="1"/>
        <v>6.7557240355919819E-3</v>
      </c>
    </row>
    <row r="7" spans="2:19" x14ac:dyDescent="0.2">
      <c r="B7" s="26">
        <v>16931</v>
      </c>
      <c r="C7" s="99" t="s">
        <v>84</v>
      </c>
      <c r="D7" s="169">
        <v>0.18022666587757369</v>
      </c>
      <c r="E7" s="169">
        <v>0.13782180807539168</v>
      </c>
      <c r="F7" s="169">
        <v>0.19629113517862651</v>
      </c>
      <c r="G7" s="169">
        <v>0.16458853296367332</v>
      </c>
      <c r="H7" s="169">
        <v>0.70004095773389019</v>
      </c>
      <c r="I7" s="169">
        <v>0.76130432649218949</v>
      </c>
      <c r="J7" s="169"/>
      <c r="K7" s="37"/>
      <c r="L7" s="169"/>
      <c r="M7" s="169"/>
      <c r="N7" s="169"/>
      <c r="O7" s="171"/>
      <c r="P7" s="179"/>
      <c r="Q7" s="184">
        <f>AVERAGE(D7:O7)</f>
        <v>0.35671223772022415</v>
      </c>
      <c r="R7" s="172">
        <f t="shared" si="0"/>
        <v>0.29095566453047617</v>
      </c>
      <c r="S7" s="185">
        <f t="shared" si="1"/>
        <v>0.11878215264534413</v>
      </c>
    </row>
    <row r="8" spans="2:19" x14ac:dyDescent="0.2">
      <c r="B8" s="26">
        <v>17630</v>
      </c>
      <c r="C8" s="99" t="s">
        <v>85</v>
      </c>
      <c r="D8" s="169">
        <v>0.3859417064380799</v>
      </c>
      <c r="E8" s="169">
        <v>0.4648568516720058</v>
      </c>
      <c r="F8" s="169">
        <v>0.14368243136911316</v>
      </c>
      <c r="G8" s="169">
        <v>0.35928878280724691</v>
      </c>
      <c r="H8" s="169">
        <v>0.57642232453546338</v>
      </c>
      <c r="I8" s="169">
        <v>0.12240011042433843</v>
      </c>
      <c r="J8" s="169"/>
      <c r="K8" s="169"/>
      <c r="L8" s="169"/>
      <c r="M8" s="169"/>
      <c r="N8" s="169"/>
      <c r="O8" s="171"/>
      <c r="P8" s="179"/>
      <c r="Q8" s="184">
        <f t="shared" ref="Q8:Q10" si="2">AVERAGE(D8:O8)</f>
        <v>0.34209870120770791</v>
      </c>
      <c r="R8" s="172">
        <f t="shared" si="0"/>
        <v>0.17879111773058132</v>
      </c>
      <c r="S8" s="185">
        <f t="shared" si="1"/>
        <v>7.2991168163633102E-2</v>
      </c>
    </row>
    <row r="9" spans="2:19" x14ac:dyDescent="0.2">
      <c r="B9" s="26">
        <v>17121</v>
      </c>
      <c r="C9" s="99" t="s">
        <v>86</v>
      </c>
      <c r="D9" s="169">
        <v>0.13950070218860655</v>
      </c>
      <c r="E9" s="169">
        <v>0.36971966182074684</v>
      </c>
      <c r="F9" s="169">
        <v>0.61927262525879601</v>
      </c>
      <c r="G9" s="169">
        <v>0.20928362496214445</v>
      </c>
      <c r="H9" s="169">
        <v>0.16645694047314152</v>
      </c>
      <c r="I9" s="169">
        <v>0.3140777081867307</v>
      </c>
      <c r="J9" s="169"/>
      <c r="K9" s="169"/>
      <c r="L9" s="169"/>
      <c r="M9" s="169"/>
      <c r="N9" s="169"/>
      <c r="O9" s="171"/>
      <c r="P9" s="179"/>
      <c r="Q9" s="184">
        <f t="shared" si="2"/>
        <v>0.30305187714836096</v>
      </c>
      <c r="R9" s="172">
        <f t="shared" si="0"/>
        <v>0.17819167919564302</v>
      </c>
      <c r="S9" s="185">
        <f t="shared" si="1"/>
        <v>7.2746448406506375E-2</v>
      </c>
    </row>
    <row r="10" spans="2:19" x14ac:dyDescent="0.2">
      <c r="B10" s="28">
        <v>17409</v>
      </c>
      <c r="C10" s="101" t="s">
        <v>87</v>
      </c>
      <c r="D10" s="173">
        <v>1.1040534333399885</v>
      </c>
      <c r="E10" s="173">
        <v>0.88918750308171657</v>
      </c>
      <c r="F10" s="173">
        <v>1.0601393555069958</v>
      </c>
      <c r="G10" s="173">
        <v>0.2464643400086306</v>
      </c>
      <c r="H10" s="173">
        <v>1.5466930351226011</v>
      </c>
      <c r="I10" s="173">
        <v>1.8287174078612678</v>
      </c>
      <c r="J10" s="173"/>
      <c r="K10" s="173"/>
      <c r="L10" s="173"/>
      <c r="M10" s="173"/>
      <c r="N10" s="173"/>
      <c r="O10" s="174"/>
      <c r="P10" s="179"/>
      <c r="Q10" s="187">
        <f t="shared" si="2"/>
        <v>1.1125425124868666</v>
      </c>
      <c r="R10" s="175">
        <f t="shared" si="0"/>
        <v>0.54848704149966043</v>
      </c>
      <c r="S10" s="188">
        <f t="shared" si="1"/>
        <v>0.22391889703381829</v>
      </c>
    </row>
    <row r="12" spans="2:19" ht="24" x14ac:dyDescent="0.3">
      <c r="B12" s="4" t="s">
        <v>7</v>
      </c>
      <c r="H12" s="263"/>
      <c r="I12" s="263"/>
      <c r="J12" s="263"/>
      <c r="K12" s="263"/>
      <c r="L12" s="263"/>
      <c r="M12" s="263"/>
      <c r="N12" s="263"/>
      <c r="O12" s="263"/>
    </row>
    <row r="14" spans="2:19" x14ac:dyDescent="0.2">
      <c r="B14" s="189"/>
      <c r="C14" s="190" t="s">
        <v>0</v>
      </c>
      <c r="D14" s="190" t="s">
        <v>83</v>
      </c>
      <c r="E14" s="190" t="s">
        <v>84</v>
      </c>
      <c r="F14" s="190" t="s">
        <v>85</v>
      </c>
      <c r="G14" s="142" t="s">
        <v>86</v>
      </c>
    </row>
    <row r="15" spans="2:19" x14ac:dyDescent="0.2">
      <c r="B15" s="192" t="s">
        <v>83</v>
      </c>
      <c r="C15" s="42">
        <f>TTEST($D$5:$O$5,$D6:$O6,2,2)</f>
        <v>0.83812953416073344</v>
      </c>
      <c r="D15" s="42"/>
      <c r="E15" s="42"/>
      <c r="F15" s="42"/>
      <c r="G15" s="43"/>
    </row>
    <row r="16" spans="2:19" x14ac:dyDescent="0.2">
      <c r="B16" s="193" t="s">
        <v>84</v>
      </c>
      <c r="C16" s="266">
        <f>TTEST($D$5:$O$5,$D7:$O7,2,2)</f>
        <v>2.1809612837950924E-3</v>
      </c>
      <c r="D16" s="273">
        <f>TTEST($D$6:$O$6,$D7:$O7,2,2)</f>
        <v>4.63933503082785E-2</v>
      </c>
      <c r="E16" s="39"/>
      <c r="F16" s="39"/>
      <c r="G16" s="40"/>
    </row>
    <row r="17" spans="2:8" x14ac:dyDescent="0.2">
      <c r="B17" s="193" t="s">
        <v>85</v>
      </c>
      <c r="C17" s="266">
        <f>TTEST($D$5:$O$5,$D8:$O8,2,2)</f>
        <v>4.5813384908081722E-5</v>
      </c>
      <c r="D17" s="273">
        <f>TTEST($D$6:$O$6,$D8:$O8,2,2)</f>
        <v>6.0375871463940675E-3</v>
      </c>
      <c r="E17" s="39">
        <f>TTEST($D$7:$O$7,$D8:$O8,2,2)</f>
        <v>0.91859173707624331</v>
      </c>
      <c r="F17" s="39"/>
      <c r="G17" s="40"/>
    </row>
    <row r="18" spans="2:8" x14ac:dyDescent="0.2">
      <c r="B18" s="201" t="s">
        <v>86</v>
      </c>
      <c r="C18" s="266">
        <f>TTEST($D$5:$O$5,$D9:$O9,2,2)</f>
        <v>2.0119171020071771E-4</v>
      </c>
      <c r="D18" s="273">
        <f>TTEST($D$6:$O$6,$D9:$O9,2,2)</f>
        <v>1.2796560636844289E-2</v>
      </c>
      <c r="E18" s="39">
        <f>TTEST($D$7:$O$7,$D9:$O9,2,2)</f>
        <v>0.70812220431072581</v>
      </c>
      <c r="F18" s="39">
        <f>TTEST($D$8:$O$8,$D9:$O9,2,2)</f>
        <v>0.71268039813727702</v>
      </c>
      <c r="G18" s="40"/>
    </row>
    <row r="19" spans="2:8" x14ac:dyDescent="0.2">
      <c r="B19" s="202" t="s">
        <v>87</v>
      </c>
      <c r="C19" s="268">
        <f>TTEST($D$5:$O$5,$D10:$O10,2,2)</f>
        <v>3.8092670770872558E-6</v>
      </c>
      <c r="D19" s="268">
        <f>TTEST($D$6:$O$6,$D10:$O10,2,2)</f>
        <v>2.0574065995153539E-3</v>
      </c>
      <c r="E19" s="277">
        <f>TTEST($D$7:$O$7,$D10:$O10,2,2)</f>
        <v>1.3763159433961974E-2</v>
      </c>
      <c r="F19" s="268">
        <f>TTEST($D$8:$O$8,$D10:$O10,2,2)</f>
        <v>8.4115971867501985E-3</v>
      </c>
      <c r="G19" s="276">
        <f>TTEST($D$9:$O$9,$D10:$O10,2,2)</f>
        <v>6.3504209404289672E-3</v>
      </c>
    </row>
    <row r="20" spans="2:8" x14ac:dyDescent="0.2">
      <c r="B20" s="6" t="s">
        <v>8</v>
      </c>
      <c r="C20" s="7" t="s">
        <v>9</v>
      </c>
    </row>
    <row r="23" spans="2:8" ht="24" x14ac:dyDescent="0.3">
      <c r="B23" s="4" t="s">
        <v>113</v>
      </c>
      <c r="C23" s="22"/>
      <c r="D23" s="22"/>
      <c r="E23" s="22"/>
      <c r="F23" s="22"/>
      <c r="G23" s="22"/>
      <c r="H23" s="22"/>
    </row>
    <row r="24" spans="2:8" x14ac:dyDescent="0.2">
      <c r="B24" s="22"/>
      <c r="C24" s="22"/>
      <c r="D24" s="22"/>
      <c r="E24" s="22"/>
      <c r="F24" s="22"/>
      <c r="G24" s="22"/>
      <c r="H24" s="22"/>
    </row>
    <row r="25" spans="2:8" ht="17" thickBot="1" x14ac:dyDescent="0.25">
      <c r="B25" s="22" t="s">
        <v>114</v>
      </c>
      <c r="C25" s="22"/>
      <c r="D25" s="22"/>
      <c r="E25" s="22"/>
      <c r="F25" s="22"/>
      <c r="G25" s="22"/>
      <c r="H25" s="22"/>
    </row>
    <row r="26" spans="2:8" x14ac:dyDescent="0.2">
      <c r="B26" s="149" t="s">
        <v>115</v>
      </c>
      <c r="C26" s="149" t="s">
        <v>116</v>
      </c>
      <c r="D26" s="149" t="s">
        <v>117</v>
      </c>
      <c r="E26" s="149" t="s">
        <v>5</v>
      </c>
      <c r="F26" s="149" t="s">
        <v>118</v>
      </c>
      <c r="G26" s="22"/>
      <c r="H26" s="22"/>
    </row>
    <row r="27" spans="2:8" x14ac:dyDescent="0.2">
      <c r="B27" s="64" t="s">
        <v>0</v>
      </c>
      <c r="C27" s="64">
        <v>12</v>
      </c>
      <c r="D27" s="64">
        <v>0.67720484096912559</v>
      </c>
      <c r="E27" s="64">
        <v>5.6433736747427132E-2</v>
      </c>
      <c r="F27" s="64">
        <v>1.0029591380201965E-3</v>
      </c>
      <c r="G27" s="22"/>
      <c r="H27" s="22"/>
    </row>
    <row r="28" spans="2:8" x14ac:dyDescent="0.2">
      <c r="B28" s="64" t="s">
        <v>83</v>
      </c>
      <c r="C28" s="64">
        <v>5</v>
      </c>
      <c r="D28" s="64">
        <v>0.26655677575993658</v>
      </c>
      <c r="E28" s="64">
        <v>5.3311355151987316E-2</v>
      </c>
      <c r="F28" s="64">
        <v>2.2819903622537611E-4</v>
      </c>
      <c r="G28" s="22"/>
      <c r="H28" s="22"/>
    </row>
    <row r="29" spans="2:8" x14ac:dyDescent="0.2">
      <c r="B29" s="64" t="s">
        <v>84</v>
      </c>
      <c r="C29" s="64">
        <v>6</v>
      </c>
      <c r="D29" s="64">
        <v>2.140273426321345</v>
      </c>
      <c r="E29" s="64">
        <v>0.35671223772022415</v>
      </c>
      <c r="F29" s="64">
        <v>8.4655198722370997E-2</v>
      </c>
      <c r="G29" s="22"/>
      <c r="H29" s="22"/>
    </row>
    <row r="30" spans="2:8" x14ac:dyDescent="0.2">
      <c r="B30" s="64" t="s">
        <v>85</v>
      </c>
      <c r="C30" s="64">
        <v>6</v>
      </c>
      <c r="D30" s="64">
        <v>2.0525922072462475</v>
      </c>
      <c r="E30" s="64">
        <v>0.34209870120770791</v>
      </c>
      <c r="F30" s="64">
        <v>3.1966263779350593E-2</v>
      </c>
      <c r="G30" s="22"/>
      <c r="H30" s="22"/>
    </row>
    <row r="31" spans="2:8" x14ac:dyDescent="0.2">
      <c r="B31" s="64" t="s">
        <v>86</v>
      </c>
      <c r="C31" s="64">
        <v>6</v>
      </c>
      <c r="D31" s="64">
        <v>1.8183112628901659</v>
      </c>
      <c r="E31" s="64">
        <v>0.30305187714836096</v>
      </c>
      <c r="F31" s="64">
        <v>3.1752274534562953E-2</v>
      </c>
      <c r="G31" s="22"/>
      <c r="H31" s="22"/>
    </row>
    <row r="32" spans="2:8" ht="17" thickBot="1" x14ac:dyDescent="0.25">
      <c r="B32" s="331" t="s">
        <v>87</v>
      </c>
      <c r="C32" s="331">
        <v>6</v>
      </c>
      <c r="D32" s="331">
        <v>6.6752550749211998</v>
      </c>
      <c r="E32" s="331">
        <v>1.1125425124868666</v>
      </c>
      <c r="F32" s="331">
        <v>0.30083803469305026</v>
      </c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x14ac:dyDescent="0.2">
      <c r="B34" s="22"/>
      <c r="C34" s="22"/>
      <c r="D34" s="22"/>
      <c r="E34" s="22"/>
      <c r="F34" s="22"/>
      <c r="G34" s="22"/>
      <c r="H34" s="22"/>
    </row>
    <row r="35" spans="2:8" ht="17" thickBot="1" x14ac:dyDescent="0.25">
      <c r="B35" s="22" t="s">
        <v>119</v>
      </c>
      <c r="C35" s="22"/>
      <c r="D35" s="22"/>
      <c r="E35" s="22"/>
      <c r="F35" s="22"/>
      <c r="G35" s="22"/>
      <c r="H35" s="22"/>
    </row>
    <row r="36" spans="2:8" x14ac:dyDescent="0.2">
      <c r="B36" s="149" t="s">
        <v>120</v>
      </c>
      <c r="C36" s="149" t="s">
        <v>121</v>
      </c>
      <c r="D36" s="149" t="s">
        <v>122</v>
      </c>
      <c r="E36" s="149" t="s">
        <v>123</v>
      </c>
      <c r="F36" s="149" t="s">
        <v>124</v>
      </c>
      <c r="G36" s="149" t="s">
        <v>125</v>
      </c>
      <c r="H36" s="149" t="s">
        <v>126</v>
      </c>
    </row>
    <row r="37" spans="2:8" x14ac:dyDescent="0.2">
      <c r="B37" s="64" t="s">
        <v>127</v>
      </c>
      <c r="C37" s="64">
        <v>4.9643536322700648</v>
      </c>
      <c r="D37" s="64">
        <v>5</v>
      </c>
      <c r="E37" s="345">
        <v>0.99287072645401298</v>
      </c>
      <c r="F37" s="346">
        <v>15.389907310257959</v>
      </c>
      <c r="G37" s="350">
        <v>5.2571652612416968E-8</v>
      </c>
      <c r="H37" s="346">
        <v>2.4851432213730082</v>
      </c>
    </row>
    <row r="38" spans="2:8" x14ac:dyDescent="0.2">
      <c r="B38" s="64" t="s">
        <v>128</v>
      </c>
      <c r="C38" s="64">
        <v>2.2580042053097968</v>
      </c>
      <c r="D38" s="64">
        <v>35</v>
      </c>
      <c r="E38" s="345">
        <v>6.451440586599419E-2</v>
      </c>
      <c r="F38" s="64"/>
      <c r="G38" s="64"/>
      <c r="H38" s="64"/>
    </row>
    <row r="39" spans="2:8" x14ac:dyDescent="0.2">
      <c r="B39" s="64"/>
      <c r="C39" s="64"/>
      <c r="D39" s="64"/>
      <c r="E39" s="64"/>
      <c r="F39" s="64"/>
      <c r="G39" s="64"/>
      <c r="H39" s="64"/>
    </row>
    <row r="40" spans="2:8" ht="17" thickBot="1" x14ac:dyDescent="0.25">
      <c r="B40" s="331" t="s">
        <v>129</v>
      </c>
      <c r="C40" s="331">
        <v>7.222357837579862</v>
      </c>
      <c r="D40" s="331">
        <v>40</v>
      </c>
      <c r="E40" s="331"/>
      <c r="F40" s="331"/>
      <c r="G40" s="331"/>
      <c r="H40" s="331"/>
    </row>
    <row r="41" spans="2:8" x14ac:dyDescent="0.2">
      <c r="B41" s="6" t="s">
        <v>8</v>
      </c>
      <c r="C41" s="7" t="s">
        <v>9</v>
      </c>
    </row>
    <row r="42" spans="2:8" x14ac:dyDescent="0.2">
      <c r="B42" s="6"/>
      <c r="C42" s="7"/>
    </row>
    <row r="44" spans="2:8" ht="24" x14ac:dyDescent="0.3">
      <c r="B44" s="3" t="s">
        <v>138</v>
      </c>
    </row>
    <row r="45" spans="2:8" ht="9" customHeight="1" x14ac:dyDescent="0.3">
      <c r="B45" s="3"/>
    </row>
    <row r="46" spans="2:8" ht="24" x14ac:dyDescent="0.3">
      <c r="B46" s="150" t="s">
        <v>134</v>
      </c>
    </row>
    <row r="47" spans="2:8" x14ac:dyDescent="0.2">
      <c r="B47" s="205"/>
      <c r="C47" s="206" t="s">
        <v>130</v>
      </c>
      <c r="D47" s="206" t="s">
        <v>135</v>
      </c>
      <c r="E47" s="206" t="s">
        <v>136</v>
      </c>
      <c r="F47" s="207" t="s">
        <v>137</v>
      </c>
    </row>
    <row r="48" spans="2:8" x14ac:dyDescent="0.2">
      <c r="B48" s="208" t="s">
        <v>294</v>
      </c>
      <c r="C48" s="209">
        <v>3.1220000000000002E-3</v>
      </c>
      <c r="D48" s="209" t="s">
        <v>133</v>
      </c>
      <c r="E48" s="209">
        <v>0.68720000000000003</v>
      </c>
      <c r="F48" s="210">
        <v>0.98170000000000002</v>
      </c>
    </row>
    <row r="49" spans="2:6" x14ac:dyDescent="0.2">
      <c r="B49" s="158" t="s">
        <v>295</v>
      </c>
      <c r="C49" s="159">
        <v>-0.30030000000000001</v>
      </c>
      <c r="D49" s="159" t="s">
        <v>131</v>
      </c>
      <c r="E49" s="159">
        <v>4.1500000000000002E-2</v>
      </c>
      <c r="F49" s="160">
        <v>2.3699999999999999E-2</v>
      </c>
    </row>
    <row r="50" spans="2:6" x14ac:dyDescent="0.2">
      <c r="B50" s="158" t="s">
        <v>300</v>
      </c>
      <c r="C50" s="159">
        <v>-0.28570000000000001</v>
      </c>
      <c r="D50" s="159" t="s">
        <v>131</v>
      </c>
      <c r="E50" s="159">
        <v>4.6300000000000001E-2</v>
      </c>
      <c r="F50" s="160">
        <v>3.09E-2</v>
      </c>
    </row>
    <row r="51" spans="2:6" x14ac:dyDescent="0.2">
      <c r="B51" s="208" t="s">
        <v>296</v>
      </c>
      <c r="C51" s="209">
        <v>-0.24660000000000001</v>
      </c>
      <c r="D51" s="209" t="s">
        <v>133</v>
      </c>
      <c r="E51" s="209">
        <v>7.0300000000000001E-2</v>
      </c>
      <c r="F51" s="210">
        <v>6.0199999999999997E-2</v>
      </c>
    </row>
    <row r="52" spans="2:6" x14ac:dyDescent="0.2">
      <c r="B52" s="158" t="s">
        <v>301</v>
      </c>
      <c r="C52" s="159">
        <v>-1.056</v>
      </c>
      <c r="D52" s="159" t="s">
        <v>131</v>
      </c>
      <c r="E52" s="159" t="s">
        <v>132</v>
      </c>
      <c r="F52" s="160" t="s">
        <v>132</v>
      </c>
    </row>
    <row r="53" spans="2:6" x14ac:dyDescent="0.2">
      <c r="B53" s="208" t="s">
        <v>297</v>
      </c>
      <c r="C53" s="209">
        <v>-0.3034</v>
      </c>
      <c r="D53" s="209" t="s">
        <v>133</v>
      </c>
      <c r="E53" s="209">
        <v>7.0300000000000001E-2</v>
      </c>
      <c r="F53" s="210">
        <v>5.6500000000000002E-2</v>
      </c>
    </row>
    <row r="54" spans="2:6" x14ac:dyDescent="0.2">
      <c r="B54" s="208" t="s">
        <v>302</v>
      </c>
      <c r="C54" s="209">
        <v>-0.2888</v>
      </c>
      <c r="D54" s="209" t="s">
        <v>133</v>
      </c>
      <c r="E54" s="209">
        <v>7.22E-2</v>
      </c>
      <c r="F54" s="210">
        <v>6.88E-2</v>
      </c>
    </row>
    <row r="55" spans="2:6" x14ac:dyDescent="0.2">
      <c r="B55" s="208" t="s">
        <v>298</v>
      </c>
      <c r="C55" s="209">
        <v>-0.24970000000000001</v>
      </c>
      <c r="D55" s="209" t="s">
        <v>133</v>
      </c>
      <c r="E55" s="209">
        <v>0.1082</v>
      </c>
      <c r="F55" s="210">
        <v>0.1134</v>
      </c>
    </row>
    <row r="56" spans="2:6" x14ac:dyDescent="0.2">
      <c r="B56" s="158" t="s">
        <v>303</v>
      </c>
      <c r="C56" s="159">
        <v>-1.0589999999999999</v>
      </c>
      <c r="D56" s="159" t="s">
        <v>131</v>
      </c>
      <c r="E56" s="159" t="s">
        <v>132</v>
      </c>
      <c r="F56" s="160" t="s">
        <v>132</v>
      </c>
    </row>
    <row r="57" spans="2:6" x14ac:dyDescent="0.2">
      <c r="B57" s="208" t="s">
        <v>304</v>
      </c>
      <c r="C57" s="209">
        <v>1.461E-2</v>
      </c>
      <c r="D57" s="209" t="s">
        <v>133</v>
      </c>
      <c r="E57" s="209">
        <v>0.68720000000000003</v>
      </c>
      <c r="F57" s="210">
        <v>0.92120000000000002</v>
      </c>
    </row>
    <row r="58" spans="2:6" x14ac:dyDescent="0.2">
      <c r="B58" s="208" t="s">
        <v>299</v>
      </c>
      <c r="C58" s="209">
        <v>5.3659999999999999E-2</v>
      </c>
      <c r="D58" s="209" t="s">
        <v>133</v>
      </c>
      <c r="E58" s="209">
        <v>0.627</v>
      </c>
      <c r="F58" s="210">
        <v>0.71660000000000001</v>
      </c>
    </row>
    <row r="59" spans="2:6" x14ac:dyDescent="0.2">
      <c r="B59" s="158" t="s">
        <v>305</v>
      </c>
      <c r="C59" s="159">
        <v>-0.75580000000000003</v>
      </c>
      <c r="D59" s="159" t="s">
        <v>131</v>
      </c>
      <c r="E59" s="159" t="s">
        <v>132</v>
      </c>
      <c r="F59" s="160" t="s">
        <v>132</v>
      </c>
    </row>
    <row r="60" spans="2:6" x14ac:dyDescent="0.2">
      <c r="B60" s="208" t="s">
        <v>306</v>
      </c>
      <c r="C60" s="209">
        <v>3.9050000000000001E-2</v>
      </c>
      <c r="D60" s="209" t="s">
        <v>133</v>
      </c>
      <c r="E60" s="209">
        <v>0.63939999999999997</v>
      </c>
      <c r="F60" s="210">
        <v>0.79159999999999997</v>
      </c>
    </row>
    <row r="61" spans="2:6" x14ac:dyDescent="0.2">
      <c r="B61" s="158" t="s">
        <v>307</v>
      </c>
      <c r="C61" s="159">
        <v>-0.77039999999999997</v>
      </c>
      <c r="D61" s="159" t="s">
        <v>131</v>
      </c>
      <c r="E61" s="159" t="s">
        <v>132</v>
      </c>
      <c r="F61" s="160" t="s">
        <v>132</v>
      </c>
    </row>
    <row r="62" spans="2:6" x14ac:dyDescent="0.2">
      <c r="B62" s="161" t="s">
        <v>308</v>
      </c>
      <c r="C62" s="162">
        <v>-0.8095</v>
      </c>
      <c r="D62" s="162" t="s">
        <v>131</v>
      </c>
      <c r="E62" s="162" t="s">
        <v>132</v>
      </c>
      <c r="F62" s="163" t="s">
        <v>132</v>
      </c>
    </row>
    <row r="63" spans="2:6" x14ac:dyDescent="0.2">
      <c r="B63" s="6" t="s">
        <v>8</v>
      </c>
      <c r="C63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2:U49"/>
  <sheetViews>
    <sheetView showRuler="0" workbookViewId="0">
      <selection activeCell="M32" sqref="M32"/>
    </sheetView>
  </sheetViews>
  <sheetFormatPr baseColWidth="10" defaultColWidth="11" defaultRowHeight="16" x14ac:dyDescent="0.2"/>
  <cols>
    <col min="1" max="1" width="11" style="164"/>
    <col min="2" max="2" width="17.1640625" style="164" customWidth="1"/>
    <col min="3" max="3" width="14.83203125" style="164" customWidth="1"/>
    <col min="4" max="4" width="17.5" style="164" customWidth="1"/>
    <col min="5" max="5" width="11" style="164"/>
    <col min="6" max="6" width="16.6640625" style="164" customWidth="1"/>
    <col min="7" max="7" width="15.5" style="164" customWidth="1"/>
    <col min="8" max="8" width="11" style="164"/>
    <col min="9" max="9" width="14.33203125" style="164" customWidth="1"/>
    <col min="10" max="16384" width="11" style="164"/>
  </cols>
  <sheetData>
    <row r="2" spans="2:21" ht="24" x14ac:dyDescent="0.3">
      <c r="B2" s="3" t="s">
        <v>17</v>
      </c>
    </row>
    <row r="4" spans="2:21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"/>
      <c r="Q4" s="2" t="s">
        <v>5</v>
      </c>
      <c r="R4" s="2" t="s">
        <v>4</v>
      </c>
      <c r="S4" s="2" t="s">
        <v>6</v>
      </c>
      <c r="T4" s="1"/>
      <c r="U4" s="1"/>
    </row>
    <row r="5" spans="2:21" x14ac:dyDescent="0.2">
      <c r="B5" s="23">
        <v>2411</v>
      </c>
      <c r="C5" s="24" t="s">
        <v>0</v>
      </c>
      <c r="D5" s="335">
        <v>3.4668557213173738E-2</v>
      </c>
      <c r="E5" s="335">
        <v>7.3965616195671963E-2</v>
      </c>
      <c r="F5" s="335">
        <v>2.4690630067809811E-2</v>
      </c>
      <c r="G5" s="335">
        <v>2.0056661328117613E-2</v>
      </c>
      <c r="H5" s="335">
        <v>7.5813954403582046E-2</v>
      </c>
      <c r="I5" s="335">
        <v>1.4927434798822609E-2</v>
      </c>
      <c r="J5" s="335"/>
      <c r="K5" s="335"/>
      <c r="L5" s="335"/>
      <c r="M5" s="335"/>
      <c r="N5" s="335"/>
      <c r="O5" s="336"/>
      <c r="P5" s="167"/>
      <c r="Q5" s="168">
        <f>AVERAGE(D5:O5)</f>
        <v>4.0687142334529629E-2</v>
      </c>
      <c r="R5" s="168">
        <f>STDEV(D5:O5)</f>
        <v>2.7286043315602474E-2</v>
      </c>
      <c r="S5" s="168">
        <f>R5/(SQRT(COUNTA(D5:O5)))</f>
        <v>1.1139480537117628E-2</v>
      </c>
      <c r="T5" s="167"/>
      <c r="U5" s="167"/>
    </row>
    <row r="6" spans="2:21" x14ac:dyDescent="0.2">
      <c r="B6" s="26" t="s">
        <v>14</v>
      </c>
      <c r="C6" s="27" t="s">
        <v>1</v>
      </c>
      <c r="D6" s="337">
        <v>0.38312104947903203</v>
      </c>
      <c r="E6" s="337">
        <v>7.8615711895478821E-2</v>
      </c>
      <c r="F6" s="337">
        <v>0.28914931647344211</v>
      </c>
      <c r="G6" s="337">
        <v>0.14125601431920595</v>
      </c>
      <c r="H6" s="337">
        <v>7.6664453490466175E-2</v>
      </c>
      <c r="I6" s="337">
        <v>0.38056667825478518</v>
      </c>
      <c r="J6" s="337">
        <v>8.6873554491630783E-2</v>
      </c>
      <c r="K6" s="337">
        <v>0.19672867992787624</v>
      </c>
      <c r="L6" s="337"/>
      <c r="M6" s="338"/>
      <c r="N6" s="337"/>
      <c r="O6" s="339"/>
      <c r="P6" s="167"/>
      <c r="Q6" s="172">
        <f>AVERAGE(D6:O6)</f>
        <v>0.20412193229148967</v>
      </c>
      <c r="R6" s="172">
        <f>STDEV(D6:O6)</f>
        <v>0.13101487078785615</v>
      </c>
      <c r="S6" s="172">
        <f>R6/(SQRT(COUNTA(D6:O6)))</f>
        <v>4.6320751785186194E-2</v>
      </c>
      <c r="T6" s="167"/>
      <c r="U6" s="167"/>
    </row>
    <row r="7" spans="2:21" x14ac:dyDescent="0.2">
      <c r="B7" s="26" t="s">
        <v>15</v>
      </c>
      <c r="C7" s="27" t="s">
        <v>2</v>
      </c>
      <c r="D7" s="337">
        <v>0.16918506606061207</v>
      </c>
      <c r="E7" s="337">
        <v>5.9195491581343018E-2</v>
      </c>
      <c r="F7" s="337">
        <v>5.0576029539455371E-2</v>
      </c>
      <c r="G7" s="337">
        <v>0.15950364980409551</v>
      </c>
      <c r="H7" s="337">
        <v>7.9446658652490607E-2</v>
      </c>
      <c r="I7" s="337">
        <v>9.3644562139327314E-2</v>
      </c>
      <c r="J7" s="337">
        <v>0.1831555269788962</v>
      </c>
      <c r="K7" s="337">
        <v>6.0284833903580706E-2</v>
      </c>
      <c r="L7" s="337">
        <v>9.2991567036039724E-2</v>
      </c>
      <c r="M7" s="337">
        <v>0.14519722235375032</v>
      </c>
      <c r="N7" s="337">
        <v>7.7957974614168007E-2</v>
      </c>
      <c r="O7" s="339"/>
      <c r="P7" s="167"/>
      <c r="Q7" s="172">
        <f>AVERAGE(D7:O7)</f>
        <v>0.10646714387852355</v>
      </c>
      <c r="R7" s="172">
        <f>STDEV(D7:O7)</f>
        <v>4.8484694966719637E-2</v>
      </c>
      <c r="S7" s="172">
        <f>R7/(SQRT(COUNTA(D7:O7)))</f>
        <v>1.4618685570858367E-2</v>
      </c>
      <c r="T7" s="167"/>
      <c r="U7" s="167"/>
    </row>
    <row r="8" spans="2:21" x14ac:dyDescent="0.2">
      <c r="B8" s="28" t="s">
        <v>16</v>
      </c>
      <c r="C8" s="29" t="s">
        <v>3</v>
      </c>
      <c r="D8" s="340">
        <v>6.4334118453202596E-2</v>
      </c>
      <c r="E8" s="340">
        <v>6.3443538301917041E-2</v>
      </c>
      <c r="F8" s="340">
        <v>6.5480986565954011E-2</v>
      </c>
      <c r="G8" s="340">
        <v>4.3880067290740982E-2</v>
      </c>
      <c r="H8" s="340">
        <v>5.2271113399239705E-2</v>
      </c>
      <c r="I8" s="340">
        <v>6.7153678672541017E-2</v>
      </c>
      <c r="J8" s="340">
        <v>6.3512657704903233E-2</v>
      </c>
      <c r="K8" s="340">
        <v>5.5759262269538278E-2</v>
      </c>
      <c r="L8" s="340">
        <v>5.5511624056159496E-2</v>
      </c>
      <c r="M8" s="340">
        <v>4.9206061814704931E-2</v>
      </c>
      <c r="N8" s="340">
        <v>8.6238315549847677E-2</v>
      </c>
      <c r="O8" s="341">
        <v>9.9170201821567133E-2</v>
      </c>
      <c r="P8" s="167"/>
      <c r="Q8" s="175">
        <f>AVERAGE(D8:O8)</f>
        <v>6.3830135491693002E-2</v>
      </c>
      <c r="R8" s="175">
        <f>STDEV(D8:O8)</f>
        <v>1.5507003372547862E-2</v>
      </c>
      <c r="S8" s="175">
        <f>R8/(SQRT(COUNTA(D8:O8)))</f>
        <v>4.4764862857324715E-3</v>
      </c>
      <c r="T8" s="167"/>
      <c r="U8" s="167"/>
    </row>
    <row r="9" spans="2:21" x14ac:dyDescent="0.2"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</row>
    <row r="10" spans="2:21" ht="24" x14ac:dyDescent="0.3">
      <c r="B10" s="4" t="s">
        <v>7</v>
      </c>
    </row>
    <row r="12" spans="2:21" x14ac:dyDescent="0.2">
      <c r="B12" s="200"/>
      <c r="C12" s="154" t="s">
        <v>0</v>
      </c>
      <c r="D12" s="154" t="s">
        <v>1</v>
      </c>
      <c r="E12" s="152" t="s">
        <v>2</v>
      </c>
    </row>
    <row r="13" spans="2:21" x14ac:dyDescent="0.2">
      <c r="B13" s="197" t="s">
        <v>1</v>
      </c>
      <c r="C13" s="349">
        <f>TTEST($D$5:$O$5,$D6:$O6,2,2)</f>
        <v>1.1517969495748679E-2</v>
      </c>
      <c r="D13" s="42"/>
      <c r="E13" s="43"/>
    </row>
    <row r="14" spans="2:21" x14ac:dyDescent="0.2">
      <c r="B14" s="198" t="s">
        <v>2</v>
      </c>
      <c r="C14" s="38">
        <f>TTEST($D$5:$O$5,$D7:$O7,2,2)</f>
        <v>8.2365719334284576E-3</v>
      </c>
      <c r="D14" s="310">
        <f>TTEST($D$6:$O$6,$D7:$O7,2,2)</f>
        <v>3.5347499240971414E-2</v>
      </c>
      <c r="E14" s="40"/>
    </row>
    <row r="15" spans="2:21" x14ac:dyDescent="0.2">
      <c r="B15" s="199" t="s">
        <v>3</v>
      </c>
      <c r="C15" s="342">
        <f>TTEST($D$5:$O$5,$D8:$O8,2,2)</f>
        <v>3.3875018029574815E-2</v>
      </c>
      <c r="D15" s="271">
        <f>TTEST($D$6:$O$6,$D8:$O8,2,2)</f>
        <v>1.5628421598303671E-3</v>
      </c>
      <c r="E15" s="272">
        <f>TTEST($D$7:$O$7,$D8:$O8,2,2)</f>
        <v>8.6737609500587721E-3</v>
      </c>
    </row>
    <row r="16" spans="2:21" x14ac:dyDescent="0.2">
      <c r="B16" s="6" t="s">
        <v>8</v>
      </c>
      <c r="C16" s="7" t="s">
        <v>9</v>
      </c>
    </row>
    <row r="18" spans="2:8" ht="24" x14ac:dyDescent="0.3">
      <c r="B18" s="4" t="s">
        <v>113</v>
      </c>
      <c r="C18"/>
      <c r="D18"/>
      <c r="E18"/>
      <c r="F18"/>
      <c r="G18"/>
      <c r="H18"/>
    </row>
    <row r="19" spans="2:8" x14ac:dyDescent="0.2">
      <c r="B19"/>
      <c r="C19"/>
      <c r="D19"/>
      <c r="E19"/>
      <c r="F19"/>
      <c r="G19"/>
      <c r="H19"/>
    </row>
    <row r="20" spans="2:8" ht="17" thickBot="1" x14ac:dyDescent="0.25">
      <c r="B20" s="22" t="s">
        <v>114</v>
      </c>
      <c r="C20" s="22"/>
      <c r="D20" s="22"/>
      <c r="E20" s="22"/>
      <c r="F20" s="22"/>
      <c r="G20" s="22"/>
      <c r="H20" s="22"/>
    </row>
    <row r="21" spans="2:8" x14ac:dyDescent="0.2">
      <c r="B21" s="149" t="s">
        <v>115</v>
      </c>
      <c r="C21" s="149" t="s">
        <v>116</v>
      </c>
      <c r="D21" s="149" t="s">
        <v>117</v>
      </c>
      <c r="E21" s="149" t="s">
        <v>5</v>
      </c>
      <c r="F21" s="149" t="s">
        <v>118</v>
      </c>
      <c r="G21" s="22"/>
      <c r="H21" s="22"/>
    </row>
    <row r="22" spans="2:8" x14ac:dyDescent="0.2">
      <c r="B22" s="64" t="s">
        <v>0</v>
      </c>
      <c r="C22" s="64">
        <v>6</v>
      </c>
      <c r="D22" s="64">
        <v>0.24412285400717779</v>
      </c>
      <c r="E22" s="64">
        <v>4.0687142334529629E-2</v>
      </c>
      <c r="F22" s="64">
        <v>7.4452815982093442E-4</v>
      </c>
      <c r="G22" s="22"/>
      <c r="H22" s="22"/>
    </row>
    <row r="23" spans="2:8" x14ac:dyDescent="0.2">
      <c r="B23" s="64" t="s">
        <v>1</v>
      </c>
      <c r="C23" s="64">
        <v>8</v>
      </c>
      <c r="D23" s="64">
        <v>1.6329754583319174</v>
      </c>
      <c r="E23" s="64">
        <v>0.20412193229148967</v>
      </c>
      <c r="F23" s="64">
        <v>1.7164896367558642E-2</v>
      </c>
      <c r="G23" s="22"/>
      <c r="H23" s="22"/>
    </row>
    <row r="24" spans="2:8" x14ac:dyDescent="0.2">
      <c r="B24" s="64" t="s">
        <v>2</v>
      </c>
      <c r="C24" s="64">
        <v>11</v>
      </c>
      <c r="D24" s="64">
        <v>1.171138582663759</v>
      </c>
      <c r="E24" s="64">
        <v>0.10646714387852355</v>
      </c>
      <c r="F24" s="64">
        <v>2.3507656460158483E-3</v>
      </c>
      <c r="G24" s="22"/>
      <c r="H24" s="22"/>
    </row>
    <row r="25" spans="2:8" ht="17" thickBot="1" x14ac:dyDescent="0.25">
      <c r="B25" s="331" t="s">
        <v>3</v>
      </c>
      <c r="C25" s="331">
        <v>12</v>
      </c>
      <c r="D25" s="331">
        <v>0.76596162590031602</v>
      </c>
      <c r="E25" s="331">
        <v>6.3830135491693002E-2</v>
      </c>
      <c r="F25" s="331">
        <v>2.4046715359621077E-4</v>
      </c>
      <c r="G25" s="22"/>
      <c r="H25" s="22"/>
    </row>
    <row r="26" spans="2:8" x14ac:dyDescent="0.2">
      <c r="B26" s="22"/>
      <c r="C26" s="22"/>
      <c r="D26" s="22"/>
      <c r="E26" s="22"/>
      <c r="F26" s="22"/>
      <c r="G26" s="22"/>
      <c r="H26" s="22"/>
    </row>
    <row r="27" spans="2:8" x14ac:dyDescent="0.2">
      <c r="B27" s="22"/>
      <c r="C27" s="22"/>
      <c r="D27" s="22"/>
      <c r="E27" s="22"/>
      <c r="F27" s="22"/>
      <c r="G27" s="22"/>
      <c r="H27" s="22"/>
    </row>
    <row r="28" spans="2:8" ht="17" thickBot="1" x14ac:dyDescent="0.25">
      <c r="B28" s="22" t="s">
        <v>119</v>
      </c>
      <c r="C28" s="22"/>
      <c r="D28" s="22"/>
      <c r="E28" s="22"/>
      <c r="F28" s="22"/>
      <c r="G28" s="22"/>
      <c r="H28" s="22"/>
    </row>
    <row r="29" spans="2:8" x14ac:dyDescent="0.2">
      <c r="B29" s="149" t="s">
        <v>120</v>
      </c>
      <c r="C29" s="149" t="s">
        <v>121</v>
      </c>
      <c r="D29" s="149" t="s">
        <v>122</v>
      </c>
      <c r="E29" s="149" t="s">
        <v>123</v>
      </c>
      <c r="F29" s="149" t="s">
        <v>124</v>
      </c>
      <c r="G29" s="149" t="s">
        <v>125</v>
      </c>
      <c r="H29" s="149" t="s">
        <v>126</v>
      </c>
    </row>
    <row r="30" spans="2:8" x14ac:dyDescent="0.2">
      <c r="B30" s="64" t="s">
        <v>127</v>
      </c>
      <c r="C30" s="64">
        <v>0.12364580978517556</v>
      </c>
      <c r="D30" s="64">
        <v>3</v>
      </c>
      <c r="E30" s="345">
        <v>4.1215269928391855E-2</v>
      </c>
      <c r="F30" s="346">
        <v>9.0655637667175117</v>
      </c>
      <c r="G30" s="350">
        <v>1.6041261358640382E-4</v>
      </c>
      <c r="H30" s="346">
        <v>2.8915635173483616</v>
      </c>
    </row>
    <row r="31" spans="2:8" x14ac:dyDescent="0.2">
      <c r="B31" s="64" t="s">
        <v>128</v>
      </c>
      <c r="C31" s="64">
        <v>0.15002971052173206</v>
      </c>
      <c r="D31" s="64">
        <v>33</v>
      </c>
      <c r="E31" s="344">
        <v>4.5463548642949107E-3</v>
      </c>
      <c r="F31" s="64"/>
      <c r="G31" s="64"/>
      <c r="H31" s="64"/>
    </row>
    <row r="32" spans="2:8" x14ac:dyDescent="0.2">
      <c r="B32" s="64"/>
      <c r="C32" s="64"/>
      <c r="D32" s="64"/>
      <c r="E32" s="64"/>
      <c r="F32" s="64"/>
      <c r="G32" s="64"/>
      <c r="H32" s="64"/>
    </row>
    <row r="33" spans="1:8" ht="17" thickBot="1" x14ac:dyDescent="0.25">
      <c r="B33" s="331" t="s">
        <v>129</v>
      </c>
      <c r="C33" s="331">
        <v>0.27367552030690762</v>
      </c>
      <c r="D33" s="331">
        <v>36</v>
      </c>
      <c r="E33" s="331"/>
      <c r="F33" s="331"/>
      <c r="G33" s="331"/>
      <c r="H33" s="331"/>
    </row>
    <row r="34" spans="1:8" x14ac:dyDescent="0.2">
      <c r="B34" s="6" t="s">
        <v>8</v>
      </c>
      <c r="C34" s="7" t="s">
        <v>9</v>
      </c>
      <c r="D34" s="177"/>
      <c r="E34" s="177"/>
      <c r="F34" s="177"/>
      <c r="G34" s="177"/>
      <c r="H34" s="177"/>
    </row>
    <row r="35" spans="1:8" x14ac:dyDescent="0.2">
      <c r="B35" s="6"/>
      <c r="C35" s="7"/>
      <c r="D35" s="177"/>
      <c r="E35" s="177"/>
      <c r="F35" s="177"/>
      <c r="G35" s="177"/>
      <c r="H35" s="177"/>
    </row>
    <row r="37" spans="1:8" ht="24" x14ac:dyDescent="0.3">
      <c r="B37" s="3" t="s">
        <v>138</v>
      </c>
    </row>
    <row r="38" spans="1:8" ht="13" customHeight="1" x14ac:dyDescent="0.3">
      <c r="A38" s="3"/>
    </row>
    <row r="39" spans="1:8" ht="24" x14ac:dyDescent="0.3">
      <c r="B39" s="150" t="s">
        <v>134</v>
      </c>
    </row>
    <row r="40" spans="1:8" x14ac:dyDescent="0.2">
      <c r="B40" s="205"/>
      <c r="C40" s="206" t="s">
        <v>130</v>
      </c>
      <c r="D40" s="206" t="s">
        <v>135</v>
      </c>
      <c r="E40" s="206" t="s">
        <v>136</v>
      </c>
      <c r="F40" s="207" t="s">
        <v>137</v>
      </c>
      <c r="G40" s="178"/>
    </row>
    <row r="41" spans="1:8" x14ac:dyDescent="0.2">
      <c r="B41" s="158" t="s">
        <v>140</v>
      </c>
      <c r="C41" s="159">
        <v>-0.16339999999999999</v>
      </c>
      <c r="D41" s="159" t="s">
        <v>131</v>
      </c>
      <c r="E41" s="159">
        <v>1E-4</v>
      </c>
      <c r="F41" s="160" t="s">
        <v>132</v>
      </c>
      <c r="G41" s="178"/>
    </row>
    <row r="42" spans="1:8" x14ac:dyDescent="0.2">
      <c r="B42" s="158" t="s">
        <v>145</v>
      </c>
      <c r="C42" s="159">
        <v>-6.5780000000000005E-2</v>
      </c>
      <c r="D42" s="159" t="s">
        <v>131</v>
      </c>
      <c r="E42" s="159">
        <v>4.9799999999999997E-2</v>
      </c>
      <c r="F42" s="160">
        <v>6.3200000000000006E-2</v>
      </c>
      <c r="G42" s="178"/>
    </row>
    <row r="43" spans="1:8" x14ac:dyDescent="0.2">
      <c r="B43" s="208" t="s">
        <v>155</v>
      </c>
      <c r="C43" s="209">
        <v>-2.3140000000000001E-2</v>
      </c>
      <c r="D43" s="209" t="s">
        <v>133</v>
      </c>
      <c r="E43" s="209">
        <v>0.26100000000000001</v>
      </c>
      <c r="F43" s="210">
        <v>0.49719999999999998</v>
      </c>
      <c r="G43" s="178"/>
    </row>
    <row r="44" spans="1:8" x14ac:dyDescent="0.2">
      <c r="B44" s="158" t="s">
        <v>144</v>
      </c>
      <c r="C44" s="159">
        <v>9.7650000000000001E-2</v>
      </c>
      <c r="D44" s="159" t="s">
        <v>131</v>
      </c>
      <c r="E44" s="159">
        <v>4.0000000000000001E-3</v>
      </c>
      <c r="F44" s="160">
        <v>3.8E-3</v>
      </c>
      <c r="G44" s="178"/>
    </row>
    <row r="45" spans="1:8" x14ac:dyDescent="0.2">
      <c r="B45" s="158" t="s">
        <v>156</v>
      </c>
      <c r="C45" s="159">
        <v>0.14030000000000001</v>
      </c>
      <c r="D45" s="159" t="s">
        <v>131</v>
      </c>
      <c r="E45" s="159">
        <v>1E-4</v>
      </c>
      <c r="F45" s="160" t="s">
        <v>132</v>
      </c>
      <c r="G45" s="178"/>
    </row>
    <row r="46" spans="1:8" x14ac:dyDescent="0.2">
      <c r="B46" s="211" t="s">
        <v>157</v>
      </c>
      <c r="C46" s="212">
        <v>4.2639999999999997E-2</v>
      </c>
      <c r="D46" s="212" t="s">
        <v>133</v>
      </c>
      <c r="E46" s="212">
        <v>8.7800000000000003E-2</v>
      </c>
      <c r="F46" s="213">
        <v>0.13930000000000001</v>
      </c>
      <c r="G46" s="178"/>
    </row>
    <row r="47" spans="1:8" x14ac:dyDescent="0.2">
      <c r="B47" s="6" t="s">
        <v>8</v>
      </c>
      <c r="C47" s="7" t="s">
        <v>9</v>
      </c>
    </row>
    <row r="49" spans="7:7" x14ac:dyDescent="0.2">
      <c r="G49" s="178"/>
    </row>
  </sheetData>
  <conditionalFormatting sqref="C13:E15">
    <cfRule type="expression" dxfId="5" priority="2">
      <formula>C13&lt;=0.05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 enableFormatConditionsCalculation="0"/>
  <dimension ref="B2:S62"/>
  <sheetViews>
    <sheetView showRuler="0" workbookViewId="0">
      <selection activeCell="M38" sqref="M38"/>
    </sheetView>
  </sheetViews>
  <sheetFormatPr baseColWidth="10" defaultColWidth="11" defaultRowHeight="16" x14ac:dyDescent="0.2"/>
  <cols>
    <col min="1" max="1" width="11" style="164"/>
    <col min="2" max="2" width="29.6640625" style="164" customWidth="1"/>
    <col min="3" max="3" width="21.1640625" style="164" customWidth="1"/>
    <col min="4" max="4" width="11" style="164"/>
    <col min="5" max="5" width="12.33203125" style="164" customWidth="1"/>
    <col min="6" max="6" width="15.83203125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2" spans="2:19" ht="24" x14ac:dyDescent="0.3">
      <c r="B2" s="3" t="s">
        <v>89</v>
      </c>
    </row>
    <row r="4" spans="2:19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Q4" s="2" t="s">
        <v>5</v>
      </c>
      <c r="R4" s="2" t="s">
        <v>4</v>
      </c>
      <c r="S4" s="2" t="s">
        <v>6</v>
      </c>
    </row>
    <row r="5" spans="2:19" x14ac:dyDescent="0.2">
      <c r="B5" s="23">
        <v>2411</v>
      </c>
      <c r="C5" s="87" t="s">
        <v>0</v>
      </c>
      <c r="D5" s="165">
        <v>3.4754805589538411E-2</v>
      </c>
      <c r="E5" s="165">
        <v>2.0074948161558484E-2</v>
      </c>
      <c r="F5" s="165">
        <v>1.6270121104739063E-2</v>
      </c>
      <c r="G5" s="165">
        <v>3.0338985513472881E-2</v>
      </c>
      <c r="H5" s="165">
        <v>6.2216759450955721E-2</v>
      </c>
      <c r="I5" s="165">
        <v>3.5031417439816692E-2</v>
      </c>
      <c r="J5" s="165">
        <v>0.18091404563481062</v>
      </c>
      <c r="K5" s="165">
        <v>6.8197871588127165E-2</v>
      </c>
      <c r="L5" s="165">
        <v>7.7911293550690472E-2</v>
      </c>
      <c r="M5" s="165">
        <v>0.14605761065719189</v>
      </c>
      <c r="N5" s="165">
        <v>6.8405059787955524E-2</v>
      </c>
      <c r="O5" s="166">
        <v>6.5379458810159469E-2</v>
      </c>
      <c r="Q5" s="181">
        <f t="shared" ref="Q5:Q10" si="0">AVERAGE(D5:O5)</f>
        <v>6.712936477408471E-2</v>
      </c>
      <c r="R5" s="168">
        <f t="shared" ref="R5:R10" si="1">STDEV(D5:O5)</f>
        <v>5.00504651258004E-2</v>
      </c>
      <c r="S5" s="182">
        <f t="shared" ref="S5:S10" si="2">R5/(SQRT(COUNTA(D5:O5)))</f>
        <v>1.444832475672342E-2</v>
      </c>
    </row>
    <row r="6" spans="2:19" x14ac:dyDescent="0.2">
      <c r="B6" s="26">
        <v>10695</v>
      </c>
      <c r="C6" s="88" t="s">
        <v>83</v>
      </c>
      <c r="D6" s="169">
        <v>6.3742235838129574E-2</v>
      </c>
      <c r="E6" s="169">
        <v>3.9966985626324406E-2</v>
      </c>
      <c r="F6" s="169">
        <v>3.1547450635108866E-2</v>
      </c>
      <c r="G6" s="169">
        <v>5.0622008808714702E-2</v>
      </c>
      <c r="H6" s="169">
        <v>6.9020545904317943E-2</v>
      </c>
      <c r="I6" s="169"/>
      <c r="J6" s="169"/>
      <c r="K6" s="169"/>
      <c r="L6" s="169"/>
      <c r="M6" s="169"/>
      <c r="N6" s="169"/>
      <c r="O6" s="171"/>
      <c r="Q6" s="184">
        <f t="shared" si="0"/>
        <v>5.0979845362519094E-2</v>
      </c>
      <c r="R6" s="172">
        <f t="shared" si="1"/>
        <v>1.5711258527732867E-2</v>
      </c>
      <c r="S6" s="185">
        <f t="shared" si="2"/>
        <v>7.0262884160167908E-3</v>
      </c>
    </row>
    <row r="7" spans="2:19" x14ac:dyDescent="0.2">
      <c r="B7" s="26">
        <v>16931</v>
      </c>
      <c r="C7" s="99" t="s">
        <v>84</v>
      </c>
      <c r="D7" s="169">
        <v>0.22596988862885015</v>
      </c>
      <c r="E7" s="169">
        <v>0.16142791933029868</v>
      </c>
      <c r="F7" s="169">
        <v>0.892322920231025</v>
      </c>
      <c r="G7" s="169">
        <v>0.16977414092029067</v>
      </c>
      <c r="H7" s="169">
        <v>0.18706534672622757</v>
      </c>
      <c r="I7" s="169">
        <v>0.70990518368142308</v>
      </c>
      <c r="J7" s="169"/>
      <c r="K7" s="37"/>
      <c r="L7" s="169"/>
      <c r="M7" s="169"/>
      <c r="N7" s="169"/>
      <c r="O7" s="171"/>
      <c r="Q7" s="184">
        <f t="shared" si="0"/>
        <v>0.39107756658635245</v>
      </c>
      <c r="R7" s="172">
        <f t="shared" si="1"/>
        <v>0.32357183185253702</v>
      </c>
      <c r="S7" s="185">
        <f t="shared" si="2"/>
        <v>0.13209764719605879</v>
      </c>
    </row>
    <row r="8" spans="2:19" x14ac:dyDescent="0.2">
      <c r="B8" s="26">
        <v>17630</v>
      </c>
      <c r="C8" s="99" t="s">
        <v>85</v>
      </c>
      <c r="D8" s="169">
        <v>0.44293526002326761</v>
      </c>
      <c r="E8" s="169">
        <v>0.57905562006136102</v>
      </c>
      <c r="F8" s="169">
        <v>0.17430427082070077</v>
      </c>
      <c r="G8" s="169">
        <v>0.45440733428785296</v>
      </c>
      <c r="H8" s="169">
        <v>0.56032903365922093</v>
      </c>
      <c r="I8" s="169">
        <v>0.1576634952024179</v>
      </c>
      <c r="J8" s="169"/>
      <c r="K8" s="169"/>
      <c r="L8" s="169"/>
      <c r="M8" s="169"/>
      <c r="N8" s="169"/>
      <c r="O8" s="171"/>
      <c r="Q8" s="184">
        <f t="shared" si="0"/>
        <v>0.39478250234247025</v>
      </c>
      <c r="R8" s="172">
        <f t="shared" si="1"/>
        <v>0.18551124964469387</v>
      </c>
      <c r="S8" s="185">
        <f t="shared" si="2"/>
        <v>7.5734650529261191E-2</v>
      </c>
    </row>
    <row r="9" spans="2:19" x14ac:dyDescent="0.2">
      <c r="B9" s="26">
        <v>17121</v>
      </c>
      <c r="C9" s="99" t="s">
        <v>86</v>
      </c>
      <c r="D9" s="169">
        <v>0.15437468266440288</v>
      </c>
      <c r="E9" s="169">
        <v>0.39812010352083665</v>
      </c>
      <c r="F9" s="169">
        <v>0.56063142345182382</v>
      </c>
      <c r="G9" s="169">
        <v>0.25901861022752026</v>
      </c>
      <c r="H9" s="169">
        <v>0.19589563985839129</v>
      </c>
      <c r="I9" s="169">
        <v>0.29749671078881829</v>
      </c>
      <c r="J9" s="169"/>
      <c r="K9" s="169"/>
      <c r="L9" s="169"/>
      <c r="M9" s="169"/>
      <c r="N9" s="169"/>
      <c r="O9" s="171"/>
      <c r="Q9" s="184">
        <f t="shared" si="0"/>
        <v>0.31092286175196554</v>
      </c>
      <c r="R9" s="172">
        <f t="shared" si="1"/>
        <v>0.14870819195087692</v>
      </c>
      <c r="S9" s="185">
        <f t="shared" si="2"/>
        <v>6.07098651419175E-2</v>
      </c>
    </row>
    <row r="10" spans="2:19" x14ac:dyDescent="0.2">
      <c r="B10" s="28">
        <v>17409</v>
      </c>
      <c r="C10" s="101" t="s">
        <v>87</v>
      </c>
      <c r="D10" s="173">
        <v>1.2077339250622325</v>
      </c>
      <c r="E10" s="173">
        <v>0.79617055964581895</v>
      </c>
      <c r="F10" s="173">
        <v>1.0721447038994163</v>
      </c>
      <c r="G10" s="173">
        <v>0.2438708558006274</v>
      </c>
      <c r="H10" s="173">
        <v>1.4611485762116265</v>
      </c>
      <c r="I10" s="173">
        <v>2.0781463863959742</v>
      </c>
      <c r="J10" s="173"/>
      <c r="K10" s="173"/>
      <c r="L10" s="173"/>
      <c r="M10" s="173"/>
      <c r="N10" s="173"/>
      <c r="O10" s="174"/>
      <c r="Q10" s="187">
        <f t="shared" si="0"/>
        <v>1.1432025011692828</v>
      </c>
      <c r="R10" s="175">
        <f t="shared" si="1"/>
        <v>0.61865206169205433</v>
      </c>
      <c r="S10" s="188">
        <f t="shared" si="2"/>
        <v>0.25256364657772551</v>
      </c>
    </row>
    <row r="12" spans="2:19" ht="24" x14ac:dyDescent="0.3">
      <c r="B12" s="4" t="s">
        <v>7</v>
      </c>
      <c r="H12" s="263"/>
      <c r="I12" s="263"/>
      <c r="J12" s="263"/>
      <c r="K12" s="263"/>
      <c r="L12" s="263"/>
      <c r="M12" s="263"/>
      <c r="N12" s="263"/>
      <c r="O12" s="263"/>
    </row>
    <row r="14" spans="2:19" x14ac:dyDescent="0.2">
      <c r="B14" s="189"/>
      <c r="C14" s="190" t="s">
        <v>0</v>
      </c>
      <c r="D14" s="190" t="s">
        <v>83</v>
      </c>
      <c r="E14" s="190" t="s">
        <v>84</v>
      </c>
      <c r="F14" s="190" t="s">
        <v>85</v>
      </c>
      <c r="G14" s="142" t="s">
        <v>86</v>
      </c>
    </row>
    <row r="15" spans="2:19" x14ac:dyDescent="0.2">
      <c r="B15" s="192" t="s">
        <v>83</v>
      </c>
      <c r="C15" s="42">
        <f>TTEST($D$5:$O$5,$D6:$O6,2,2)</f>
        <v>0.49736664434873856</v>
      </c>
      <c r="D15" s="42"/>
      <c r="E15" s="42"/>
      <c r="F15" s="42"/>
      <c r="G15" s="43"/>
    </row>
    <row r="16" spans="2:19" x14ac:dyDescent="0.2">
      <c r="B16" s="193" t="s">
        <v>84</v>
      </c>
      <c r="C16" s="266">
        <f>TTEST($D$5:$O$5,$D7:$O7,2,2)</f>
        <v>3.0193660255834177E-3</v>
      </c>
      <c r="D16" s="273">
        <f>TTEST($D$6:$O$6,$D7:$O7,2,2)</f>
        <v>4.499589665255696E-2</v>
      </c>
      <c r="E16" s="39"/>
      <c r="F16" s="39"/>
      <c r="G16" s="40"/>
    </row>
    <row r="17" spans="2:8" x14ac:dyDescent="0.2">
      <c r="B17" s="193" t="s">
        <v>85</v>
      </c>
      <c r="C17" s="266">
        <f>TTEST($D$5:$O$5,$D8:$O8,2,2)</f>
        <v>2.3857475352720184E-5</v>
      </c>
      <c r="D17" s="266">
        <f>TTEST($D$6:$O$6,$D8:$O8,2,2)</f>
        <v>2.6989536570179874E-3</v>
      </c>
      <c r="E17" s="39">
        <f>TTEST($D$7:$O$7,$D8:$O8,2,2)</f>
        <v>0.98106672873497747</v>
      </c>
      <c r="F17" s="39"/>
      <c r="G17" s="40"/>
    </row>
    <row r="18" spans="2:8" x14ac:dyDescent="0.2">
      <c r="B18" s="201" t="s">
        <v>86</v>
      </c>
      <c r="C18" s="266">
        <f>TTEST($D$5:$O$5,$D9:$O9,2,2)</f>
        <v>7.9682764908309381E-5</v>
      </c>
      <c r="D18" s="266">
        <f>TTEST($D$6:$O$6,$D9:$O9,2,2)</f>
        <v>3.8718966648858197E-3</v>
      </c>
      <c r="E18" s="39">
        <f>TTEST($D$7:$O$7,$D9:$O9,2,2)</f>
        <v>0.59350209260591402</v>
      </c>
      <c r="F18" s="39">
        <f>TTEST($D$8:$O$8,$D9:$O9,2,2)</f>
        <v>0.40785399864715299</v>
      </c>
      <c r="G18" s="40"/>
    </row>
    <row r="19" spans="2:8" x14ac:dyDescent="0.2">
      <c r="B19" s="202" t="s">
        <v>87</v>
      </c>
      <c r="C19" s="268">
        <f>TTEST($D$5:$O$5,$D10:$O10,2,2)</f>
        <v>1.324243311251083E-5</v>
      </c>
      <c r="D19" s="268">
        <f>TTEST($D$6:$O$6,$D10:$O10,2,2)</f>
        <v>3.561022390520975E-3</v>
      </c>
      <c r="E19" s="277">
        <f>TTEST($D$7:$O$7,$D10:$O10,2,2)</f>
        <v>2.4784086623879965E-2</v>
      </c>
      <c r="F19" s="277">
        <f>TTEST($D$8:$O$8,$D10:$O10,2,2)</f>
        <v>1.7595817714015818E-2</v>
      </c>
      <c r="G19" s="276">
        <f>TTEST($D$9:$O$9,$D10:$O10,2,2)</f>
        <v>9.4265267147816967E-3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 s="22"/>
      <c r="D22" s="22"/>
      <c r="E22" s="22"/>
      <c r="F22" s="22"/>
      <c r="G22" s="22"/>
      <c r="H22" s="22"/>
    </row>
    <row r="23" spans="2:8" x14ac:dyDescent="0.2">
      <c r="B23" s="22"/>
      <c r="C23" s="22"/>
      <c r="D23" s="22"/>
      <c r="E23" s="22"/>
      <c r="F23" s="22"/>
      <c r="G23" s="22"/>
      <c r="H23" s="22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0</v>
      </c>
      <c r="C26" s="64">
        <v>12</v>
      </c>
      <c r="D26" s="64">
        <v>0.80555237728901652</v>
      </c>
      <c r="E26" s="64">
        <v>6.712936477408471E-2</v>
      </c>
      <c r="F26" s="64">
        <v>2.5050490593089623E-3</v>
      </c>
      <c r="G26" s="22"/>
      <c r="H26" s="22"/>
    </row>
    <row r="27" spans="2:8" x14ac:dyDescent="0.2">
      <c r="B27" s="64" t="s">
        <v>83</v>
      </c>
      <c r="C27" s="64">
        <v>5</v>
      </c>
      <c r="D27" s="64">
        <v>0.25489922681259547</v>
      </c>
      <c r="E27" s="64">
        <v>5.0979845362519094E-2</v>
      </c>
      <c r="F27" s="64">
        <v>2.4684364452525875E-4</v>
      </c>
      <c r="G27" s="22"/>
      <c r="H27" s="22"/>
    </row>
    <row r="28" spans="2:8" x14ac:dyDescent="0.2">
      <c r="B28" s="64" t="s">
        <v>84</v>
      </c>
      <c r="C28" s="64">
        <v>6</v>
      </c>
      <c r="D28" s="64">
        <v>2.3464653995181148</v>
      </c>
      <c r="E28" s="64">
        <v>0.39107756658635245</v>
      </c>
      <c r="F28" s="64">
        <v>0.10469873036840649</v>
      </c>
      <c r="G28" s="22"/>
      <c r="H28" s="22"/>
    </row>
    <row r="29" spans="2:8" x14ac:dyDescent="0.2">
      <c r="B29" s="64" t="s">
        <v>85</v>
      </c>
      <c r="C29" s="64">
        <v>6</v>
      </c>
      <c r="D29" s="64">
        <v>2.3686950140548215</v>
      </c>
      <c r="E29" s="64">
        <v>0.39478250234247025</v>
      </c>
      <c r="F29" s="64">
        <v>3.4414423744735932E-2</v>
      </c>
      <c r="G29" s="22"/>
      <c r="H29" s="22"/>
    </row>
    <row r="30" spans="2:8" x14ac:dyDescent="0.2">
      <c r="B30" s="64" t="s">
        <v>86</v>
      </c>
      <c r="C30" s="64">
        <v>6</v>
      </c>
      <c r="D30" s="64">
        <v>1.8655371705117931</v>
      </c>
      <c r="E30" s="64">
        <v>0.31092286175196554</v>
      </c>
      <c r="F30" s="64">
        <v>2.2114126353298857E-2</v>
      </c>
      <c r="G30" s="22"/>
      <c r="H30" s="22"/>
    </row>
    <row r="31" spans="2:8" ht="17" thickBot="1" x14ac:dyDescent="0.25">
      <c r="B31" s="331" t="s">
        <v>87</v>
      </c>
      <c r="C31" s="331">
        <v>6</v>
      </c>
      <c r="D31" s="331">
        <v>6.8592150070156963</v>
      </c>
      <c r="E31" s="331">
        <v>1.1432025011692828</v>
      </c>
      <c r="F31" s="331">
        <v>0.38273037343582939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5.2130437886340735</v>
      </c>
      <c r="D36" s="64">
        <v>5</v>
      </c>
      <c r="E36" s="346">
        <v>1.0426087577268146</v>
      </c>
      <c r="F36" s="346">
        <v>13.277623430650593</v>
      </c>
      <c r="G36" s="350">
        <v>2.7845666719449549E-7</v>
      </c>
      <c r="H36" s="345">
        <v>2.4851432213730082</v>
      </c>
    </row>
    <row r="37" spans="2:8" x14ac:dyDescent="0.2">
      <c r="B37" s="64" t="s">
        <v>128</v>
      </c>
      <c r="C37" s="64">
        <v>2.7483311837418531</v>
      </c>
      <c r="D37" s="64">
        <v>35</v>
      </c>
      <c r="E37" s="344">
        <v>7.8523748106910096E-2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7.9613749723759266</v>
      </c>
      <c r="D39" s="331">
        <v>40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12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208" t="s">
        <v>294</v>
      </c>
      <c r="C47" s="209">
        <v>1.6150000000000001E-2</v>
      </c>
      <c r="D47" s="209" t="s">
        <v>133</v>
      </c>
      <c r="E47" s="209">
        <v>0.68579999999999997</v>
      </c>
      <c r="F47" s="210">
        <v>0.91439999999999999</v>
      </c>
    </row>
    <row r="48" spans="2:8" x14ac:dyDescent="0.2">
      <c r="B48" s="158" t="s">
        <v>295</v>
      </c>
      <c r="C48" s="159">
        <v>-0.32390000000000002</v>
      </c>
      <c r="D48" s="159" t="s">
        <v>131</v>
      </c>
      <c r="E48" s="159">
        <v>4.02E-2</v>
      </c>
      <c r="F48" s="160">
        <v>2.6800000000000001E-2</v>
      </c>
    </row>
    <row r="49" spans="2:6" x14ac:dyDescent="0.2">
      <c r="B49" s="158" t="s">
        <v>300</v>
      </c>
      <c r="C49" s="159">
        <v>-0.32769999999999999</v>
      </c>
      <c r="D49" s="159" t="s">
        <v>131</v>
      </c>
      <c r="E49" s="159">
        <v>4.02E-2</v>
      </c>
      <c r="F49" s="160">
        <v>2.52E-2</v>
      </c>
    </row>
    <row r="50" spans="2:6" x14ac:dyDescent="0.2">
      <c r="B50" s="208" t="s">
        <v>296</v>
      </c>
      <c r="C50" s="209">
        <v>-0.24379999999999999</v>
      </c>
      <c r="D50" s="209" t="s">
        <v>133</v>
      </c>
      <c r="E50" s="209">
        <v>9.5200000000000007E-2</v>
      </c>
      <c r="F50" s="210">
        <v>9.06E-2</v>
      </c>
    </row>
    <row r="51" spans="2:6" x14ac:dyDescent="0.2">
      <c r="B51" s="158" t="s">
        <v>301</v>
      </c>
      <c r="C51" s="159">
        <v>-1.0760000000000001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208" t="s">
        <v>297</v>
      </c>
      <c r="C52" s="209">
        <v>-0.34010000000000001</v>
      </c>
      <c r="D52" s="209" t="s">
        <v>133</v>
      </c>
      <c r="E52" s="209">
        <v>6.1600000000000002E-2</v>
      </c>
      <c r="F52" s="210">
        <v>5.28E-2</v>
      </c>
    </row>
    <row r="53" spans="2:6" x14ac:dyDescent="0.2">
      <c r="B53" s="208" t="s">
        <v>302</v>
      </c>
      <c r="C53" s="209">
        <v>-0.34379999999999999</v>
      </c>
      <c r="D53" s="209" t="s">
        <v>133</v>
      </c>
      <c r="E53" s="209">
        <v>6.1600000000000002E-2</v>
      </c>
      <c r="F53" s="210">
        <v>5.04E-2</v>
      </c>
    </row>
    <row r="54" spans="2:6" x14ac:dyDescent="0.2">
      <c r="B54" s="208" t="s">
        <v>298</v>
      </c>
      <c r="C54" s="209">
        <v>-0.25990000000000002</v>
      </c>
      <c r="D54" s="209" t="s">
        <v>133</v>
      </c>
      <c r="E54" s="209">
        <v>0.12839999999999999</v>
      </c>
      <c r="F54" s="210">
        <v>0.13450000000000001</v>
      </c>
    </row>
    <row r="55" spans="2:6" x14ac:dyDescent="0.2">
      <c r="B55" s="158" t="s">
        <v>303</v>
      </c>
      <c r="C55" s="159">
        <v>-1.0920000000000001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08" t="s">
        <v>304</v>
      </c>
      <c r="C56" s="209">
        <v>-3.705E-3</v>
      </c>
      <c r="D56" s="209" t="s">
        <v>133</v>
      </c>
      <c r="E56" s="209">
        <v>0.68730000000000002</v>
      </c>
      <c r="F56" s="210">
        <v>0.9819</v>
      </c>
    </row>
    <row r="57" spans="2:6" x14ac:dyDescent="0.2">
      <c r="B57" s="208" t="s">
        <v>299</v>
      </c>
      <c r="C57" s="209">
        <v>8.0149999999999999E-2</v>
      </c>
      <c r="D57" s="209" t="s">
        <v>133</v>
      </c>
      <c r="E57" s="209">
        <v>0.50349999999999995</v>
      </c>
      <c r="F57" s="210">
        <v>0.62339999999999995</v>
      </c>
    </row>
    <row r="58" spans="2:6" x14ac:dyDescent="0.2">
      <c r="B58" s="158" t="s">
        <v>305</v>
      </c>
      <c r="C58" s="159">
        <v>-0.75209999999999999</v>
      </c>
      <c r="D58" s="159" t="s">
        <v>131</v>
      </c>
      <c r="E58" s="159">
        <v>1E-4</v>
      </c>
      <c r="F58" s="160" t="s">
        <v>132</v>
      </c>
    </row>
    <row r="59" spans="2:6" x14ac:dyDescent="0.2">
      <c r="B59" s="208" t="s">
        <v>306</v>
      </c>
      <c r="C59" s="209">
        <v>8.3860000000000004E-2</v>
      </c>
      <c r="D59" s="209" t="s">
        <v>133</v>
      </c>
      <c r="E59" s="209">
        <v>0.50349999999999995</v>
      </c>
      <c r="F59" s="210">
        <v>0.60750000000000004</v>
      </c>
    </row>
    <row r="60" spans="2:6" x14ac:dyDescent="0.2">
      <c r="B60" s="158" t="s">
        <v>307</v>
      </c>
      <c r="C60" s="159">
        <v>-0.74839999999999995</v>
      </c>
      <c r="D60" s="159" t="s">
        <v>131</v>
      </c>
      <c r="E60" s="159">
        <v>1E-4</v>
      </c>
      <c r="F60" s="160" t="s">
        <v>132</v>
      </c>
    </row>
    <row r="61" spans="2:6" x14ac:dyDescent="0.2">
      <c r="B61" s="161" t="s">
        <v>308</v>
      </c>
      <c r="C61" s="162">
        <v>-0.83230000000000004</v>
      </c>
      <c r="D61" s="162" t="s">
        <v>131</v>
      </c>
      <c r="E61" s="162" t="s">
        <v>132</v>
      </c>
      <c r="F61" s="163" t="s">
        <v>132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 enableFormatConditionsCalculation="0"/>
  <dimension ref="B2:S62"/>
  <sheetViews>
    <sheetView showRuler="0" workbookViewId="0">
      <selection activeCell="M40" sqref="M40"/>
    </sheetView>
  </sheetViews>
  <sheetFormatPr baseColWidth="10" defaultColWidth="11" defaultRowHeight="16" x14ac:dyDescent="0.2"/>
  <cols>
    <col min="1" max="1" width="11" style="164"/>
    <col min="2" max="2" width="32" style="164" customWidth="1"/>
    <col min="3" max="3" width="21.1640625" style="164" customWidth="1"/>
    <col min="4" max="4" width="11" style="164"/>
    <col min="5" max="5" width="12.33203125" style="164" customWidth="1"/>
    <col min="6" max="6" width="14.6640625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2" spans="2:19" ht="24" x14ac:dyDescent="0.3">
      <c r="B2" s="3" t="s">
        <v>90</v>
      </c>
    </row>
    <row r="4" spans="2:19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Q4" s="2" t="s">
        <v>5</v>
      </c>
      <c r="R4" s="2" t="s">
        <v>4</v>
      </c>
      <c r="S4" s="2" t="s">
        <v>6</v>
      </c>
    </row>
    <row r="5" spans="2:19" x14ac:dyDescent="0.2">
      <c r="B5" s="23">
        <v>2411</v>
      </c>
      <c r="C5" s="87" t="s">
        <v>0</v>
      </c>
      <c r="D5" s="165">
        <v>9.8835983779817685E-2</v>
      </c>
      <c r="E5" s="165">
        <v>9.4954811616581675E-2</v>
      </c>
      <c r="F5" s="165">
        <v>9.2271145278061892E-2</v>
      </c>
      <c r="G5" s="165">
        <v>3.8608145671860883E-2</v>
      </c>
      <c r="H5" s="165">
        <v>0.12873889952661707</v>
      </c>
      <c r="I5" s="165">
        <v>4.9076613729432651E-2</v>
      </c>
      <c r="J5" s="165">
        <v>0.31095840924159734</v>
      </c>
      <c r="K5" s="165">
        <v>6.1128996677289577E-2</v>
      </c>
      <c r="L5" s="165">
        <v>9.9832723620628269E-2</v>
      </c>
      <c r="M5" s="165">
        <v>0.15586096673057287</v>
      </c>
      <c r="N5" s="165">
        <v>4.5786619917815546E-2</v>
      </c>
      <c r="O5" s="166">
        <v>5.410499751630464E-2</v>
      </c>
      <c r="Q5" s="181">
        <f t="shared" ref="Q5:Q10" si="0">AVERAGE(D5:O5)</f>
        <v>0.10251319277554834</v>
      </c>
      <c r="R5" s="168">
        <f t="shared" ref="R5:R10" si="1">STDEV(D5:O5)</f>
        <v>7.469887947335159E-2</v>
      </c>
      <c r="S5" s="182">
        <f t="shared" ref="S5:S10" si="2">R5/(SQRT(COUNTA(D5:O5)))</f>
        <v>2.1563709086051475E-2</v>
      </c>
    </row>
    <row r="6" spans="2:19" x14ac:dyDescent="0.2">
      <c r="B6" s="26">
        <v>10695</v>
      </c>
      <c r="C6" s="88" t="s">
        <v>83</v>
      </c>
      <c r="D6" s="169">
        <v>9.015374502273743E-2</v>
      </c>
      <c r="E6" s="169">
        <v>8.8182443790370546E-2</v>
      </c>
      <c r="F6" s="169">
        <v>7.672758329702839E-2</v>
      </c>
      <c r="G6" s="169">
        <v>6.9321709040420912E-2</v>
      </c>
      <c r="H6" s="169">
        <v>0.16840575510563249</v>
      </c>
      <c r="I6" s="169"/>
      <c r="J6" s="169"/>
      <c r="K6" s="169"/>
      <c r="L6" s="169"/>
      <c r="M6" s="169"/>
      <c r="N6" s="169"/>
      <c r="O6" s="171"/>
      <c r="Q6" s="184">
        <f t="shared" si="0"/>
        <v>9.8558247251237949E-2</v>
      </c>
      <c r="R6" s="172">
        <f t="shared" si="1"/>
        <v>3.9963484469798548E-2</v>
      </c>
      <c r="S6" s="185">
        <f t="shared" si="2"/>
        <v>1.7872213578445338E-2</v>
      </c>
    </row>
    <row r="7" spans="2:19" x14ac:dyDescent="0.2">
      <c r="B7" s="26">
        <v>16931</v>
      </c>
      <c r="C7" s="99" t="s">
        <v>84</v>
      </c>
      <c r="D7" s="169">
        <v>0.35379436946310966</v>
      </c>
      <c r="E7" s="169">
        <v>0.34337675383784028</v>
      </c>
      <c r="F7" s="169">
        <v>1.1589206742957932</v>
      </c>
      <c r="G7" s="169">
        <v>0.1314807599989036</v>
      </c>
      <c r="H7" s="169">
        <v>0.15749997057554491</v>
      </c>
      <c r="I7" s="169">
        <v>0.67039646453155055</v>
      </c>
      <c r="J7" s="169"/>
      <c r="K7" s="37"/>
      <c r="L7" s="169"/>
      <c r="M7" s="169"/>
      <c r="N7" s="169"/>
      <c r="O7" s="171"/>
      <c r="Q7" s="184">
        <f t="shared" si="0"/>
        <v>0.4692448321171237</v>
      </c>
      <c r="R7" s="172">
        <f t="shared" si="1"/>
        <v>0.38898734068759905</v>
      </c>
      <c r="S7" s="185">
        <f t="shared" si="2"/>
        <v>0.15880341684779659</v>
      </c>
    </row>
    <row r="8" spans="2:19" x14ac:dyDescent="0.2">
      <c r="B8" s="26">
        <v>17630</v>
      </c>
      <c r="C8" s="99" t="s">
        <v>85</v>
      </c>
      <c r="D8" s="169">
        <v>1.0560724266148636</v>
      </c>
      <c r="E8" s="169">
        <v>0.68556394584810842</v>
      </c>
      <c r="F8" s="169">
        <v>0.22647429120962484</v>
      </c>
      <c r="G8" s="169">
        <v>0.41010806272756539</v>
      </c>
      <c r="H8" s="169">
        <v>0.53018395758026438</v>
      </c>
      <c r="I8" s="169">
        <v>0.16167153141273136</v>
      </c>
      <c r="J8" s="169"/>
      <c r="K8" s="169"/>
      <c r="L8" s="169"/>
      <c r="M8" s="169"/>
      <c r="N8" s="169"/>
      <c r="O8" s="171"/>
      <c r="Q8" s="184">
        <f t="shared" si="0"/>
        <v>0.51167903589885966</v>
      </c>
      <c r="R8" s="172">
        <f t="shared" si="1"/>
        <v>0.32896997433522207</v>
      </c>
      <c r="S8" s="185">
        <f t="shared" si="2"/>
        <v>0.13430142963629532</v>
      </c>
    </row>
    <row r="9" spans="2:19" x14ac:dyDescent="0.2">
      <c r="B9" s="26">
        <v>17121</v>
      </c>
      <c r="C9" s="99" t="s">
        <v>86</v>
      </c>
      <c r="D9" s="169">
        <v>6.4044141212650937E-2</v>
      </c>
      <c r="E9" s="169">
        <v>8.5726574363895608E-2</v>
      </c>
      <c r="F9" s="169">
        <v>5.8663248815381722E-2</v>
      </c>
      <c r="G9" s="169">
        <v>0.44537932192008484</v>
      </c>
      <c r="H9" s="169">
        <v>0.45900118602013223</v>
      </c>
      <c r="I9" s="169">
        <v>0.46982008994107521</v>
      </c>
      <c r="J9" s="169"/>
      <c r="K9" s="169"/>
      <c r="L9" s="169"/>
      <c r="M9" s="169"/>
      <c r="N9" s="169"/>
      <c r="O9" s="171"/>
      <c r="Q9" s="184">
        <f t="shared" si="0"/>
        <v>0.26377242704553677</v>
      </c>
      <c r="R9" s="172">
        <f t="shared" si="1"/>
        <v>0.21317244699753035</v>
      </c>
      <c r="S9" s="185">
        <f t="shared" si="2"/>
        <v>8.7027287060740227E-2</v>
      </c>
    </row>
    <row r="10" spans="2:19" x14ac:dyDescent="0.2">
      <c r="B10" s="28">
        <v>17409</v>
      </c>
      <c r="C10" s="101" t="s">
        <v>87</v>
      </c>
      <c r="D10" s="173">
        <v>2.9941517816028425</v>
      </c>
      <c r="E10" s="173">
        <v>2.2251164126287217</v>
      </c>
      <c r="F10" s="173">
        <v>2.7480649702372473</v>
      </c>
      <c r="G10" s="173">
        <v>0.4314602111090326</v>
      </c>
      <c r="H10" s="173">
        <v>3.3966706584576136</v>
      </c>
      <c r="I10" s="173">
        <v>4.6597203691462568</v>
      </c>
      <c r="J10" s="173"/>
      <c r="K10" s="173"/>
      <c r="L10" s="173"/>
      <c r="M10" s="173"/>
      <c r="N10" s="173"/>
      <c r="O10" s="174"/>
      <c r="Q10" s="187">
        <f t="shared" si="0"/>
        <v>2.7425307338636191</v>
      </c>
      <c r="R10" s="175">
        <f t="shared" si="1"/>
        <v>1.3982577343955414</v>
      </c>
      <c r="S10" s="188">
        <f t="shared" si="2"/>
        <v>0.57083632969485409</v>
      </c>
    </row>
    <row r="12" spans="2:19" ht="24" x14ac:dyDescent="0.3">
      <c r="B12" s="4" t="s">
        <v>7</v>
      </c>
      <c r="H12" s="263"/>
      <c r="I12" s="263"/>
      <c r="J12" s="263"/>
      <c r="K12" s="263"/>
      <c r="L12" s="263"/>
      <c r="M12" s="263"/>
      <c r="N12" s="263"/>
      <c r="O12" s="263"/>
    </row>
    <row r="14" spans="2:19" x14ac:dyDescent="0.2">
      <c r="B14" s="189"/>
      <c r="C14" s="190" t="s">
        <v>0</v>
      </c>
      <c r="D14" s="190" t="s">
        <v>83</v>
      </c>
      <c r="E14" s="190" t="s">
        <v>84</v>
      </c>
      <c r="F14" s="190" t="s">
        <v>85</v>
      </c>
      <c r="G14" s="142" t="s">
        <v>86</v>
      </c>
    </row>
    <row r="15" spans="2:19" x14ac:dyDescent="0.2">
      <c r="B15" s="192" t="s">
        <v>83</v>
      </c>
      <c r="C15" s="42">
        <f>TTEST($D$5:$O$5,$D6:$O6,2,2)</f>
        <v>0.91344514594300752</v>
      </c>
      <c r="D15" s="42"/>
      <c r="E15" s="42"/>
      <c r="F15" s="42"/>
      <c r="G15" s="43"/>
    </row>
    <row r="16" spans="2:19" x14ac:dyDescent="0.2">
      <c r="B16" s="193" t="s">
        <v>84</v>
      </c>
      <c r="C16" s="266">
        <f>TTEST($D$5:$O$5,$D7:$O7,2,2)</f>
        <v>5.0849505685694957E-3</v>
      </c>
      <c r="D16" s="39">
        <f>TTEST($D$6:$O$6,$D7:$O7,2,2)</f>
        <v>6.4849491149541139E-2</v>
      </c>
      <c r="E16" s="39"/>
      <c r="F16" s="39"/>
      <c r="G16" s="40"/>
    </row>
    <row r="17" spans="2:8" x14ac:dyDescent="0.2">
      <c r="B17" s="193" t="s">
        <v>85</v>
      </c>
      <c r="C17" s="266">
        <f>TTEST($D$5:$O$5,$D8:$O8,2,2)</f>
        <v>6.5464023637430485E-4</v>
      </c>
      <c r="D17" s="273">
        <f>TTEST($D$6:$O$6,$D8:$O8,2,2)</f>
        <v>2.1891575302315201E-2</v>
      </c>
      <c r="E17" s="39">
        <f>TTEST($D$7:$O$7,$D8:$O8,2,2)</f>
        <v>0.84242178297880943</v>
      </c>
      <c r="F17" s="39"/>
      <c r="G17" s="40"/>
    </row>
    <row r="18" spans="2:8" x14ac:dyDescent="0.2">
      <c r="B18" s="201" t="s">
        <v>86</v>
      </c>
      <c r="C18" s="273">
        <f>TTEST($D$5:$O$5,$D9:$O9,2,2)</f>
        <v>2.8836208673436989E-2</v>
      </c>
      <c r="D18" s="39">
        <f>TTEST($D$6:$O$6,$D9:$O9,2,2)</f>
        <v>0.12459900279728701</v>
      </c>
      <c r="E18" s="39">
        <f>TTEST($D$7:$O$7,$D9:$O9,2,2)</f>
        <v>0.28298151695690066</v>
      </c>
      <c r="F18" s="39">
        <f>TTEST($D$8:$O$8,$D9:$O9,2,2)</f>
        <v>0.15240100911064783</v>
      </c>
      <c r="G18" s="40"/>
    </row>
    <row r="19" spans="2:8" x14ac:dyDescent="0.2">
      <c r="B19" s="202" t="s">
        <v>87</v>
      </c>
      <c r="C19" s="268">
        <f>TTEST($D$5:$O$5,$D10:$O10,2,2)</f>
        <v>4.8003124366695019E-6</v>
      </c>
      <c r="D19" s="268">
        <f>TTEST($D$6:$O$6,$D10:$O10,2,2)</f>
        <v>2.3473391414750677E-3</v>
      </c>
      <c r="E19" s="268">
        <f>TTEST($D$7:$O$7,$D10:$O10,2,2)</f>
        <v>3.2828380383459494E-3</v>
      </c>
      <c r="F19" s="268">
        <f>TTEST($D$8:$O$8,$D10:$O10,2,2)</f>
        <v>3.4620664075638579E-3</v>
      </c>
      <c r="G19" s="276">
        <f>TTEST($D$9:$O$9,$D10:$O10,2,2)</f>
        <v>1.5794143144553683E-3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 s="22"/>
      <c r="D22" s="22"/>
      <c r="E22" s="22"/>
      <c r="F22" s="22"/>
      <c r="G22" s="22"/>
      <c r="H22" s="22"/>
    </row>
    <row r="23" spans="2:8" x14ac:dyDescent="0.2">
      <c r="B23" s="22"/>
      <c r="C23" s="22"/>
      <c r="D23" s="22"/>
      <c r="E23" s="22"/>
      <c r="F23" s="22"/>
      <c r="G23" s="22"/>
      <c r="H23" s="22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0</v>
      </c>
      <c r="C26" s="64">
        <v>12</v>
      </c>
      <c r="D26" s="64">
        <v>1.2301583133065801</v>
      </c>
      <c r="E26" s="64">
        <v>0.10251319277554834</v>
      </c>
      <c r="F26" s="64">
        <v>5.5799225945743066E-3</v>
      </c>
      <c r="G26" s="22"/>
      <c r="H26" s="22"/>
    </row>
    <row r="27" spans="2:8" x14ac:dyDescent="0.2">
      <c r="B27" s="64" t="s">
        <v>83</v>
      </c>
      <c r="C27" s="64">
        <v>5</v>
      </c>
      <c r="D27" s="64">
        <v>0.49279123625618976</v>
      </c>
      <c r="E27" s="64">
        <v>9.8558247251237949E-2</v>
      </c>
      <c r="F27" s="64">
        <v>1.5970800909678295E-3</v>
      </c>
      <c r="G27" s="22"/>
      <c r="H27" s="22"/>
    </row>
    <row r="28" spans="2:8" x14ac:dyDescent="0.2">
      <c r="B28" s="64" t="s">
        <v>84</v>
      </c>
      <c r="C28" s="64">
        <v>6</v>
      </c>
      <c r="D28" s="64">
        <v>2.8154689927027423</v>
      </c>
      <c r="E28" s="64">
        <v>0.4692448321171237</v>
      </c>
      <c r="F28" s="64">
        <v>0.15131115121521027</v>
      </c>
      <c r="G28" s="22"/>
      <c r="H28" s="22"/>
    </row>
    <row r="29" spans="2:8" x14ac:dyDescent="0.2">
      <c r="B29" s="64" t="s">
        <v>85</v>
      </c>
      <c r="C29" s="64">
        <v>6</v>
      </c>
      <c r="D29" s="64">
        <v>3.0700742153931579</v>
      </c>
      <c r="E29" s="64">
        <v>0.51167903589885966</v>
      </c>
      <c r="F29" s="64">
        <v>0.10822124401411667</v>
      </c>
      <c r="G29" s="22"/>
      <c r="H29" s="22"/>
    </row>
    <row r="30" spans="2:8" x14ac:dyDescent="0.2">
      <c r="B30" s="64" t="s">
        <v>86</v>
      </c>
      <c r="C30" s="64">
        <v>6</v>
      </c>
      <c r="D30" s="64">
        <v>1.5826345622732205</v>
      </c>
      <c r="E30" s="64">
        <v>0.26377242704553677</v>
      </c>
      <c r="F30" s="64">
        <v>4.5442492158914882E-2</v>
      </c>
      <c r="G30" s="22"/>
      <c r="H30" s="22"/>
    </row>
    <row r="31" spans="2:8" ht="17" thickBot="1" x14ac:dyDescent="0.25">
      <c r="B31" s="331" t="s">
        <v>87</v>
      </c>
      <c r="C31" s="331">
        <v>6</v>
      </c>
      <c r="D31" s="331">
        <v>16.455184403181715</v>
      </c>
      <c r="E31" s="331">
        <v>2.7425307338636191</v>
      </c>
      <c r="F31" s="331">
        <v>1.9551246917969523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32.570741571355072</v>
      </c>
      <c r="D36" s="64">
        <v>5</v>
      </c>
      <c r="E36" s="346">
        <v>6.5141483142710142</v>
      </c>
      <c r="F36" s="346">
        <v>20.055407195615867</v>
      </c>
      <c r="G36" s="350">
        <v>2.1268193363897411E-9</v>
      </c>
      <c r="H36" s="346">
        <v>2.4851432213730082</v>
      </c>
    </row>
    <row r="37" spans="2:8" x14ac:dyDescent="0.2">
      <c r="B37" s="64" t="s">
        <v>128</v>
      </c>
      <c r="C37" s="64">
        <v>11.368265364830162</v>
      </c>
      <c r="D37" s="64">
        <v>35</v>
      </c>
      <c r="E37" s="345">
        <v>0.32480758185229036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43.939006936185237</v>
      </c>
      <c r="D39" s="331">
        <v>40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12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208" t="s">
        <v>294</v>
      </c>
      <c r="C47" s="209">
        <v>3.9550000000000002E-3</v>
      </c>
      <c r="D47" s="209" t="s">
        <v>133</v>
      </c>
      <c r="E47" s="209">
        <v>0.69279999999999997</v>
      </c>
      <c r="F47" s="210">
        <v>0.98970000000000002</v>
      </c>
    </row>
    <row r="48" spans="2:8" x14ac:dyDescent="0.2">
      <c r="B48" s="208" t="s">
        <v>295</v>
      </c>
      <c r="C48" s="209">
        <v>-0.36670000000000003</v>
      </c>
      <c r="D48" s="209" t="s">
        <v>133</v>
      </c>
      <c r="E48" s="209">
        <v>0.30980000000000002</v>
      </c>
      <c r="F48" s="210">
        <v>0.20660000000000001</v>
      </c>
    </row>
    <row r="49" spans="2:6" x14ac:dyDescent="0.2">
      <c r="B49" s="208" t="s">
        <v>300</v>
      </c>
      <c r="C49" s="209">
        <v>-0.40920000000000001</v>
      </c>
      <c r="D49" s="209" t="s">
        <v>133</v>
      </c>
      <c r="E49" s="209">
        <v>0.27989999999999998</v>
      </c>
      <c r="F49" s="210">
        <v>0.15989999999999999</v>
      </c>
    </row>
    <row r="50" spans="2:6" x14ac:dyDescent="0.2">
      <c r="B50" s="208" t="s">
        <v>296</v>
      </c>
      <c r="C50" s="209">
        <v>-0.1613</v>
      </c>
      <c r="D50" s="209" t="s">
        <v>133</v>
      </c>
      <c r="E50" s="209">
        <v>0.50319999999999998</v>
      </c>
      <c r="F50" s="210">
        <v>0.57509999999999994</v>
      </c>
    </row>
    <row r="51" spans="2:6" x14ac:dyDescent="0.2">
      <c r="B51" s="158" t="s">
        <v>301</v>
      </c>
      <c r="C51" s="159">
        <v>-2.64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208" t="s">
        <v>297</v>
      </c>
      <c r="C52" s="209">
        <v>-0.37069999999999997</v>
      </c>
      <c r="D52" s="209" t="s">
        <v>133</v>
      </c>
      <c r="E52" s="209">
        <v>0.33850000000000002</v>
      </c>
      <c r="F52" s="210">
        <v>0.29010000000000002</v>
      </c>
    </row>
    <row r="53" spans="2:6" x14ac:dyDescent="0.2">
      <c r="B53" s="208" t="s">
        <v>302</v>
      </c>
      <c r="C53" s="209">
        <v>-0.41310000000000002</v>
      </c>
      <c r="D53" s="209" t="s">
        <v>133</v>
      </c>
      <c r="E53" s="209">
        <v>0.31409999999999999</v>
      </c>
      <c r="F53" s="210">
        <v>0.23930000000000001</v>
      </c>
    </row>
    <row r="54" spans="2:6" x14ac:dyDescent="0.2">
      <c r="B54" s="208" t="s">
        <v>298</v>
      </c>
      <c r="C54" s="209">
        <v>-0.16520000000000001</v>
      </c>
      <c r="D54" s="209" t="s">
        <v>133</v>
      </c>
      <c r="E54" s="209">
        <v>0.51300000000000001</v>
      </c>
      <c r="F54" s="210">
        <v>0.6351</v>
      </c>
    </row>
    <row r="55" spans="2:6" x14ac:dyDescent="0.2">
      <c r="B55" s="158" t="s">
        <v>303</v>
      </c>
      <c r="C55" s="159">
        <v>-2.6440000000000001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08" t="s">
        <v>304</v>
      </c>
      <c r="C56" s="209">
        <v>-4.2430000000000002E-2</v>
      </c>
      <c r="D56" s="209" t="s">
        <v>133</v>
      </c>
      <c r="E56" s="209">
        <v>0.67359999999999998</v>
      </c>
      <c r="F56" s="210">
        <v>0.89810000000000001</v>
      </c>
    </row>
    <row r="57" spans="2:6" x14ac:dyDescent="0.2">
      <c r="B57" s="208" t="s">
        <v>299</v>
      </c>
      <c r="C57" s="209">
        <v>0.20549999999999999</v>
      </c>
      <c r="D57" s="209" t="s">
        <v>133</v>
      </c>
      <c r="E57" s="209">
        <v>0.50319999999999998</v>
      </c>
      <c r="F57" s="210">
        <v>0.53639999999999999</v>
      </c>
    </row>
    <row r="58" spans="2:6" x14ac:dyDescent="0.2">
      <c r="B58" s="158" t="s">
        <v>305</v>
      </c>
      <c r="C58" s="159">
        <v>-2.2730000000000001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208" t="s">
        <v>306</v>
      </c>
      <c r="C59" s="209">
        <v>0.24790000000000001</v>
      </c>
      <c r="D59" s="209" t="s">
        <v>133</v>
      </c>
      <c r="E59" s="209">
        <v>0.47899999999999998</v>
      </c>
      <c r="F59" s="210">
        <v>0.45619999999999999</v>
      </c>
    </row>
    <row r="60" spans="2:6" x14ac:dyDescent="0.2">
      <c r="B60" s="158" t="s">
        <v>307</v>
      </c>
      <c r="C60" s="159">
        <v>-2.2309999999999999</v>
      </c>
      <c r="D60" s="159" t="s">
        <v>131</v>
      </c>
      <c r="E60" s="159" t="s">
        <v>132</v>
      </c>
      <c r="F60" s="160" t="s">
        <v>132</v>
      </c>
    </row>
    <row r="61" spans="2:6" x14ac:dyDescent="0.2">
      <c r="B61" s="161" t="s">
        <v>308</v>
      </c>
      <c r="C61" s="162">
        <v>-2.4790000000000001</v>
      </c>
      <c r="D61" s="162" t="s">
        <v>131</v>
      </c>
      <c r="E61" s="162" t="s">
        <v>132</v>
      </c>
      <c r="F61" s="163" t="s">
        <v>132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 enableFormatConditionsCalculation="0"/>
  <dimension ref="B2:S62"/>
  <sheetViews>
    <sheetView showRuler="0" workbookViewId="0">
      <selection activeCell="M39" sqref="M39"/>
    </sheetView>
  </sheetViews>
  <sheetFormatPr baseColWidth="10" defaultColWidth="11" defaultRowHeight="16" x14ac:dyDescent="0.2"/>
  <cols>
    <col min="1" max="1" width="11" style="164"/>
    <col min="2" max="2" width="34" style="164" customWidth="1"/>
    <col min="3" max="3" width="21.1640625" style="164" customWidth="1"/>
    <col min="4" max="4" width="11" style="164"/>
    <col min="5" max="5" width="12.33203125" style="164" customWidth="1"/>
    <col min="6" max="6" width="16" style="164" customWidth="1"/>
    <col min="7" max="7" width="15" style="164" customWidth="1"/>
    <col min="8" max="8" width="14.6640625" style="164" customWidth="1"/>
    <col min="9" max="9" width="13.6640625" style="164" customWidth="1"/>
    <col min="10" max="16384" width="11" style="164"/>
  </cols>
  <sheetData>
    <row r="2" spans="2:19" ht="24" x14ac:dyDescent="0.3">
      <c r="B2" s="3" t="s">
        <v>91</v>
      </c>
    </row>
    <row r="4" spans="2:19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Q4" s="2" t="s">
        <v>5</v>
      </c>
      <c r="R4" s="2" t="s">
        <v>4</v>
      </c>
      <c r="S4" s="2" t="s">
        <v>6</v>
      </c>
    </row>
    <row r="5" spans="2:19" x14ac:dyDescent="0.2">
      <c r="B5" s="23">
        <v>2411</v>
      </c>
      <c r="C5" s="87" t="s">
        <v>0</v>
      </c>
      <c r="D5" s="165">
        <v>5.0680848088064452E-2</v>
      </c>
      <c r="E5" s="165">
        <v>2.4860066552530619E-2</v>
      </c>
      <c r="F5" s="165">
        <v>2.4022115178575856E-2</v>
      </c>
      <c r="G5" s="165">
        <v>4.3680584493092658E-2</v>
      </c>
      <c r="H5" s="165">
        <v>9.8522708886445029E-2</v>
      </c>
      <c r="I5" s="165">
        <v>4.4931001689256012E-2</v>
      </c>
      <c r="J5" s="165">
        <v>0.17607470686312754</v>
      </c>
      <c r="K5" s="165">
        <v>5.6105731512363886E-2</v>
      </c>
      <c r="L5" s="165">
        <v>7.1531285080813661E-2</v>
      </c>
      <c r="M5" s="165">
        <v>0.10962743962122719</v>
      </c>
      <c r="N5" s="165">
        <v>4.5202364488758306E-2</v>
      </c>
      <c r="O5" s="166">
        <v>5.2556103066616212E-2</v>
      </c>
      <c r="Q5" s="181">
        <f>AVERAGE(D5:O5)</f>
        <v>6.6482912960072624E-2</v>
      </c>
      <c r="R5" s="168">
        <f t="shared" ref="R5:R10" si="0">STDEV(D5:O5)</f>
        <v>4.3114927531058035E-2</v>
      </c>
      <c r="S5" s="182">
        <f t="shared" ref="S5:S10" si="1">R5/(SQRT(COUNTA(D5:O5)))</f>
        <v>1.2446207508073782E-2</v>
      </c>
    </row>
    <row r="6" spans="2:19" x14ac:dyDescent="0.2">
      <c r="B6" s="26">
        <v>10695</v>
      </c>
      <c r="C6" s="88" t="s">
        <v>83</v>
      </c>
      <c r="D6" s="169">
        <v>7.2689059145021426E-2</v>
      </c>
      <c r="E6" s="169">
        <v>2.3218268878069211E-2</v>
      </c>
      <c r="F6" s="169">
        <v>2.7116430080365083E-2</v>
      </c>
      <c r="G6" s="169">
        <v>6.1921478908693026E-2</v>
      </c>
      <c r="H6" s="169">
        <v>9.1165875059164819E-2</v>
      </c>
      <c r="I6" s="169"/>
      <c r="J6" s="169"/>
      <c r="K6" s="169"/>
      <c r="L6" s="169"/>
      <c r="M6" s="169"/>
      <c r="N6" s="169"/>
      <c r="O6" s="171"/>
      <c r="Q6" s="184">
        <f t="shared" ref="Q6:Q10" si="2">AVERAGE(D6:O6)</f>
        <v>5.5222222414262709E-2</v>
      </c>
      <c r="R6" s="172">
        <f t="shared" si="0"/>
        <v>2.9394324252640769E-2</v>
      </c>
      <c r="S6" s="185">
        <f t="shared" si="1"/>
        <v>1.3145541436315092E-2</v>
      </c>
    </row>
    <row r="7" spans="2:19" x14ac:dyDescent="0.2">
      <c r="B7" s="26">
        <v>16931</v>
      </c>
      <c r="C7" s="99" t="s">
        <v>84</v>
      </c>
      <c r="D7" s="169">
        <v>0.22155681620544071</v>
      </c>
      <c r="E7" s="169">
        <v>0.2357281679704086</v>
      </c>
      <c r="F7" s="169">
        <v>0.68942025416982922</v>
      </c>
      <c r="G7" s="169">
        <v>0.16786645637749673</v>
      </c>
      <c r="H7" s="169">
        <v>0.15738168547972808</v>
      </c>
      <c r="I7" s="169">
        <v>0.68317047900612715</v>
      </c>
      <c r="J7" s="169"/>
      <c r="K7" s="37"/>
      <c r="L7" s="169"/>
      <c r="M7" s="169"/>
      <c r="N7" s="169"/>
      <c r="O7" s="171"/>
      <c r="Q7" s="184">
        <f t="shared" si="2"/>
        <v>0.35918730986817177</v>
      </c>
      <c r="R7" s="172">
        <f t="shared" si="0"/>
        <v>0.25515970798933102</v>
      </c>
      <c r="S7" s="185">
        <f t="shared" si="1"/>
        <v>0.10416851458190289</v>
      </c>
    </row>
    <row r="8" spans="2:19" x14ac:dyDescent="0.2">
      <c r="B8" s="26">
        <v>17630</v>
      </c>
      <c r="C8" s="99" t="s">
        <v>85</v>
      </c>
      <c r="D8" s="169">
        <v>0.41227373010490032</v>
      </c>
      <c r="E8" s="169">
        <v>0.47117853496091383</v>
      </c>
      <c r="F8" s="169">
        <v>0.16301803374436294</v>
      </c>
      <c r="G8" s="169">
        <v>0.32866669272390847</v>
      </c>
      <c r="H8" s="169">
        <v>0.43511235119979907</v>
      </c>
      <c r="I8" s="169">
        <v>0.12687276059049415</v>
      </c>
      <c r="J8" s="169"/>
      <c r="K8" s="169"/>
      <c r="L8" s="169"/>
      <c r="M8" s="169"/>
      <c r="N8" s="169"/>
      <c r="O8" s="171"/>
      <c r="Q8" s="184">
        <f t="shared" si="2"/>
        <v>0.32285368388739649</v>
      </c>
      <c r="R8" s="172">
        <f t="shared" si="0"/>
        <v>0.14600545395495618</v>
      </c>
      <c r="S8" s="185">
        <f t="shared" si="1"/>
        <v>5.9606476975511129E-2</v>
      </c>
    </row>
    <row r="9" spans="2:19" x14ac:dyDescent="0.2">
      <c r="B9" s="26">
        <v>17121</v>
      </c>
      <c r="C9" s="99" t="s">
        <v>86</v>
      </c>
      <c r="D9" s="169">
        <v>0.29110645808484509</v>
      </c>
      <c r="E9" s="169">
        <v>0.53167453684496113</v>
      </c>
      <c r="F9" s="169">
        <v>0.75030075827150444</v>
      </c>
      <c r="G9" s="169">
        <v>0.42821087240610273</v>
      </c>
      <c r="H9" s="169">
        <v>0.58182314065236496</v>
      </c>
      <c r="I9" s="169">
        <v>0.72112008035679587</v>
      </c>
      <c r="J9" s="169"/>
      <c r="K9" s="169"/>
      <c r="L9" s="169"/>
      <c r="M9" s="169"/>
      <c r="N9" s="169"/>
      <c r="O9" s="171"/>
      <c r="Q9" s="184">
        <f t="shared" si="2"/>
        <v>0.5507059744360957</v>
      </c>
      <c r="R9" s="172">
        <f t="shared" si="0"/>
        <v>0.17470345033359419</v>
      </c>
      <c r="S9" s="185">
        <f t="shared" si="1"/>
        <v>7.1322384936828229E-2</v>
      </c>
    </row>
    <row r="10" spans="2:19" x14ac:dyDescent="0.2">
      <c r="B10" s="28">
        <v>17409</v>
      </c>
      <c r="C10" s="101" t="s">
        <v>87</v>
      </c>
      <c r="D10" s="173">
        <v>1.6124292934671904</v>
      </c>
      <c r="E10" s="173">
        <v>1.1964762259566286</v>
      </c>
      <c r="F10" s="173">
        <v>1.7795357412465296</v>
      </c>
      <c r="G10" s="173">
        <v>0.45876226924554814</v>
      </c>
      <c r="H10" s="173">
        <v>2.0170502688257907</v>
      </c>
      <c r="I10" s="173">
        <v>4.1888407402593275</v>
      </c>
      <c r="J10" s="173"/>
      <c r="K10" s="173"/>
      <c r="L10" s="173"/>
      <c r="M10" s="173"/>
      <c r="N10" s="173"/>
      <c r="O10" s="174"/>
      <c r="Q10" s="187">
        <f t="shared" si="2"/>
        <v>1.8755157565001692</v>
      </c>
      <c r="R10" s="175">
        <f t="shared" si="0"/>
        <v>1.2584288837047388</v>
      </c>
      <c r="S10" s="188">
        <f t="shared" si="1"/>
        <v>0.51375144044280718</v>
      </c>
    </row>
    <row r="12" spans="2:19" ht="24" x14ac:dyDescent="0.3">
      <c r="B12" s="4" t="s">
        <v>7</v>
      </c>
      <c r="H12" s="263"/>
      <c r="I12" s="263"/>
      <c r="J12" s="263"/>
      <c r="K12" s="263"/>
      <c r="L12" s="263"/>
      <c r="M12" s="263"/>
      <c r="N12" s="263"/>
      <c r="O12" s="263"/>
    </row>
    <row r="14" spans="2:19" x14ac:dyDescent="0.2">
      <c r="B14" s="189"/>
      <c r="C14" s="190" t="s">
        <v>0</v>
      </c>
      <c r="D14" s="190" t="s">
        <v>83</v>
      </c>
      <c r="E14" s="190" t="s">
        <v>84</v>
      </c>
      <c r="F14" s="190" t="s">
        <v>85</v>
      </c>
      <c r="G14" s="142" t="s">
        <v>86</v>
      </c>
    </row>
    <row r="15" spans="2:19" x14ac:dyDescent="0.2">
      <c r="B15" s="192" t="s">
        <v>83</v>
      </c>
      <c r="C15" s="42">
        <f>TTEST($D$5:$O$5,$D6:$O6,2,2)</f>
        <v>0.6039099075240959</v>
      </c>
      <c r="D15" s="42"/>
      <c r="E15" s="42"/>
      <c r="F15" s="42"/>
      <c r="G15" s="43"/>
    </row>
    <row r="16" spans="2:19" x14ac:dyDescent="0.2">
      <c r="B16" s="193" t="s">
        <v>84</v>
      </c>
      <c r="C16" s="266">
        <f>TTEST($D$5:$O$5,$D7:$O7,2,2)</f>
        <v>1.0740640281920769E-3</v>
      </c>
      <c r="D16" s="273">
        <f>TTEST($D$6:$O$6,$D7:$O7,2,2)</f>
        <v>2.7559380269192621E-2</v>
      </c>
      <c r="E16" s="39"/>
      <c r="F16" s="39"/>
      <c r="G16" s="40"/>
    </row>
    <row r="17" spans="2:8" x14ac:dyDescent="0.2">
      <c r="B17" s="193" t="s">
        <v>85</v>
      </c>
      <c r="C17" s="266">
        <f>TTEST($D$5:$O$5,$D8:$O8,2,2)</f>
        <v>2.9586588134756036E-5</v>
      </c>
      <c r="D17" s="266">
        <f>TTEST($D$6:$O$6,$D8:$O8,2,2)</f>
        <v>3.1243126286779341E-3</v>
      </c>
      <c r="E17" s="39">
        <f>TTEST($D$7:$O$7,$D8:$O8,2,2)</f>
        <v>0.76829317820286769</v>
      </c>
      <c r="F17" s="39"/>
      <c r="G17" s="40"/>
    </row>
    <row r="18" spans="2:8" x14ac:dyDescent="0.2">
      <c r="B18" s="201" t="s">
        <v>86</v>
      </c>
      <c r="C18" s="266">
        <f>TTEST($D$5:$O$5,$D9:$O9,2,2)</f>
        <v>7.3357036659988986E-8</v>
      </c>
      <c r="D18" s="266">
        <f>TTEST($D$6:$O$6,$D9:$O9,2,2)</f>
        <v>1.5623529731390056E-4</v>
      </c>
      <c r="E18" s="39">
        <f>TTEST($D$7:$O$7,$D9:$O9,2,2)</f>
        <v>0.16021560873213314</v>
      </c>
      <c r="F18" s="273">
        <f>TTEST($D$8:$O$8,$D9:$O9,2,2)</f>
        <v>3.4180096148307575E-2</v>
      </c>
      <c r="G18" s="40"/>
    </row>
    <row r="19" spans="2:8" x14ac:dyDescent="0.2">
      <c r="B19" s="202" t="s">
        <v>87</v>
      </c>
      <c r="C19" s="268">
        <f>TTEST($D$5:$O$5,$D10:$O10,2,2)</f>
        <v>9.9490501858847608E-5</v>
      </c>
      <c r="D19" s="277">
        <f>TTEST($D$6:$O$6,$D10:$O10,2,2)</f>
        <v>1.0758693195630584E-2</v>
      </c>
      <c r="E19" s="277">
        <f>TTEST($D$7:$O$7,$D10:$O10,2,2)</f>
        <v>1.603500877469716E-2</v>
      </c>
      <c r="F19" s="268">
        <f>TTEST($D$8:$O$8,$D10:$O10,2,2)</f>
        <v>1.3296614701782764E-2</v>
      </c>
      <c r="G19" s="311">
        <f>TTEST($D$9:$O$9,$D10:$O10,2,2)</f>
        <v>2.865670915766743E-2</v>
      </c>
    </row>
    <row r="20" spans="2:8" x14ac:dyDescent="0.2">
      <c r="B20" s="6" t="s">
        <v>8</v>
      </c>
      <c r="C20" s="7" t="s">
        <v>9</v>
      </c>
    </row>
    <row r="22" spans="2:8" ht="24" x14ac:dyDescent="0.3">
      <c r="B22" s="4" t="s">
        <v>113</v>
      </c>
      <c r="C22" s="22"/>
      <c r="D22" s="22"/>
      <c r="E22" s="22"/>
      <c r="F22" s="22"/>
      <c r="G22" s="22"/>
      <c r="H22" s="22"/>
    </row>
    <row r="23" spans="2:8" x14ac:dyDescent="0.2">
      <c r="B23" s="22"/>
      <c r="C23" s="22"/>
      <c r="D23" s="22"/>
      <c r="E23" s="22"/>
      <c r="F23" s="22"/>
      <c r="G23" s="22"/>
      <c r="H23" s="22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0</v>
      </c>
      <c r="C26" s="64">
        <v>12</v>
      </c>
      <c r="D26" s="64">
        <v>0.79779495552087143</v>
      </c>
      <c r="E26" s="64">
        <v>6.6482912960072624E-2</v>
      </c>
      <c r="F26" s="64">
        <v>1.8588969760083859E-3</v>
      </c>
      <c r="G26" s="22"/>
      <c r="H26" s="22"/>
    </row>
    <row r="27" spans="2:8" x14ac:dyDescent="0.2">
      <c r="B27" s="64" t="s">
        <v>83</v>
      </c>
      <c r="C27" s="64">
        <v>5</v>
      </c>
      <c r="D27" s="64">
        <v>0.27611111207131356</v>
      </c>
      <c r="E27" s="64">
        <v>5.5222222414262709E-2</v>
      </c>
      <c r="F27" s="64">
        <v>8.6402629826938526E-4</v>
      </c>
      <c r="G27" s="22"/>
      <c r="H27" s="22"/>
    </row>
    <row r="28" spans="2:8" x14ac:dyDescent="0.2">
      <c r="B28" s="64" t="s">
        <v>84</v>
      </c>
      <c r="C28" s="64">
        <v>6</v>
      </c>
      <c r="D28" s="64">
        <v>2.1551238592090307</v>
      </c>
      <c r="E28" s="64">
        <v>0.35918730986817177</v>
      </c>
      <c r="F28" s="64">
        <v>6.5106476581200681E-2</v>
      </c>
      <c r="G28" s="22"/>
      <c r="H28" s="22"/>
    </row>
    <row r="29" spans="2:8" x14ac:dyDescent="0.2">
      <c r="B29" s="64" t="s">
        <v>85</v>
      </c>
      <c r="C29" s="64">
        <v>6</v>
      </c>
      <c r="D29" s="64">
        <v>1.9371221033243788</v>
      </c>
      <c r="E29" s="64">
        <v>0.32285368388739649</v>
      </c>
      <c r="F29" s="64">
        <v>2.1317592584592825E-2</v>
      </c>
      <c r="G29" s="22"/>
      <c r="H29" s="22"/>
    </row>
    <row r="30" spans="2:8" x14ac:dyDescent="0.2">
      <c r="B30" s="64" t="s">
        <v>86</v>
      </c>
      <c r="C30" s="64">
        <v>6</v>
      </c>
      <c r="D30" s="64">
        <v>3.304235846616574</v>
      </c>
      <c r="E30" s="64">
        <v>0.5507059744360957</v>
      </c>
      <c r="F30" s="64">
        <v>3.0521295558462613E-2</v>
      </c>
      <c r="G30" s="22"/>
      <c r="H30" s="22"/>
    </row>
    <row r="31" spans="2:8" ht="17" thickBot="1" x14ac:dyDescent="0.25">
      <c r="B31" s="331" t="s">
        <v>87</v>
      </c>
      <c r="C31" s="331">
        <v>6</v>
      </c>
      <c r="D31" s="331">
        <v>11.253094539001015</v>
      </c>
      <c r="E31" s="331">
        <v>1.8755157565001692</v>
      </c>
      <c r="F31" s="331">
        <v>1.5836432553423549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2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2:8" x14ac:dyDescent="0.2">
      <c r="B36" s="64" t="s">
        <v>127</v>
      </c>
      <c r="C36" s="64">
        <v>14.904616655162693</v>
      </c>
      <c r="D36" s="64">
        <v>5</v>
      </c>
      <c r="E36" s="346">
        <v>2.9809233310325385</v>
      </c>
      <c r="F36" s="346">
        <v>12.235743845521887</v>
      </c>
      <c r="G36" s="350">
        <v>6.7348853973066653E-7</v>
      </c>
      <c r="H36" s="346">
        <v>2.4851432213730082</v>
      </c>
    </row>
    <row r="37" spans="2:8" x14ac:dyDescent="0.2">
      <c r="B37" s="64" t="s">
        <v>128</v>
      </c>
      <c r="C37" s="64">
        <v>8.5268470722622265</v>
      </c>
      <c r="D37" s="64">
        <v>35</v>
      </c>
      <c r="E37" s="345">
        <v>0.24362420206463503</v>
      </c>
      <c r="F37" s="64"/>
      <c r="G37" s="64"/>
      <c r="H37" s="64"/>
    </row>
    <row r="38" spans="2:8" x14ac:dyDescent="0.2">
      <c r="B38" s="64"/>
      <c r="C38" s="64"/>
      <c r="D38" s="64"/>
      <c r="E38" s="64"/>
      <c r="F38" s="64"/>
      <c r="G38" s="64"/>
      <c r="H38" s="64"/>
    </row>
    <row r="39" spans="2:8" ht="17" thickBot="1" x14ac:dyDescent="0.25">
      <c r="B39" s="331" t="s">
        <v>129</v>
      </c>
      <c r="C39" s="331">
        <v>23.431463727424919</v>
      </c>
      <c r="D39" s="331">
        <v>40</v>
      </c>
      <c r="E39" s="331"/>
      <c r="F39" s="331"/>
      <c r="G39" s="331"/>
      <c r="H39" s="331"/>
    </row>
    <row r="40" spans="2:8" x14ac:dyDescent="0.2">
      <c r="B40" s="6" t="s">
        <v>8</v>
      </c>
      <c r="C40" s="7" t="s">
        <v>9</v>
      </c>
    </row>
    <row r="41" spans="2:8" x14ac:dyDescent="0.2">
      <c r="B41" s="6"/>
      <c r="C41" s="7"/>
    </row>
    <row r="43" spans="2:8" ht="24" x14ac:dyDescent="0.3">
      <c r="B43" s="3" t="s">
        <v>138</v>
      </c>
    </row>
    <row r="44" spans="2:8" ht="12" customHeight="1" x14ac:dyDescent="0.3">
      <c r="B44" s="3"/>
    </row>
    <row r="45" spans="2:8" ht="24" x14ac:dyDescent="0.3">
      <c r="B45" s="150" t="s">
        <v>134</v>
      </c>
    </row>
    <row r="46" spans="2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2:8" x14ac:dyDescent="0.2">
      <c r="B47" s="208" t="s">
        <v>294</v>
      </c>
      <c r="C47" s="209">
        <v>1.1259999999999999E-2</v>
      </c>
      <c r="D47" s="209" t="s">
        <v>133</v>
      </c>
      <c r="E47" s="209">
        <v>0.67620000000000002</v>
      </c>
      <c r="F47" s="210">
        <v>0.96609999999999996</v>
      </c>
    </row>
    <row r="48" spans="2:8" x14ac:dyDescent="0.2">
      <c r="B48" s="208" t="s">
        <v>295</v>
      </c>
      <c r="C48" s="209">
        <v>-0.29270000000000002</v>
      </c>
      <c r="D48" s="209" t="s">
        <v>133</v>
      </c>
      <c r="E48" s="209">
        <v>0.31969999999999998</v>
      </c>
      <c r="F48" s="210">
        <v>0.24360000000000001</v>
      </c>
    </row>
    <row r="49" spans="2:6" x14ac:dyDescent="0.2">
      <c r="B49" s="208" t="s">
        <v>300</v>
      </c>
      <c r="C49" s="209">
        <v>-0.25640000000000002</v>
      </c>
      <c r="D49" s="209" t="s">
        <v>133</v>
      </c>
      <c r="E49" s="209">
        <v>0.33189999999999997</v>
      </c>
      <c r="F49" s="210">
        <v>0.30599999999999999</v>
      </c>
    </row>
    <row r="50" spans="2:6" x14ac:dyDescent="0.2">
      <c r="B50" s="208" t="s">
        <v>296</v>
      </c>
      <c r="C50" s="209">
        <v>-0.48420000000000002</v>
      </c>
      <c r="D50" s="209" t="s">
        <v>133</v>
      </c>
      <c r="E50" s="209">
        <v>0.1011</v>
      </c>
      <c r="F50" s="210">
        <v>5.7700000000000001E-2</v>
      </c>
    </row>
    <row r="51" spans="2:6" x14ac:dyDescent="0.2">
      <c r="B51" s="158" t="s">
        <v>301</v>
      </c>
      <c r="C51" s="159">
        <v>-1.8089999999999999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208" t="s">
        <v>297</v>
      </c>
      <c r="C52" s="209">
        <v>-0.30399999999999999</v>
      </c>
      <c r="D52" s="209" t="s">
        <v>133</v>
      </c>
      <c r="E52" s="209">
        <v>0.33189999999999997</v>
      </c>
      <c r="F52" s="210">
        <v>0.31609999999999999</v>
      </c>
    </row>
    <row r="53" spans="2:6" x14ac:dyDescent="0.2">
      <c r="B53" s="208" t="s">
        <v>302</v>
      </c>
      <c r="C53" s="209">
        <v>-0.2676</v>
      </c>
      <c r="D53" s="209" t="s">
        <v>133</v>
      </c>
      <c r="E53" s="209">
        <v>0.35949999999999999</v>
      </c>
      <c r="F53" s="210">
        <v>0.37669999999999998</v>
      </c>
    </row>
    <row r="54" spans="2:6" x14ac:dyDescent="0.2">
      <c r="B54" s="208" t="s">
        <v>298</v>
      </c>
      <c r="C54" s="209">
        <v>-0.4955</v>
      </c>
      <c r="D54" s="209" t="s">
        <v>133</v>
      </c>
      <c r="E54" s="209">
        <v>0.15939999999999999</v>
      </c>
      <c r="F54" s="210">
        <v>0.10630000000000001</v>
      </c>
    </row>
    <row r="55" spans="2:6" x14ac:dyDescent="0.2">
      <c r="B55" s="158" t="s">
        <v>303</v>
      </c>
      <c r="C55" s="159">
        <v>-1.82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08" t="s">
        <v>304</v>
      </c>
      <c r="C56" s="209">
        <v>3.6330000000000001E-2</v>
      </c>
      <c r="D56" s="209" t="s">
        <v>133</v>
      </c>
      <c r="E56" s="209">
        <v>0.67449999999999999</v>
      </c>
      <c r="F56" s="210">
        <v>0.89929999999999999</v>
      </c>
    </row>
    <row r="57" spans="2:6" x14ac:dyDescent="0.2">
      <c r="B57" s="208" t="s">
        <v>299</v>
      </c>
      <c r="C57" s="209">
        <v>-0.1915</v>
      </c>
      <c r="D57" s="209" t="s">
        <v>133</v>
      </c>
      <c r="E57" s="209">
        <v>0.40870000000000001</v>
      </c>
      <c r="F57" s="210">
        <v>0.50600000000000001</v>
      </c>
    </row>
    <row r="58" spans="2:6" x14ac:dyDescent="0.2">
      <c r="B58" s="158" t="s">
        <v>305</v>
      </c>
      <c r="C58" s="159">
        <v>-1.516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208" t="s">
        <v>306</v>
      </c>
      <c r="C59" s="209">
        <v>-0.22789999999999999</v>
      </c>
      <c r="D59" s="209" t="s">
        <v>133</v>
      </c>
      <c r="E59" s="209">
        <v>0.37569999999999998</v>
      </c>
      <c r="F59" s="210">
        <v>0.4294</v>
      </c>
    </row>
    <row r="60" spans="2:6" x14ac:dyDescent="0.2">
      <c r="B60" s="158" t="s">
        <v>307</v>
      </c>
      <c r="C60" s="159">
        <v>-1.5529999999999999</v>
      </c>
      <c r="D60" s="159" t="s">
        <v>131</v>
      </c>
      <c r="E60" s="159" t="s">
        <v>132</v>
      </c>
      <c r="F60" s="160" t="s">
        <v>132</v>
      </c>
    </row>
    <row r="61" spans="2:6" x14ac:dyDescent="0.2">
      <c r="B61" s="161" t="s">
        <v>308</v>
      </c>
      <c r="C61" s="162">
        <v>-1.325</v>
      </c>
      <c r="D61" s="162" t="s">
        <v>131</v>
      </c>
      <c r="E61" s="162" t="s">
        <v>132</v>
      </c>
      <c r="F61" s="163" t="s">
        <v>132</v>
      </c>
    </row>
    <row r="62" spans="2:6" x14ac:dyDescent="0.2">
      <c r="B62" s="6" t="s">
        <v>8</v>
      </c>
      <c r="C6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 enableFormatConditionsCalculation="0"/>
  <dimension ref="B2:W47"/>
  <sheetViews>
    <sheetView showRuler="0" workbookViewId="0">
      <selection activeCell="R16" sqref="R16"/>
    </sheetView>
  </sheetViews>
  <sheetFormatPr baseColWidth="10" defaultColWidth="11" defaultRowHeight="16" x14ac:dyDescent="0.2"/>
  <cols>
    <col min="1" max="1" width="11" style="164"/>
    <col min="2" max="2" width="17.1640625" style="164" customWidth="1"/>
    <col min="3" max="3" width="14.83203125" style="164" customWidth="1"/>
    <col min="4" max="5" width="11" style="164"/>
    <col min="6" max="6" width="18.33203125" style="164" customWidth="1"/>
    <col min="7" max="8" width="11" style="164"/>
    <col min="9" max="9" width="14.33203125" style="164" customWidth="1"/>
    <col min="10" max="12" width="11" style="164"/>
    <col min="13" max="13" width="11" style="164" bestFit="1" customWidth="1"/>
    <col min="14" max="14" width="12.1640625" style="164" bestFit="1" customWidth="1"/>
    <col min="15" max="16384" width="11" style="164"/>
  </cols>
  <sheetData>
    <row r="2" spans="2:23" ht="24" x14ac:dyDescent="0.3">
      <c r="B2" s="3" t="s">
        <v>29</v>
      </c>
    </row>
    <row r="4" spans="2:23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P4" s="2" t="s">
        <v>5</v>
      </c>
      <c r="Q4" s="2" t="s">
        <v>4</v>
      </c>
      <c r="R4" s="2" t="s">
        <v>6</v>
      </c>
      <c r="V4" s="1"/>
      <c r="W4" s="1"/>
    </row>
    <row r="5" spans="2:23" x14ac:dyDescent="0.2">
      <c r="B5" s="23">
        <v>2411</v>
      </c>
      <c r="C5" s="24" t="s">
        <v>1</v>
      </c>
      <c r="D5" s="165">
        <v>0.21661116157421334</v>
      </c>
      <c r="E5" s="165">
        <v>0.20098100343456285</v>
      </c>
      <c r="F5" s="165">
        <v>0.27904515240830646</v>
      </c>
      <c r="G5" s="165">
        <v>0.14219723436957432</v>
      </c>
      <c r="H5" s="165">
        <v>0.14385294898236867</v>
      </c>
      <c r="I5" s="165">
        <v>0.13972606006103938</v>
      </c>
      <c r="J5" s="119">
        <v>0.1782304532289806</v>
      </c>
      <c r="K5" s="119">
        <v>0.21280412423023062</v>
      </c>
      <c r="L5" s="119">
        <v>0.24042425189294939</v>
      </c>
      <c r="M5" s="119">
        <v>5.84982869058105E-2</v>
      </c>
      <c r="N5" s="120">
        <v>0.20733859171026003</v>
      </c>
      <c r="P5" s="248">
        <f>AVERAGE(D5:N5)</f>
        <v>0.18360993352711785</v>
      </c>
      <c r="Q5" s="249">
        <f>STDEV(D5:N5)</f>
        <v>6.0037671204974857E-2</v>
      </c>
      <c r="R5" s="250">
        <f>Q5/(SQRT(COUNTA(D5:N5)))</f>
        <v>1.8102038970329651E-2</v>
      </c>
      <c r="V5" s="167"/>
      <c r="W5" s="167"/>
    </row>
    <row r="6" spans="2:23" x14ac:dyDescent="0.2">
      <c r="B6" s="103" t="s">
        <v>80</v>
      </c>
      <c r="C6" s="121" t="s">
        <v>21</v>
      </c>
      <c r="D6" s="169">
        <v>0.23297534569573039</v>
      </c>
      <c r="E6" s="169">
        <v>0.21660218116265992</v>
      </c>
      <c r="F6" s="169">
        <v>0.24069550302595327</v>
      </c>
      <c r="G6" s="169">
        <v>0.24450391763719198</v>
      </c>
      <c r="H6" s="169">
        <v>0.28291969418399598</v>
      </c>
      <c r="I6" s="122"/>
      <c r="J6" s="169"/>
      <c r="K6" s="169"/>
      <c r="L6" s="169"/>
      <c r="M6" s="169"/>
      <c r="N6" s="171"/>
      <c r="P6" s="252">
        <f>AVERAGE(D6:N6)</f>
        <v>0.24353932834110631</v>
      </c>
      <c r="Q6" s="253">
        <f>STDEV(D6:N6)</f>
        <v>2.447978051524434E-2</v>
      </c>
      <c r="R6" s="254">
        <f>Q6/(SQRT(COUNTA(D6:N6)))</f>
        <v>1.0947690661272234E-2</v>
      </c>
      <c r="V6" s="167"/>
      <c r="W6" s="167"/>
    </row>
    <row r="7" spans="2:23" x14ac:dyDescent="0.2">
      <c r="B7" s="11" t="s">
        <v>93</v>
      </c>
      <c r="C7" s="123" t="s">
        <v>23</v>
      </c>
      <c r="D7" s="169">
        <v>0.14486271636857379</v>
      </c>
      <c r="E7" s="169">
        <v>0.16765617698900281</v>
      </c>
      <c r="F7" s="169">
        <v>0.17436031728705217</v>
      </c>
      <c r="G7" s="169"/>
      <c r="H7" s="169"/>
      <c r="I7" s="169"/>
      <c r="J7" s="169"/>
      <c r="K7" s="169"/>
      <c r="L7" s="169"/>
      <c r="M7" s="169"/>
      <c r="N7" s="171"/>
      <c r="P7" s="252">
        <f>AVERAGE(D7:N7)</f>
        <v>0.16229307021487627</v>
      </c>
      <c r="Q7" s="253">
        <f>STDEV(D7:N7)</f>
        <v>1.5462836114033734E-2</v>
      </c>
      <c r="R7" s="254">
        <f>Q7/(SQRT(COUNTA(D7:N7)))</f>
        <v>8.9274725928724444E-3</v>
      </c>
      <c r="V7" s="167"/>
      <c r="W7" s="167"/>
    </row>
    <row r="8" spans="2:23" x14ac:dyDescent="0.2">
      <c r="B8" s="100" t="s">
        <v>92</v>
      </c>
      <c r="C8" s="124" t="s">
        <v>25</v>
      </c>
      <c r="D8" s="173">
        <v>0.25658760802554881</v>
      </c>
      <c r="E8" s="173">
        <v>0.22401727516120545</v>
      </c>
      <c r="F8" s="173">
        <v>0.21596434086068109</v>
      </c>
      <c r="G8" s="173">
        <v>0.23805224977686915</v>
      </c>
      <c r="H8" s="173"/>
      <c r="I8" s="173"/>
      <c r="J8" s="173"/>
      <c r="K8" s="173"/>
      <c r="L8" s="173"/>
      <c r="M8" s="173"/>
      <c r="N8" s="174"/>
      <c r="O8" s="176"/>
      <c r="P8" s="255">
        <f>AVERAGE(D8:N8)</f>
        <v>0.23365536845607612</v>
      </c>
      <c r="Q8" s="256">
        <f>STDEV(D8:N8)</f>
        <v>1.7805293938999218E-2</v>
      </c>
      <c r="R8" s="257">
        <f>Q8/(SQRT(COUNTA(D8:N8)))</f>
        <v>8.9026469694996092E-3</v>
      </c>
      <c r="S8" s="176"/>
      <c r="T8" s="176"/>
      <c r="U8" s="176"/>
      <c r="V8" s="176"/>
      <c r="W8" s="176"/>
    </row>
    <row r="10" spans="2:23" ht="24" x14ac:dyDescent="0.3">
      <c r="B10" s="4" t="s">
        <v>7</v>
      </c>
    </row>
    <row r="12" spans="2:23" x14ac:dyDescent="0.2">
      <c r="B12" s="189"/>
      <c r="C12" s="190" t="s">
        <v>1</v>
      </c>
      <c r="D12" s="114" t="s">
        <v>21</v>
      </c>
      <c r="E12" s="142" t="s">
        <v>23</v>
      </c>
    </row>
    <row r="13" spans="2:23" x14ac:dyDescent="0.2">
      <c r="B13" s="189" t="s">
        <v>21</v>
      </c>
      <c r="C13" s="42">
        <f>TTEST($D$5:$N$5,$D6:$N6,2,2)</f>
        <v>5.2316559699667774E-2</v>
      </c>
      <c r="D13" s="312"/>
      <c r="E13" s="142"/>
    </row>
    <row r="14" spans="2:23" x14ac:dyDescent="0.2">
      <c r="B14" s="201" t="s">
        <v>23</v>
      </c>
      <c r="C14" s="39">
        <f>TTEST($D$5:$N$5,$D7:$N7,2,2)</f>
        <v>0.56404290484680475</v>
      </c>
      <c r="D14" s="266">
        <f>TTEST($D$6:$N$6,$D7:$N7,2,2)</f>
        <v>2.2608717777222592E-3</v>
      </c>
      <c r="E14" s="40"/>
    </row>
    <row r="15" spans="2:23" x14ac:dyDescent="0.2">
      <c r="B15" s="202" t="s">
        <v>25</v>
      </c>
      <c r="C15" s="269">
        <f>TTEST($D$5:$N$5,$D8:$N8,2,2)</f>
        <v>0.13212402918408672</v>
      </c>
      <c r="D15" s="269">
        <f>TTEST($D$6:$N$6,$D8:$N8,2,2)</f>
        <v>0.522111846447048</v>
      </c>
      <c r="E15" s="276">
        <f>TTEST($D$7:$N$7,$D8:$N8,2,2)</f>
        <v>2.6587502974061246E-3</v>
      </c>
    </row>
    <row r="16" spans="2:23" x14ac:dyDescent="0.2">
      <c r="B16" s="6" t="s">
        <v>8</v>
      </c>
      <c r="C16" s="7" t="s">
        <v>9</v>
      </c>
    </row>
    <row r="18" spans="2:8" ht="24" x14ac:dyDescent="0.3">
      <c r="B18" s="4" t="s">
        <v>113</v>
      </c>
      <c r="C18" s="22"/>
      <c r="D18" s="22"/>
      <c r="E18" s="22"/>
      <c r="F18" s="22"/>
      <c r="G18" s="22"/>
      <c r="H18" s="22"/>
    </row>
    <row r="19" spans="2:8" x14ac:dyDescent="0.2">
      <c r="B19" s="22"/>
      <c r="C19" s="22"/>
      <c r="D19" s="22"/>
      <c r="E19" s="22"/>
      <c r="F19" s="22"/>
      <c r="G19" s="22"/>
      <c r="H19" s="22"/>
    </row>
    <row r="20" spans="2:8" ht="17" thickBot="1" x14ac:dyDescent="0.25">
      <c r="B20" s="22" t="s">
        <v>114</v>
      </c>
      <c r="C20" s="22"/>
      <c r="D20" s="22"/>
      <c r="E20" s="22"/>
      <c r="F20" s="22"/>
      <c r="G20" s="22"/>
      <c r="H20" s="22"/>
    </row>
    <row r="21" spans="2:8" x14ac:dyDescent="0.2">
      <c r="B21" s="149" t="s">
        <v>115</v>
      </c>
      <c r="C21" s="149" t="s">
        <v>116</v>
      </c>
      <c r="D21" s="149" t="s">
        <v>117</v>
      </c>
      <c r="E21" s="149" t="s">
        <v>5</v>
      </c>
      <c r="F21" s="149" t="s">
        <v>118</v>
      </c>
      <c r="G21" s="22"/>
      <c r="H21" s="22"/>
    </row>
    <row r="22" spans="2:8" x14ac:dyDescent="0.2">
      <c r="B22" s="64" t="s">
        <v>1</v>
      </c>
      <c r="C22" s="64">
        <v>11</v>
      </c>
      <c r="D22" s="64">
        <v>2.0197092687982963</v>
      </c>
      <c r="E22" s="64">
        <v>0.18360993352711785</v>
      </c>
      <c r="F22" s="64">
        <v>3.6045219637166671E-3</v>
      </c>
      <c r="G22" s="22"/>
      <c r="H22" s="22"/>
    </row>
    <row r="23" spans="2:8" x14ac:dyDescent="0.2">
      <c r="B23" s="64" t="s">
        <v>21</v>
      </c>
      <c r="C23" s="64">
        <v>5</v>
      </c>
      <c r="D23" s="64">
        <v>1.2176966417055315</v>
      </c>
      <c r="E23" s="64">
        <v>0.24353932834110631</v>
      </c>
      <c r="F23" s="64">
        <v>5.9925965407453649E-4</v>
      </c>
      <c r="G23" s="22"/>
      <c r="H23" s="22"/>
    </row>
    <row r="24" spans="2:8" x14ac:dyDescent="0.2">
      <c r="B24" s="64" t="s">
        <v>23</v>
      </c>
      <c r="C24" s="64">
        <v>3</v>
      </c>
      <c r="D24" s="64">
        <v>0.4868792106446288</v>
      </c>
      <c r="E24" s="64">
        <v>0.16229307021487627</v>
      </c>
      <c r="F24" s="64">
        <v>2.3909930068946589E-4</v>
      </c>
      <c r="G24" s="22"/>
      <c r="H24" s="22"/>
    </row>
    <row r="25" spans="2:8" ht="17" thickBot="1" x14ac:dyDescent="0.25">
      <c r="B25" s="331" t="s">
        <v>25</v>
      </c>
      <c r="C25" s="331">
        <v>4</v>
      </c>
      <c r="D25" s="331">
        <v>0.93462147382430449</v>
      </c>
      <c r="E25" s="331">
        <v>0.23365536845607612</v>
      </c>
      <c r="F25" s="331">
        <v>3.1702849225416231E-4</v>
      </c>
      <c r="G25" s="22"/>
      <c r="H25" s="22"/>
    </row>
    <row r="26" spans="2:8" x14ac:dyDescent="0.2">
      <c r="B26" s="22"/>
      <c r="C26" s="22"/>
      <c r="D26" s="22"/>
      <c r="E26" s="22"/>
      <c r="F26" s="22"/>
      <c r="G26" s="22"/>
      <c r="H26" s="22"/>
    </row>
    <row r="27" spans="2:8" x14ac:dyDescent="0.2">
      <c r="B27" s="22"/>
      <c r="C27" s="22"/>
      <c r="D27" s="22"/>
      <c r="E27" s="22"/>
      <c r="F27" s="22"/>
      <c r="G27" s="22"/>
      <c r="H27" s="22"/>
    </row>
    <row r="28" spans="2:8" ht="17" thickBot="1" x14ac:dyDescent="0.25">
      <c r="B28" s="22" t="s">
        <v>119</v>
      </c>
      <c r="C28" s="22"/>
      <c r="D28" s="22"/>
      <c r="E28" s="22"/>
      <c r="F28" s="22"/>
      <c r="G28" s="22"/>
      <c r="H28" s="22"/>
    </row>
    <row r="29" spans="2:8" x14ac:dyDescent="0.2">
      <c r="B29" s="149" t="s">
        <v>120</v>
      </c>
      <c r="C29" s="149" t="s">
        <v>121</v>
      </c>
      <c r="D29" s="149" t="s">
        <v>122</v>
      </c>
      <c r="E29" s="149" t="s">
        <v>123</v>
      </c>
      <c r="F29" s="149" t="s">
        <v>124</v>
      </c>
      <c r="G29" s="149" t="s">
        <v>125</v>
      </c>
      <c r="H29" s="149" t="s">
        <v>126</v>
      </c>
    </row>
    <row r="30" spans="2:8" x14ac:dyDescent="0.2">
      <c r="B30" s="64" t="s">
        <v>127</v>
      </c>
      <c r="C30" s="64">
        <v>2.1078646598919108E-2</v>
      </c>
      <c r="D30" s="64">
        <v>3</v>
      </c>
      <c r="E30" s="344">
        <v>7.0262155329730361E-3</v>
      </c>
      <c r="F30" s="345">
        <v>3.3482049431697947</v>
      </c>
      <c r="G30" s="354">
        <v>4.0865296889835291E-2</v>
      </c>
      <c r="H30" s="346">
        <v>3.1273500051133998</v>
      </c>
    </row>
    <row r="31" spans="2:8" x14ac:dyDescent="0.2">
      <c r="B31" s="64" t="s">
        <v>128</v>
      </c>
      <c r="C31" s="64">
        <v>3.9871542331606225E-2</v>
      </c>
      <c r="D31" s="64">
        <v>19</v>
      </c>
      <c r="E31" s="344">
        <v>2.0985022279792751E-3</v>
      </c>
      <c r="F31" s="64"/>
      <c r="G31" s="64"/>
      <c r="H31" s="64"/>
    </row>
    <row r="32" spans="2:8" x14ac:dyDescent="0.2">
      <c r="B32" s="64"/>
      <c r="C32" s="64"/>
      <c r="D32" s="64"/>
      <c r="E32" s="64"/>
      <c r="F32" s="64"/>
      <c r="G32" s="64"/>
      <c r="H32" s="64"/>
    </row>
    <row r="33" spans="2:8" ht="17" thickBot="1" x14ac:dyDescent="0.25">
      <c r="B33" s="331" t="s">
        <v>129</v>
      </c>
      <c r="C33" s="331">
        <v>6.0950188930525333E-2</v>
      </c>
      <c r="D33" s="331">
        <v>22</v>
      </c>
      <c r="E33" s="331"/>
      <c r="F33" s="331"/>
      <c r="G33" s="331"/>
      <c r="H33" s="331"/>
    </row>
    <row r="34" spans="2:8" x14ac:dyDescent="0.2">
      <c r="B34" s="6" t="s">
        <v>8</v>
      </c>
      <c r="C34" s="7" t="s">
        <v>9</v>
      </c>
    </row>
    <row r="35" spans="2:8" x14ac:dyDescent="0.2">
      <c r="B35" s="6"/>
      <c r="C35" s="7"/>
    </row>
    <row r="37" spans="2:8" ht="24" x14ac:dyDescent="0.3">
      <c r="B37" s="3" t="s">
        <v>138</v>
      </c>
    </row>
    <row r="38" spans="2:8" ht="8" customHeight="1" x14ac:dyDescent="0.3">
      <c r="B38" s="3"/>
    </row>
    <row r="39" spans="2:8" ht="24" x14ac:dyDescent="0.3">
      <c r="B39" s="150" t="s">
        <v>134</v>
      </c>
    </row>
    <row r="40" spans="2:8" x14ac:dyDescent="0.2">
      <c r="B40" s="205"/>
      <c r="C40" s="206" t="s">
        <v>130</v>
      </c>
      <c r="D40" s="206" t="s">
        <v>135</v>
      </c>
      <c r="E40" s="206" t="s">
        <v>136</v>
      </c>
      <c r="F40" s="207" t="s">
        <v>137</v>
      </c>
    </row>
    <row r="41" spans="2:8" x14ac:dyDescent="0.2">
      <c r="B41" s="208" t="s">
        <v>159</v>
      </c>
      <c r="C41" s="209">
        <v>-5.9929999999999997E-2</v>
      </c>
      <c r="D41" s="209" t="s">
        <v>133</v>
      </c>
      <c r="E41" s="209">
        <v>8.0100000000000005E-2</v>
      </c>
      <c r="F41" s="210">
        <v>2.5399999999999999E-2</v>
      </c>
    </row>
    <row r="42" spans="2:8" x14ac:dyDescent="0.2">
      <c r="B42" s="208" t="s">
        <v>162</v>
      </c>
      <c r="C42" s="209">
        <v>2.1319999999999999E-2</v>
      </c>
      <c r="D42" s="209" t="s">
        <v>133</v>
      </c>
      <c r="E42" s="209">
        <v>0.60940000000000005</v>
      </c>
      <c r="F42" s="210">
        <v>0.48359999999999997</v>
      </c>
    </row>
    <row r="43" spans="2:8" x14ac:dyDescent="0.2">
      <c r="B43" s="208" t="s">
        <v>166</v>
      </c>
      <c r="C43" s="209">
        <v>-5.0049999999999997E-2</v>
      </c>
      <c r="D43" s="209" t="s">
        <v>133</v>
      </c>
      <c r="E43" s="209">
        <v>0.121</v>
      </c>
      <c r="F43" s="210">
        <v>7.6799999999999993E-2</v>
      </c>
    </row>
    <row r="44" spans="2:8" x14ac:dyDescent="0.2">
      <c r="B44" s="208" t="s">
        <v>164</v>
      </c>
      <c r="C44" s="209">
        <v>8.1250000000000003E-2</v>
      </c>
      <c r="D44" s="209" t="s">
        <v>133</v>
      </c>
      <c r="E44" s="209">
        <v>8.0100000000000005E-2</v>
      </c>
      <c r="F44" s="210">
        <v>2.53E-2</v>
      </c>
    </row>
    <row r="45" spans="2:8" x14ac:dyDescent="0.2">
      <c r="B45" s="208" t="s">
        <v>168</v>
      </c>
      <c r="C45" s="209">
        <v>9.8840000000000004E-3</v>
      </c>
      <c r="D45" s="209" t="s">
        <v>133</v>
      </c>
      <c r="E45" s="209">
        <v>0.78879999999999995</v>
      </c>
      <c r="F45" s="210">
        <v>0.75119999999999998</v>
      </c>
    </row>
    <row r="46" spans="2:8" x14ac:dyDescent="0.2">
      <c r="B46" s="211" t="s">
        <v>169</v>
      </c>
      <c r="C46" s="212">
        <v>-7.1360000000000007E-2</v>
      </c>
      <c r="D46" s="212" t="s">
        <v>133</v>
      </c>
      <c r="E46" s="212">
        <v>0.1166</v>
      </c>
      <c r="F46" s="213">
        <v>5.5500000000000001E-2</v>
      </c>
    </row>
    <row r="47" spans="2:8" x14ac:dyDescent="0.2">
      <c r="B47" s="6" t="s">
        <v>8</v>
      </c>
      <c r="C47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 enableFormatConditionsCalculation="0"/>
  <dimension ref="B2:Y72"/>
  <sheetViews>
    <sheetView tabSelected="1" showRuler="0" workbookViewId="0">
      <selection activeCell="U28" sqref="U28"/>
    </sheetView>
  </sheetViews>
  <sheetFormatPr baseColWidth="10" defaultColWidth="11" defaultRowHeight="16" x14ac:dyDescent="0.2"/>
  <cols>
    <col min="1" max="1" width="11" style="164"/>
    <col min="2" max="2" width="46.6640625" style="164" customWidth="1"/>
    <col min="3" max="3" width="19.83203125" style="164" customWidth="1"/>
    <col min="4" max="4" width="20.6640625" style="164" customWidth="1"/>
    <col min="5" max="5" width="12.5" style="164" bestFit="1" customWidth="1"/>
    <col min="6" max="6" width="17.1640625" style="164" customWidth="1"/>
    <col min="7" max="7" width="9.6640625" style="164" customWidth="1"/>
    <col min="8" max="8" width="10.33203125" style="164" customWidth="1"/>
    <col min="9" max="10" width="14.5" style="164" customWidth="1"/>
    <col min="11" max="11" width="19.1640625" style="164" customWidth="1"/>
    <col min="12" max="18" width="11.1640625" style="164" bestFit="1" customWidth="1"/>
    <col min="19" max="19" width="11" style="164"/>
    <col min="20" max="22" width="11.1640625" style="164" bestFit="1" customWidth="1"/>
    <col min="23" max="16384" width="11" style="164"/>
  </cols>
  <sheetData>
    <row r="2" spans="2:25" ht="24" x14ac:dyDescent="0.3">
      <c r="B2" s="3" t="s">
        <v>149</v>
      </c>
      <c r="C2" s="1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</row>
    <row r="3" spans="2:25" x14ac:dyDescent="0.2">
      <c r="C3" s="1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195"/>
      <c r="P3" s="195"/>
      <c r="Q3" s="195"/>
      <c r="R3" s="195"/>
    </row>
    <row r="4" spans="2:25" x14ac:dyDescent="0.2">
      <c r="D4" s="125">
        <v>1</v>
      </c>
      <c r="E4" s="125">
        <v>2</v>
      </c>
      <c r="F4" s="125">
        <v>3</v>
      </c>
      <c r="G4" s="125">
        <v>4</v>
      </c>
      <c r="H4" s="125">
        <v>5</v>
      </c>
      <c r="I4" s="125">
        <v>6</v>
      </c>
      <c r="J4" s="125">
        <v>7</v>
      </c>
      <c r="K4" s="125">
        <v>8</v>
      </c>
      <c r="L4" s="125">
        <v>9</v>
      </c>
      <c r="M4" s="125">
        <v>10</v>
      </c>
      <c r="N4" s="125">
        <v>11</v>
      </c>
      <c r="O4" s="125">
        <v>12</v>
      </c>
      <c r="P4" s="125">
        <v>13</v>
      </c>
      <c r="Q4" s="125">
        <v>14</v>
      </c>
      <c r="R4" s="125">
        <v>15</v>
      </c>
      <c r="S4" s="110"/>
      <c r="T4" s="2" t="s">
        <v>5</v>
      </c>
      <c r="U4" s="2" t="s">
        <v>4</v>
      </c>
      <c r="V4" s="2" t="s">
        <v>6</v>
      </c>
      <c r="W4" s="110"/>
      <c r="X4" s="110"/>
      <c r="Y4" s="110"/>
    </row>
    <row r="5" spans="2:25" x14ac:dyDescent="0.2">
      <c r="B5" s="105" t="s">
        <v>99</v>
      </c>
      <c r="C5" s="126" t="s">
        <v>101</v>
      </c>
      <c r="D5" s="127">
        <v>3.7303276304523399E-3</v>
      </c>
      <c r="E5" s="128">
        <v>7.1421883784680441E-3</v>
      </c>
      <c r="F5" s="128">
        <v>5.7212151844947988E-3</v>
      </c>
      <c r="G5" s="128">
        <v>1.7857803233913912E-3</v>
      </c>
      <c r="H5" s="128">
        <v>2.1735750365765305E-3</v>
      </c>
      <c r="I5" s="128">
        <v>5.2090999492908081E-4</v>
      </c>
      <c r="J5" s="128">
        <v>7.0256267387917642E-4</v>
      </c>
      <c r="K5" s="128">
        <v>7.6971388680898139E-4</v>
      </c>
      <c r="L5" s="128">
        <v>8.3970463882129245E-4</v>
      </c>
      <c r="M5" s="128">
        <v>8.0313365296655543E-4</v>
      </c>
      <c r="N5" s="128">
        <v>1.0190145827056339E-3</v>
      </c>
      <c r="O5" s="128">
        <v>4.5206208352873405E-3</v>
      </c>
      <c r="P5" s="128">
        <v>6.5247985306394717E-3</v>
      </c>
      <c r="Q5" s="128">
        <v>2.9572939379696747E-3</v>
      </c>
      <c r="R5" s="129">
        <v>3.004017290096743E-3</v>
      </c>
      <c r="S5" s="167"/>
      <c r="T5" s="313">
        <f>AVERAGE(D5:R5)</f>
        <v>2.8143237718324695E-3</v>
      </c>
      <c r="U5" s="314">
        <f>STDEV(D5:R5)</f>
        <v>2.2565824799955455E-3</v>
      </c>
      <c r="V5" s="315">
        <f>U5/(SQRT(COUNTA(D5:R5)))</f>
        <v>5.8264709095774529E-4</v>
      </c>
      <c r="W5" s="167"/>
      <c r="X5" s="167"/>
      <c r="Y5" s="167"/>
    </row>
    <row r="6" spans="2:25" x14ac:dyDescent="0.2">
      <c r="B6" s="107" t="s">
        <v>78</v>
      </c>
      <c r="C6" s="130" t="s">
        <v>102</v>
      </c>
      <c r="D6" s="131">
        <v>1.6682063937532968E-2</v>
      </c>
      <c r="E6" s="132">
        <v>1.7646407046531889E-2</v>
      </c>
      <c r="F6" s="132">
        <v>1.5777221987582812E-2</v>
      </c>
      <c r="G6" s="132">
        <v>1.5436488018500052E-2</v>
      </c>
      <c r="H6" s="132">
        <v>1.415982630708492E-2</v>
      </c>
      <c r="I6" s="132"/>
      <c r="J6" s="132"/>
      <c r="K6" s="132"/>
      <c r="L6" s="132"/>
      <c r="M6" s="132"/>
      <c r="N6" s="132"/>
      <c r="O6" s="133"/>
      <c r="P6" s="133"/>
      <c r="Q6" s="133"/>
      <c r="R6" s="134"/>
      <c r="S6" s="167"/>
      <c r="T6" s="316">
        <f>AVERAGE(D6:R6)</f>
        <v>1.5940401459446529E-2</v>
      </c>
      <c r="U6" s="317">
        <f>STDEV(D6:R6)</f>
        <v>1.3144887279641834E-3</v>
      </c>
      <c r="V6" s="318">
        <f>U6/(SQRT(COUNTA(D6:R6)))</f>
        <v>5.8785723027702857E-4</v>
      </c>
      <c r="W6" s="167"/>
      <c r="X6" s="167"/>
      <c r="Y6" s="167"/>
    </row>
    <row r="7" spans="2:25" x14ac:dyDescent="0.2">
      <c r="B7" s="109" t="s">
        <v>81</v>
      </c>
      <c r="C7" s="135" t="s">
        <v>103</v>
      </c>
      <c r="D7" s="136">
        <v>4.6699999999999998E-2</v>
      </c>
      <c r="E7" s="137">
        <v>3.0058037505616801E-2</v>
      </c>
      <c r="F7" s="137">
        <v>2.1661565918732494E-2</v>
      </c>
      <c r="G7" s="137">
        <v>2.1401927459726456E-2</v>
      </c>
      <c r="H7" s="137">
        <v>2.0624209987484161E-2</v>
      </c>
      <c r="I7" s="137">
        <v>1.5549835667498797E-2</v>
      </c>
      <c r="J7" s="137">
        <v>1.6107459157330747E-2</v>
      </c>
      <c r="K7" s="137">
        <v>1.6236528533437138E-2</v>
      </c>
      <c r="L7" s="137">
        <v>2.0320495803788481E-2</v>
      </c>
      <c r="M7" s="137">
        <v>3.3656038895431561E-2</v>
      </c>
      <c r="N7" s="137">
        <v>1.9926344525569413E-2</v>
      </c>
      <c r="O7" s="137">
        <v>1.8112615130577474E-2</v>
      </c>
      <c r="P7" s="137"/>
      <c r="Q7" s="137"/>
      <c r="R7" s="138"/>
      <c r="S7" s="167"/>
      <c r="T7" s="319">
        <f>AVERAGE(D7:R7)</f>
        <v>2.3362921548766128E-2</v>
      </c>
      <c r="U7" s="320">
        <f>STDEV(D7:R7)</f>
        <v>9.1588823220730385E-3</v>
      </c>
      <c r="V7" s="321">
        <f>U7/(SQRT(COUNTA(D7:R7)))</f>
        <v>2.6439415870624871E-3</v>
      </c>
      <c r="W7" s="167"/>
      <c r="X7" s="167"/>
      <c r="Y7" s="167"/>
    </row>
    <row r="8" spans="2:25" x14ac:dyDescent="0.2">
      <c r="B8" s="36"/>
      <c r="C8" s="1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139"/>
      <c r="R8" s="139"/>
      <c r="S8" s="167"/>
      <c r="T8" s="322"/>
      <c r="U8" s="322"/>
      <c r="V8" s="322"/>
      <c r="W8" s="167"/>
      <c r="X8" s="167"/>
      <c r="Y8" s="167"/>
    </row>
    <row r="9" spans="2:25" x14ac:dyDescent="0.2">
      <c r="B9" s="105" t="s">
        <v>99</v>
      </c>
      <c r="C9" s="126" t="s">
        <v>150</v>
      </c>
      <c r="D9" s="127">
        <v>4.8061745026043955E-3</v>
      </c>
      <c r="E9" s="128">
        <v>7.5290107186059647E-3</v>
      </c>
      <c r="F9" s="128">
        <v>1.3821492868046563E-2</v>
      </c>
      <c r="G9" s="128">
        <v>6.206600459362205E-3</v>
      </c>
      <c r="H9" s="128">
        <v>7.1742845299365265E-3</v>
      </c>
      <c r="I9" s="128">
        <v>1.1391908411003972E-3</v>
      </c>
      <c r="J9" s="128">
        <v>1.4337998195222208E-3</v>
      </c>
      <c r="K9" s="128">
        <v>1.4908718347439143E-3</v>
      </c>
      <c r="L9" s="128">
        <v>3.195628465182464E-3</v>
      </c>
      <c r="M9" s="128">
        <v>3.7654365380979547E-3</v>
      </c>
      <c r="N9" s="128">
        <v>3.4005881378754827E-3</v>
      </c>
      <c r="O9" s="128">
        <v>3.4811990490547589E-3</v>
      </c>
      <c r="P9" s="128">
        <v>3.6072563843845017E-3</v>
      </c>
      <c r="Q9" s="128">
        <v>5.0311671477569183E-3</v>
      </c>
      <c r="R9" s="129">
        <v>5.6129960195190473E-3</v>
      </c>
      <c r="S9" s="167"/>
      <c r="T9" s="313">
        <f>AVERAGE(D9:R9)</f>
        <v>4.7797131543862205E-3</v>
      </c>
      <c r="U9" s="314">
        <f>STDEV(D9:R9)</f>
        <v>3.1803701884578293E-3</v>
      </c>
      <c r="V9" s="315">
        <f>U9/(SQRT(COUNTA(D9:R9)))</f>
        <v>8.2116805164478106E-4</v>
      </c>
      <c r="W9" s="167"/>
      <c r="X9" s="167"/>
      <c r="Y9" s="167"/>
    </row>
    <row r="10" spans="2:25" x14ac:dyDescent="0.2">
      <c r="B10" s="107" t="s">
        <v>78</v>
      </c>
      <c r="C10" s="130" t="s">
        <v>151</v>
      </c>
      <c r="D10" s="131">
        <v>9.8029858976416973E-3</v>
      </c>
      <c r="E10" s="132">
        <v>9.6482543880553745E-3</v>
      </c>
      <c r="F10" s="132">
        <v>7.9312916619612012E-3</v>
      </c>
      <c r="G10" s="132">
        <v>2.1697228547272684E-2</v>
      </c>
      <c r="H10" s="132">
        <v>2.74996664124838E-2</v>
      </c>
      <c r="I10" s="132">
        <v>2.6161608004435045E-2</v>
      </c>
      <c r="J10" s="132"/>
      <c r="K10" s="132"/>
      <c r="L10" s="132"/>
      <c r="M10" s="132"/>
      <c r="N10" s="132"/>
      <c r="O10" s="132"/>
      <c r="P10" s="132"/>
      <c r="Q10" s="132"/>
      <c r="R10" s="140"/>
      <c r="S10" s="167"/>
      <c r="T10" s="316">
        <f>AVERAGE(D10:R10)</f>
        <v>1.7123505818641634E-2</v>
      </c>
      <c r="U10" s="317">
        <f>STDEV(D10:R10)</f>
        <v>8.9915197420120038E-3</v>
      </c>
      <c r="V10" s="318">
        <f>U10/(SQRT(COUNTA(D10:R10)))</f>
        <v>3.6707725633484756E-3</v>
      </c>
      <c r="W10" s="167"/>
      <c r="X10" s="167"/>
      <c r="Y10" s="167"/>
    </row>
    <row r="11" spans="2:25" x14ac:dyDescent="0.2">
      <c r="B11" s="109" t="s">
        <v>81</v>
      </c>
      <c r="C11" s="135" t="s">
        <v>152</v>
      </c>
      <c r="D11" s="136">
        <v>6.3671866255163171E-3</v>
      </c>
      <c r="E11" s="137">
        <v>1.9070604681138434E-3</v>
      </c>
      <c r="F11" s="137">
        <v>1.7705709162628685E-2</v>
      </c>
      <c r="G11" s="137">
        <v>7.6260556223375952E-3</v>
      </c>
      <c r="H11" s="137">
        <v>6.2575727184787794E-3</v>
      </c>
      <c r="I11" s="137">
        <v>6.3190795855526585E-3</v>
      </c>
      <c r="J11" s="137">
        <v>1.3071864302903559E-2</v>
      </c>
      <c r="K11" s="137">
        <v>1.4457076590106291E-2</v>
      </c>
      <c r="L11" s="137">
        <v>1.6167111795403831E-2</v>
      </c>
      <c r="M11" s="137">
        <v>5.4957737757678543E-3</v>
      </c>
      <c r="N11" s="137">
        <v>7.6081656989168455E-3</v>
      </c>
      <c r="O11" s="137">
        <v>1.1185040889271344E-2</v>
      </c>
      <c r="P11" s="137">
        <v>1.4464621961471788E-2</v>
      </c>
      <c r="Q11" s="137"/>
      <c r="R11" s="141"/>
      <c r="S11" s="306"/>
      <c r="T11" s="319">
        <f>AVERAGE(D11:R11)</f>
        <v>9.8947937843437989E-3</v>
      </c>
      <c r="U11" s="320">
        <f>STDEV(D11:R11)</f>
        <v>4.8802225334745059E-3</v>
      </c>
      <c r="V11" s="321">
        <f>U11/(SQRT(COUNTA(D11:R11)))</f>
        <v>1.3535301984705468E-3</v>
      </c>
      <c r="W11" s="306"/>
      <c r="X11" s="306"/>
      <c r="Y11" s="306"/>
    </row>
    <row r="12" spans="2:25" x14ac:dyDescent="0.2">
      <c r="B12" s="3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</row>
    <row r="13" spans="2:25" ht="24" x14ac:dyDescent="0.3">
      <c r="B13" s="4" t="s">
        <v>7</v>
      </c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</row>
    <row r="14" spans="2:25" ht="24" x14ac:dyDescent="0.3">
      <c r="B14" s="4"/>
    </row>
    <row r="15" spans="2:25" x14ac:dyDescent="0.2">
      <c r="B15" s="1" t="s">
        <v>104</v>
      </c>
    </row>
    <row r="16" spans="2:25" x14ac:dyDescent="0.2">
      <c r="B16" s="189"/>
      <c r="C16" s="114" t="s">
        <v>101</v>
      </c>
      <c r="D16" s="142" t="s">
        <v>102</v>
      </c>
    </row>
    <row r="17" spans="2:8" x14ac:dyDescent="0.2">
      <c r="B17" s="116" t="s">
        <v>102</v>
      </c>
      <c r="C17" s="265">
        <f>TTEST($D$5:$R$5,$D6:$R6,2,2)</f>
        <v>3.891842049536065E-10</v>
      </c>
      <c r="D17" s="289"/>
    </row>
    <row r="18" spans="2:8" x14ac:dyDescent="0.2">
      <c r="B18" s="143" t="s">
        <v>103</v>
      </c>
      <c r="C18" s="268">
        <f>TTEST($D$5:$R$5,$D7:$R7,2,2)</f>
        <v>9.2496958013023486E-9</v>
      </c>
      <c r="D18" s="270">
        <f>TTEST($D$6:$R$6,$D7:$R7,2,2)</f>
        <v>9.6823428253203211E-2</v>
      </c>
    </row>
    <row r="21" spans="2:8" x14ac:dyDescent="0.2">
      <c r="B21" s="1" t="s">
        <v>105</v>
      </c>
    </row>
    <row r="22" spans="2:8" x14ac:dyDescent="0.2">
      <c r="B22" s="144"/>
      <c r="C22" s="145" t="s">
        <v>141</v>
      </c>
      <c r="D22" s="146" t="s">
        <v>142</v>
      </c>
    </row>
    <row r="23" spans="2:8" x14ac:dyDescent="0.2">
      <c r="B23" s="147" t="s">
        <v>142</v>
      </c>
      <c r="C23" s="278">
        <f>TTEST($D$9:$R$9,$D10:$R10,2,2)</f>
        <v>1.3387191403177193E-4</v>
      </c>
      <c r="D23" s="260"/>
    </row>
    <row r="24" spans="2:8" x14ac:dyDescent="0.2">
      <c r="B24" s="148" t="s">
        <v>143</v>
      </c>
      <c r="C24" s="323">
        <f>TTEST($D$9:$R$9,$D11:$R11,2,2)</f>
        <v>2.6096590175315529E-3</v>
      </c>
      <c r="D24" s="275">
        <f>TTEST($D$10:$R$10,$D11:$R11,2,2)</f>
        <v>3.4462644689409724E-2</v>
      </c>
    </row>
    <row r="25" spans="2:8" x14ac:dyDescent="0.2">
      <c r="B25" s="6" t="s">
        <v>8</v>
      </c>
      <c r="C25" s="7" t="s">
        <v>9</v>
      </c>
    </row>
    <row r="26" spans="2:8" x14ac:dyDescent="0.2">
      <c r="D26" s="203"/>
      <c r="E26" s="203"/>
    </row>
    <row r="27" spans="2:8" ht="24" x14ac:dyDescent="0.3">
      <c r="B27" s="4" t="s">
        <v>153</v>
      </c>
      <c r="C27" s="22"/>
      <c r="D27" s="22"/>
      <c r="E27" s="22"/>
      <c r="F27" s="22"/>
      <c r="G27" s="22"/>
      <c r="H27" s="22"/>
    </row>
    <row r="28" spans="2:8" x14ac:dyDescent="0.2">
      <c r="B28" s="22"/>
      <c r="C28" s="22"/>
      <c r="D28" s="22"/>
      <c r="E28" s="22"/>
      <c r="F28" s="22"/>
      <c r="G28" s="22"/>
      <c r="H28" s="22"/>
    </row>
    <row r="29" spans="2:8" ht="17" thickBot="1" x14ac:dyDescent="0.25">
      <c r="B29" s="22" t="s">
        <v>114</v>
      </c>
      <c r="C29" s="22"/>
      <c r="D29" s="22"/>
      <c r="E29" s="22"/>
      <c r="F29" s="22"/>
      <c r="G29" s="22"/>
      <c r="H29" s="22"/>
    </row>
    <row r="30" spans="2:8" x14ac:dyDescent="0.2">
      <c r="B30" s="149" t="s">
        <v>115</v>
      </c>
      <c r="C30" s="149" t="s">
        <v>116</v>
      </c>
      <c r="D30" s="149" t="s">
        <v>117</v>
      </c>
      <c r="E30" s="149" t="s">
        <v>5</v>
      </c>
      <c r="F30" s="149" t="s">
        <v>118</v>
      </c>
      <c r="G30" s="22"/>
      <c r="H30" s="22"/>
    </row>
    <row r="31" spans="2:8" x14ac:dyDescent="0.2">
      <c r="B31" s="64" t="s">
        <v>101</v>
      </c>
      <c r="C31" s="64">
        <v>15</v>
      </c>
      <c r="D31" s="64">
        <v>4.2214856577487046E-2</v>
      </c>
      <c r="E31" s="64">
        <v>2.8143237718324695E-3</v>
      </c>
      <c r="F31" s="64">
        <v>5.0921644890228457E-6</v>
      </c>
      <c r="G31" s="22"/>
      <c r="H31" s="22"/>
    </row>
    <row r="32" spans="2:8" x14ac:dyDescent="0.2">
      <c r="B32" s="64" t="s">
        <v>102</v>
      </c>
      <c r="C32" s="64">
        <v>5</v>
      </c>
      <c r="D32" s="64">
        <v>7.9702007297232647E-2</v>
      </c>
      <c r="E32" s="64">
        <v>1.5940401459446529E-2</v>
      </c>
      <c r="F32" s="64">
        <v>1.7278806159448969E-6</v>
      </c>
      <c r="G32" s="22"/>
      <c r="H32" s="22"/>
    </row>
    <row r="33" spans="2:8" ht="17" thickBot="1" x14ac:dyDescent="0.25">
      <c r="B33" s="331" t="s">
        <v>103</v>
      </c>
      <c r="C33" s="331">
        <v>12</v>
      </c>
      <c r="D33" s="331">
        <v>0.28035505858519355</v>
      </c>
      <c r="E33" s="331">
        <v>2.3362921548766128E-2</v>
      </c>
      <c r="F33" s="331">
        <v>8.3885125389582005E-5</v>
      </c>
      <c r="G33" s="22"/>
      <c r="H33" s="22"/>
    </row>
    <row r="34" spans="2:8" x14ac:dyDescent="0.2">
      <c r="B34" s="22"/>
      <c r="C34" s="22"/>
      <c r="D34" s="22"/>
      <c r="E34" s="22"/>
      <c r="F34" s="22"/>
      <c r="G34" s="22"/>
      <c r="H34" s="22"/>
    </row>
    <row r="35" spans="2:8" x14ac:dyDescent="0.2">
      <c r="B35" s="22"/>
      <c r="C35" s="22"/>
      <c r="D35" s="22"/>
      <c r="E35" s="22"/>
      <c r="F35" s="22"/>
      <c r="G35" s="22"/>
      <c r="H35" s="22"/>
    </row>
    <row r="36" spans="2:8" ht="17" thickBot="1" x14ac:dyDescent="0.25">
      <c r="B36" s="22" t="s">
        <v>119</v>
      </c>
      <c r="C36" s="22"/>
      <c r="D36" s="22"/>
      <c r="E36" s="22"/>
      <c r="F36" s="22"/>
      <c r="G36" s="22"/>
      <c r="H36" s="22"/>
    </row>
    <row r="37" spans="2:8" x14ac:dyDescent="0.2">
      <c r="B37" s="149" t="s">
        <v>120</v>
      </c>
      <c r="C37" s="149" t="s">
        <v>121</v>
      </c>
      <c r="D37" s="149" t="s">
        <v>122</v>
      </c>
      <c r="E37" s="149" t="s">
        <v>123</v>
      </c>
      <c r="F37" s="149" t="s">
        <v>124</v>
      </c>
      <c r="G37" s="149" t="s">
        <v>125</v>
      </c>
      <c r="H37" s="149" t="s">
        <v>126</v>
      </c>
    </row>
    <row r="38" spans="2:8" x14ac:dyDescent="0.2">
      <c r="B38" s="64" t="s">
        <v>127</v>
      </c>
      <c r="C38" s="64">
        <v>2.8822421448704274E-3</v>
      </c>
      <c r="D38" s="64">
        <v>2</v>
      </c>
      <c r="E38" s="344">
        <v>1.4411210724352137E-3</v>
      </c>
      <c r="F38" s="346">
        <v>41.753337927100468</v>
      </c>
      <c r="G38" s="196">
        <v>2.9019218952933974E-9</v>
      </c>
      <c r="H38" s="346">
        <v>3.3276544985720609</v>
      </c>
    </row>
    <row r="39" spans="2:8" x14ac:dyDescent="0.2">
      <c r="B39" s="64" t="s">
        <v>128</v>
      </c>
      <c r="C39" s="64">
        <v>1.0009382045955014E-3</v>
      </c>
      <c r="D39" s="64">
        <v>29</v>
      </c>
      <c r="E39" s="353">
        <v>3.4515110503293152E-5</v>
      </c>
      <c r="F39" s="64"/>
      <c r="G39" s="64"/>
      <c r="H39" s="64"/>
    </row>
    <row r="40" spans="2:8" x14ac:dyDescent="0.2">
      <c r="B40" s="64"/>
      <c r="C40" s="64"/>
      <c r="D40" s="64"/>
      <c r="E40" s="64"/>
      <c r="F40" s="64"/>
      <c r="G40" s="64"/>
      <c r="H40" s="64"/>
    </row>
    <row r="41" spans="2:8" ht="17" thickBot="1" x14ac:dyDescent="0.25">
      <c r="B41" s="331" t="s">
        <v>129</v>
      </c>
      <c r="C41" s="331">
        <v>3.8831803494659288E-3</v>
      </c>
      <c r="D41" s="331">
        <v>31</v>
      </c>
      <c r="E41" s="331"/>
      <c r="F41" s="331"/>
      <c r="G41" s="331"/>
      <c r="H41" s="331"/>
    </row>
    <row r="42" spans="2:8" x14ac:dyDescent="0.2">
      <c r="B42" s="6" t="s">
        <v>8</v>
      </c>
      <c r="C42" s="7" t="s">
        <v>9</v>
      </c>
    </row>
    <row r="44" spans="2:8" ht="24" x14ac:dyDescent="0.3">
      <c r="B44" s="4" t="s">
        <v>154</v>
      </c>
      <c r="C44" s="22"/>
      <c r="D44" s="22"/>
      <c r="E44" s="22"/>
      <c r="F44" s="22"/>
      <c r="G44" s="22"/>
      <c r="H44" s="22"/>
    </row>
    <row r="45" spans="2:8" x14ac:dyDescent="0.2">
      <c r="B45" s="22"/>
      <c r="C45" s="22"/>
      <c r="D45" s="22"/>
      <c r="E45" s="22"/>
      <c r="F45" s="22"/>
      <c r="G45" s="22"/>
      <c r="H45" s="22"/>
    </row>
    <row r="46" spans="2:8" ht="17" thickBot="1" x14ac:dyDescent="0.25">
      <c r="B46" s="22" t="s">
        <v>114</v>
      </c>
      <c r="C46" s="22"/>
      <c r="D46" s="22"/>
      <c r="E46" s="22"/>
      <c r="F46" s="22"/>
      <c r="G46" s="22"/>
      <c r="H46" s="22"/>
    </row>
    <row r="47" spans="2:8" x14ac:dyDescent="0.2">
      <c r="B47" s="149" t="s">
        <v>115</v>
      </c>
      <c r="C47" s="149" t="s">
        <v>116</v>
      </c>
      <c r="D47" s="149" t="s">
        <v>117</v>
      </c>
      <c r="E47" s="149" t="s">
        <v>5</v>
      </c>
      <c r="F47" s="149" t="s">
        <v>118</v>
      </c>
      <c r="G47" s="22"/>
      <c r="H47" s="22"/>
    </row>
    <row r="48" spans="2:8" x14ac:dyDescent="0.2">
      <c r="B48" s="64" t="s">
        <v>141</v>
      </c>
      <c r="C48" s="64">
        <v>15</v>
      </c>
      <c r="D48" s="64">
        <v>7.1695697315793311E-2</v>
      </c>
      <c r="E48" s="64">
        <v>4.7797131543862205E-3</v>
      </c>
      <c r="F48" s="64">
        <v>1.0114754535631289E-5</v>
      </c>
      <c r="G48" s="22"/>
      <c r="H48" s="22"/>
    </row>
    <row r="49" spans="2:8" x14ac:dyDescent="0.2">
      <c r="B49" s="64" t="s">
        <v>142</v>
      </c>
      <c r="C49" s="64">
        <v>6</v>
      </c>
      <c r="D49" s="64">
        <v>0.1027410349118498</v>
      </c>
      <c r="E49" s="64">
        <v>1.7123505818641634E-2</v>
      </c>
      <c r="F49" s="64">
        <v>8.0847427270991625E-5</v>
      </c>
      <c r="G49" s="22"/>
      <c r="H49" s="22"/>
    </row>
    <row r="50" spans="2:8" ht="17" thickBot="1" x14ac:dyDescent="0.25">
      <c r="B50" s="331" t="s">
        <v>143</v>
      </c>
      <c r="C50" s="331">
        <v>13</v>
      </c>
      <c r="D50" s="331">
        <v>0.12863231919646939</v>
      </c>
      <c r="E50" s="331">
        <v>9.8947937843437989E-3</v>
      </c>
      <c r="F50" s="331">
        <v>2.3816571976232328E-5</v>
      </c>
      <c r="G50" s="22"/>
      <c r="H50" s="22"/>
    </row>
    <row r="51" spans="2:8" x14ac:dyDescent="0.2">
      <c r="B51" s="22"/>
      <c r="C51" s="22"/>
      <c r="D51" s="22"/>
      <c r="E51" s="22"/>
      <c r="F51" s="22"/>
      <c r="G51" s="22"/>
      <c r="H51" s="22"/>
    </row>
    <row r="52" spans="2:8" x14ac:dyDescent="0.2">
      <c r="B52" s="22"/>
      <c r="C52" s="22"/>
      <c r="D52" s="22"/>
      <c r="E52" s="22"/>
      <c r="F52" s="22"/>
      <c r="G52" s="22"/>
      <c r="H52" s="22"/>
    </row>
    <row r="53" spans="2:8" ht="17" thickBot="1" x14ac:dyDescent="0.25">
      <c r="B53" s="22" t="s">
        <v>119</v>
      </c>
      <c r="C53" s="22"/>
      <c r="D53" s="22"/>
      <c r="E53" s="22"/>
      <c r="F53" s="22"/>
      <c r="G53" s="22"/>
      <c r="H53" s="22"/>
    </row>
    <row r="54" spans="2:8" x14ac:dyDescent="0.2">
      <c r="B54" s="149" t="s">
        <v>120</v>
      </c>
      <c r="C54" s="149" t="s">
        <v>121</v>
      </c>
      <c r="D54" s="149" t="s">
        <v>122</v>
      </c>
      <c r="E54" s="149" t="s">
        <v>123</v>
      </c>
      <c r="F54" s="149" t="s">
        <v>124</v>
      </c>
      <c r="G54" s="149" t="s">
        <v>125</v>
      </c>
      <c r="H54" s="149" t="s">
        <v>126</v>
      </c>
    </row>
    <row r="55" spans="2:8" x14ac:dyDescent="0.2">
      <c r="B55" s="64" t="s">
        <v>127</v>
      </c>
      <c r="C55" s="64">
        <v>6.7326626294130919E-4</v>
      </c>
      <c r="D55" s="64">
        <v>2</v>
      </c>
      <c r="E55" s="353">
        <v>3.3663313147065459E-4</v>
      </c>
      <c r="F55" s="346">
        <v>12.548211855356405</v>
      </c>
      <c r="G55" s="350">
        <v>1.0176795453521396E-4</v>
      </c>
      <c r="H55" s="346">
        <v>3.3048172521982027</v>
      </c>
    </row>
    <row r="56" spans="2:8" x14ac:dyDescent="0.2">
      <c r="B56" s="64" t="s">
        <v>128</v>
      </c>
      <c r="C56" s="64">
        <v>8.3164256356858357E-4</v>
      </c>
      <c r="D56" s="64">
        <v>31</v>
      </c>
      <c r="E56" s="353">
        <v>2.6827179469954308E-5</v>
      </c>
      <c r="F56" s="64"/>
      <c r="G56" s="64"/>
      <c r="H56" s="64"/>
    </row>
    <row r="57" spans="2:8" x14ac:dyDescent="0.2">
      <c r="B57" s="64"/>
      <c r="C57" s="64"/>
      <c r="D57" s="64"/>
      <c r="E57" s="64"/>
      <c r="F57" s="64"/>
      <c r="G57" s="64"/>
      <c r="H57" s="64"/>
    </row>
    <row r="58" spans="2:8" ht="17" thickBot="1" x14ac:dyDescent="0.25">
      <c r="B58" s="331" t="s">
        <v>129</v>
      </c>
      <c r="C58" s="331">
        <v>1.5049088265098928E-3</v>
      </c>
      <c r="D58" s="331">
        <v>33</v>
      </c>
      <c r="E58" s="331"/>
      <c r="F58" s="331"/>
      <c r="G58" s="331"/>
      <c r="H58" s="331"/>
    </row>
    <row r="59" spans="2:8" x14ac:dyDescent="0.2">
      <c r="B59" s="6" t="s">
        <v>8</v>
      </c>
      <c r="C59" s="7" t="s">
        <v>9</v>
      </c>
      <c r="D59" s="177"/>
      <c r="E59" s="177"/>
      <c r="F59" s="177"/>
      <c r="G59" s="177"/>
      <c r="H59" s="177"/>
    </row>
    <row r="60" spans="2:8" x14ac:dyDescent="0.2">
      <c r="B60" s="6"/>
      <c r="C60" s="7"/>
      <c r="D60" s="177"/>
      <c r="E60" s="177"/>
      <c r="F60" s="177"/>
      <c r="G60" s="177"/>
      <c r="H60" s="177"/>
    </row>
    <row r="62" spans="2:8" ht="24" x14ac:dyDescent="0.3">
      <c r="B62" s="3" t="s">
        <v>138</v>
      </c>
    </row>
    <row r="63" spans="2:8" ht="9" customHeight="1" x14ac:dyDescent="0.3">
      <c r="B63" s="3"/>
    </row>
    <row r="64" spans="2:8" ht="24" x14ac:dyDescent="0.3">
      <c r="B64" s="150" t="s">
        <v>134</v>
      </c>
    </row>
    <row r="65" spans="2:7" x14ac:dyDescent="0.2">
      <c r="B65" s="205"/>
      <c r="C65" s="206" t="s">
        <v>309</v>
      </c>
      <c r="D65" s="206" t="s">
        <v>310</v>
      </c>
      <c r="E65" s="206" t="s">
        <v>136</v>
      </c>
      <c r="F65" s="207" t="s">
        <v>311</v>
      </c>
    </row>
    <row r="66" spans="2:7" x14ac:dyDescent="0.2">
      <c r="B66" s="158" t="s">
        <v>146</v>
      </c>
      <c r="C66" s="159">
        <v>-1.3129999999999999E-2</v>
      </c>
      <c r="D66" s="159" t="s">
        <v>131</v>
      </c>
      <c r="E66" s="159">
        <v>2.9999999999999997E-4</v>
      </c>
      <c r="F66" s="160">
        <v>2.0000000000000001E-4</v>
      </c>
      <c r="G66" s="178"/>
    </row>
    <row r="67" spans="2:7" x14ac:dyDescent="0.2">
      <c r="B67" s="158" t="s">
        <v>147</v>
      </c>
      <c r="C67" s="159">
        <v>-2.0539999999999999E-2</v>
      </c>
      <c r="D67" s="159" t="s">
        <v>131</v>
      </c>
      <c r="E67" s="159" t="s">
        <v>132</v>
      </c>
      <c r="F67" s="160" t="s">
        <v>132</v>
      </c>
      <c r="G67" s="178"/>
    </row>
    <row r="68" spans="2:7" ht="17" thickBot="1" x14ac:dyDescent="0.25">
      <c r="B68" s="324" t="s">
        <v>148</v>
      </c>
      <c r="C68" s="325">
        <v>-7.4180000000000001E-3</v>
      </c>
      <c r="D68" s="325" t="s">
        <v>131</v>
      </c>
      <c r="E68" s="325">
        <v>2.5999999999999999E-2</v>
      </c>
      <c r="F68" s="326">
        <v>2.47E-2</v>
      </c>
      <c r="G68" s="178"/>
    </row>
    <row r="69" spans="2:7" x14ac:dyDescent="0.2">
      <c r="B69" s="158" t="s">
        <v>312</v>
      </c>
      <c r="C69" s="159">
        <v>-1.235E-2</v>
      </c>
      <c r="D69" s="159" t="s">
        <v>131</v>
      </c>
      <c r="E69" s="159" t="s">
        <v>132</v>
      </c>
      <c r="F69" s="160" t="s">
        <v>132</v>
      </c>
    </row>
    <row r="70" spans="2:7" x14ac:dyDescent="0.2">
      <c r="B70" s="158" t="s">
        <v>313</v>
      </c>
      <c r="C70" s="159">
        <v>-5.1289999999999999E-3</v>
      </c>
      <c r="D70" s="159" t="s">
        <v>131</v>
      </c>
      <c r="E70" s="159">
        <v>1.4500000000000001E-2</v>
      </c>
      <c r="F70" s="160">
        <v>1.38E-2</v>
      </c>
    </row>
    <row r="71" spans="2:7" x14ac:dyDescent="0.2">
      <c r="B71" s="161" t="s">
        <v>314</v>
      </c>
      <c r="C71" s="162">
        <v>7.2220000000000001E-3</v>
      </c>
      <c r="D71" s="162" t="s">
        <v>131</v>
      </c>
      <c r="E71" s="162">
        <v>1.2999999999999999E-2</v>
      </c>
      <c r="F71" s="163">
        <v>8.2000000000000007E-3</v>
      </c>
    </row>
    <row r="72" spans="2:7" x14ac:dyDescent="0.2">
      <c r="B72" s="6" t="s">
        <v>8</v>
      </c>
      <c r="C72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A2:AA62"/>
  <sheetViews>
    <sheetView showRuler="0" workbookViewId="0">
      <selection activeCell="K33" sqref="K33"/>
    </sheetView>
  </sheetViews>
  <sheetFormatPr baseColWidth="10" defaultColWidth="11" defaultRowHeight="16" x14ac:dyDescent="0.2"/>
  <cols>
    <col min="1" max="1" width="11" style="164"/>
    <col min="2" max="2" width="17.1640625" style="164" customWidth="1"/>
    <col min="3" max="3" width="14.83203125" style="164" customWidth="1"/>
    <col min="4" max="4" width="16.1640625" style="164" customWidth="1"/>
    <col min="5" max="5" width="11" style="164"/>
    <col min="6" max="6" width="18" style="164" customWidth="1"/>
    <col min="7" max="7" width="15" style="164" customWidth="1"/>
    <col min="8" max="8" width="11" style="164"/>
    <col min="9" max="9" width="13.6640625" style="164" customWidth="1"/>
    <col min="10" max="23" width="11" style="164"/>
    <col min="24" max="24" width="11" style="176"/>
    <col min="25" max="16384" width="11" style="164"/>
  </cols>
  <sheetData>
    <row r="2" spans="2:27" ht="24" x14ac:dyDescent="0.3">
      <c r="B2" s="3" t="s">
        <v>26</v>
      </c>
    </row>
    <row r="4" spans="2:27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U4" s="16">
        <v>18</v>
      </c>
      <c r="V4" s="16">
        <v>19</v>
      </c>
      <c r="W4" s="16">
        <v>20</v>
      </c>
      <c r="X4" s="2"/>
      <c r="Y4" s="2" t="s">
        <v>5</v>
      </c>
      <c r="Z4" s="2" t="s">
        <v>4</v>
      </c>
      <c r="AA4" s="2" t="s">
        <v>6</v>
      </c>
    </row>
    <row r="5" spans="2:27" x14ac:dyDescent="0.2">
      <c r="B5" s="30">
        <v>2411</v>
      </c>
      <c r="C5" s="31" t="s">
        <v>0</v>
      </c>
      <c r="D5" s="180">
        <v>1.5318097379958876E-2</v>
      </c>
      <c r="E5" s="165">
        <v>1.8682459947012869E-2</v>
      </c>
      <c r="F5" s="165">
        <v>1.7735127988956201E-2</v>
      </c>
      <c r="G5" s="165">
        <v>0.13130966315882722</v>
      </c>
      <c r="H5" s="165">
        <v>2.3209185505169237E-2</v>
      </c>
      <c r="I5" s="165">
        <v>5.3322149146084075E-2</v>
      </c>
      <c r="J5" s="165">
        <v>5.106996143140706E-2</v>
      </c>
      <c r="K5" s="165">
        <v>2.8785880089477786E-2</v>
      </c>
      <c r="L5" s="165">
        <v>2.0939798451718429E-2</v>
      </c>
      <c r="M5" s="165">
        <v>1.8386985666091534E-2</v>
      </c>
      <c r="N5" s="165">
        <v>5.089159436344682E-2</v>
      </c>
      <c r="O5" s="165">
        <v>2.4856323487459225E-2</v>
      </c>
      <c r="P5" s="165">
        <v>3.6861632899512102E-2</v>
      </c>
      <c r="Q5" s="165">
        <v>1.7522487339138186E-2</v>
      </c>
      <c r="R5" s="165">
        <v>1.87126431680491E-2</v>
      </c>
      <c r="S5" s="165">
        <v>1.5455458210589381E-2</v>
      </c>
      <c r="T5" s="165">
        <v>1.9646172481534514E-2</v>
      </c>
      <c r="U5" s="165">
        <v>1.257394336122898E-2</v>
      </c>
      <c r="V5" s="165">
        <v>1.3007215091830057E-2</v>
      </c>
      <c r="W5" s="166"/>
      <c r="X5" s="327"/>
      <c r="Y5" s="181">
        <f t="shared" ref="Y5:Y10" si="0">AVERAGE(D5:W5)</f>
        <v>3.0962462061446927E-2</v>
      </c>
      <c r="Z5" s="181">
        <f>STDEV(D5:W5)</f>
        <v>2.7585002571732062E-2</v>
      </c>
      <c r="AA5" s="168">
        <f t="shared" ref="AA5:AA10" si="1">Z5/(SQRT(COUNTA(D5:W5)))</f>
        <v>6.3284336088152444E-3</v>
      </c>
    </row>
    <row r="6" spans="2:27" x14ac:dyDescent="0.2">
      <c r="B6" s="32" t="s">
        <v>18</v>
      </c>
      <c r="C6" s="33" t="s">
        <v>1</v>
      </c>
      <c r="D6" s="183">
        <v>0.37554905408607897</v>
      </c>
      <c r="E6" s="169">
        <v>0.25578263504904936</v>
      </c>
      <c r="F6" s="169">
        <v>0.35834032225599222</v>
      </c>
      <c r="G6" s="169">
        <v>0.43580108914940574</v>
      </c>
      <c r="H6" s="169">
        <v>0.36792530521627087</v>
      </c>
      <c r="I6" s="169">
        <v>0.60374761058137227</v>
      </c>
      <c r="J6" s="169">
        <v>1.0345044436903608</v>
      </c>
      <c r="K6" s="37">
        <v>0.61567153569585931</v>
      </c>
      <c r="L6" s="169">
        <v>1.0999062033526781</v>
      </c>
      <c r="M6" s="169">
        <v>0.90575040802519624</v>
      </c>
      <c r="N6" s="169">
        <v>0.81493687798265446</v>
      </c>
      <c r="O6" s="169">
        <v>0.67913684447563138</v>
      </c>
      <c r="P6" s="169">
        <v>0.82762413221055753</v>
      </c>
      <c r="Q6" s="169">
        <v>0.82370551128919889</v>
      </c>
      <c r="R6" s="169">
        <v>0.84361098107046029</v>
      </c>
      <c r="S6" s="169">
        <v>0.91359048567302426</v>
      </c>
      <c r="T6" s="169">
        <v>1.0262618311753351</v>
      </c>
      <c r="U6" s="169">
        <v>1.1520269434117825</v>
      </c>
      <c r="V6" s="169">
        <v>0.25105899011944927</v>
      </c>
      <c r="W6" s="171">
        <v>0.29382219991212988</v>
      </c>
      <c r="X6" s="327"/>
      <c r="Y6" s="184">
        <f t="shared" si="0"/>
        <v>0.68393767022112439</v>
      </c>
      <c r="Z6" s="184">
        <f t="shared" ref="Z6:Z10" si="2">STDEV(D6:W6)</f>
        <v>0.30031177393675229</v>
      </c>
      <c r="AA6" s="172">
        <f t="shared" si="1"/>
        <v>6.7151754096612767E-2</v>
      </c>
    </row>
    <row r="7" spans="2:27" x14ac:dyDescent="0.2">
      <c r="B7" s="32" t="s">
        <v>19</v>
      </c>
      <c r="C7" s="33" t="s">
        <v>3</v>
      </c>
      <c r="D7" s="183">
        <v>0.23372928526258907</v>
      </c>
      <c r="E7" s="169">
        <v>6.2090439012049269E-2</v>
      </c>
      <c r="F7" s="169">
        <v>6.9402263857914315E-2</v>
      </c>
      <c r="G7" s="169">
        <v>0.24642380854067022</v>
      </c>
      <c r="H7" s="169">
        <v>0.27751888953665554</v>
      </c>
      <c r="I7" s="169">
        <v>0.15458358824249258</v>
      </c>
      <c r="J7" s="169">
        <v>0.2534425205126396</v>
      </c>
      <c r="K7" s="37">
        <v>0.21971156789113905</v>
      </c>
      <c r="L7" s="169">
        <v>0.1143365446737598</v>
      </c>
      <c r="M7" s="169">
        <v>0.34290823528768066</v>
      </c>
      <c r="N7" s="169">
        <v>0.32347975605149065</v>
      </c>
      <c r="O7" s="169">
        <v>5.1565911430613676E-2</v>
      </c>
      <c r="P7" s="169"/>
      <c r="Q7" s="169"/>
      <c r="R7" s="169"/>
      <c r="S7" s="169"/>
      <c r="T7" s="169"/>
      <c r="U7" s="169"/>
      <c r="V7" s="169"/>
      <c r="W7" s="171"/>
      <c r="X7" s="327"/>
      <c r="Y7" s="184">
        <f t="shared" si="0"/>
        <v>0.19576606752497452</v>
      </c>
      <c r="Z7" s="184">
        <f t="shared" si="2"/>
        <v>0.10247391413759036</v>
      </c>
      <c r="AA7" s="172">
        <f t="shared" si="1"/>
        <v>2.9581670956126196E-2</v>
      </c>
    </row>
    <row r="8" spans="2:27" x14ac:dyDescent="0.2">
      <c r="B8" s="32" t="s">
        <v>20</v>
      </c>
      <c r="C8" s="33" t="s">
        <v>21</v>
      </c>
      <c r="D8" s="183">
        <v>0.1945969878638466</v>
      </c>
      <c r="E8" s="169">
        <v>0.23682307045649639</v>
      </c>
      <c r="F8" s="169">
        <v>0.10418979158255577</v>
      </c>
      <c r="G8" s="169">
        <v>0.17916747750076639</v>
      </c>
      <c r="H8" s="169">
        <v>8.6742579259511926E-2</v>
      </c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1"/>
      <c r="X8" s="327"/>
      <c r="Y8" s="184">
        <f t="shared" si="0"/>
        <v>0.16030398133263543</v>
      </c>
      <c r="Z8" s="184">
        <f t="shared" si="2"/>
        <v>6.314090384064007E-2</v>
      </c>
      <c r="AA8" s="172">
        <f t="shared" si="1"/>
        <v>2.8237470629689749E-2</v>
      </c>
    </row>
    <row r="9" spans="2:27" x14ac:dyDescent="0.2">
      <c r="B9" s="32" t="s">
        <v>22</v>
      </c>
      <c r="C9" s="33" t="s">
        <v>23</v>
      </c>
      <c r="D9" s="183">
        <v>0.31895648374966151</v>
      </c>
      <c r="E9" s="169">
        <v>0.33204959726904598</v>
      </c>
      <c r="F9" s="169">
        <v>0.35448771918847344</v>
      </c>
      <c r="G9" s="169">
        <v>0.21042310886499946</v>
      </c>
      <c r="H9" s="169">
        <v>0.1726205488745447</v>
      </c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71"/>
      <c r="X9" s="327"/>
      <c r="Y9" s="184">
        <f t="shared" si="0"/>
        <v>0.27770749158934505</v>
      </c>
      <c r="Z9" s="184">
        <f t="shared" si="2"/>
        <v>8.0808726078715434E-2</v>
      </c>
      <c r="AA9" s="172">
        <f t="shared" si="1"/>
        <v>3.6138760937433546E-2</v>
      </c>
    </row>
    <row r="10" spans="2:27" x14ac:dyDescent="0.2">
      <c r="B10" s="34" t="s">
        <v>24</v>
      </c>
      <c r="C10" s="35" t="s">
        <v>25</v>
      </c>
      <c r="D10" s="186">
        <v>0.24262502482993403</v>
      </c>
      <c r="E10" s="173">
        <v>0.19981988445995089</v>
      </c>
      <c r="F10" s="173">
        <v>0.41272175440338987</v>
      </c>
      <c r="G10" s="173">
        <v>0.23949945533322617</v>
      </c>
      <c r="H10" s="173">
        <v>0.20263380459429331</v>
      </c>
      <c r="I10" s="173">
        <v>0.12311546964917221</v>
      </c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4"/>
      <c r="X10" s="327"/>
      <c r="Y10" s="187">
        <f t="shared" si="0"/>
        <v>0.23673589887832777</v>
      </c>
      <c r="Z10" s="187">
        <f t="shared" si="2"/>
        <v>9.6383284118101972E-2</v>
      </c>
      <c r="AA10" s="175">
        <f t="shared" si="1"/>
        <v>3.9348310970507935E-2</v>
      </c>
    </row>
    <row r="11" spans="2:27" x14ac:dyDescent="0.2">
      <c r="B11" s="36"/>
    </row>
    <row r="12" spans="2:27" ht="24" x14ac:dyDescent="0.3">
      <c r="B12" s="4" t="s">
        <v>7</v>
      </c>
    </row>
    <row r="14" spans="2:27" x14ac:dyDescent="0.2">
      <c r="B14" s="189"/>
      <c r="C14" s="190" t="s">
        <v>0</v>
      </c>
      <c r="D14" s="190" t="s">
        <v>1</v>
      </c>
      <c r="E14" s="190" t="s">
        <v>3</v>
      </c>
      <c r="F14" s="190" t="s">
        <v>21</v>
      </c>
      <c r="G14" s="142" t="s">
        <v>23</v>
      </c>
    </row>
    <row r="15" spans="2:27" x14ac:dyDescent="0.2">
      <c r="B15" s="192" t="s">
        <v>1</v>
      </c>
      <c r="C15" s="265">
        <f>TTEST($D$5:$W$5,$D6:$W6,2,2)</f>
        <v>2.1936835620542374E-11</v>
      </c>
      <c r="D15" s="41"/>
      <c r="E15" s="42"/>
      <c r="F15" s="42"/>
      <c r="G15" s="43"/>
    </row>
    <row r="16" spans="2:27" x14ac:dyDescent="0.2">
      <c r="B16" s="193" t="s">
        <v>3</v>
      </c>
      <c r="C16" s="266">
        <f>TTEST($D$5:$W$5,$D7:$W7,2,2)</f>
        <v>2.4077378786160337E-7</v>
      </c>
      <c r="D16" s="266">
        <f>TTEST($D$6:$W$6,$D7:$W7,2,2)</f>
        <v>7.2295036303139737E-6</v>
      </c>
      <c r="E16" s="39"/>
      <c r="F16" s="39"/>
      <c r="G16" s="40"/>
    </row>
    <row r="17" spans="2:8" x14ac:dyDescent="0.2">
      <c r="B17" s="193" t="s">
        <v>21</v>
      </c>
      <c r="C17" s="266">
        <f>TTEST($D$5:$W$5,$D8:$W8,2,2)</f>
        <v>4.9139807728631215E-7</v>
      </c>
      <c r="D17" s="266">
        <f>TTEST($D$6:$W$6,$D8:$W8,2,2)</f>
        <v>8.8065960624044153E-4</v>
      </c>
      <c r="E17" s="39">
        <f>TTEST($D$7:$W$7,$D8:$W8,2,2)</f>
        <v>0.48759984869549866</v>
      </c>
      <c r="F17" s="39"/>
      <c r="G17" s="40"/>
    </row>
    <row r="18" spans="2:8" x14ac:dyDescent="0.2">
      <c r="B18" s="201" t="s">
        <v>23</v>
      </c>
      <c r="C18" s="266">
        <f>TTEST($D$5:$W$5,$D9:$W9,2,2)</f>
        <v>8.3989235139520118E-11</v>
      </c>
      <c r="D18" s="266">
        <f>TTEST($D$6:$W$6,$D9:$W9,2,2)</f>
        <v>7.1149041418407857E-3</v>
      </c>
      <c r="E18" s="39">
        <f>TTEST($D$7:$W$7,$D9:$W9,2,2)</f>
        <v>0.13399015254966234</v>
      </c>
      <c r="F18" s="282">
        <f>TTEST($D$8:$W$8,$D9:$W9,2,2)</f>
        <v>3.3651965245545229E-2</v>
      </c>
      <c r="G18" s="40"/>
    </row>
    <row r="19" spans="2:8" x14ac:dyDescent="0.2">
      <c r="B19" s="202" t="s">
        <v>25</v>
      </c>
      <c r="C19" s="268">
        <f>TTEST($D$5:$W$5,$D10:$W10,2,2)</f>
        <v>1.2314609522869135E-8</v>
      </c>
      <c r="D19" s="268">
        <f>TTEST($D$6:$W$6,$D10:$W10,2,2)</f>
        <v>1.6367378096889546E-3</v>
      </c>
      <c r="E19" s="269">
        <f>TTEST($D$7:$X$7,$D10:$X10,2,2)</f>
        <v>0.42735646198532595</v>
      </c>
      <c r="F19" s="269">
        <f>TTEST($D$8:$W$8,$D10:$W10,2,2)</f>
        <v>0.1638393572324584</v>
      </c>
      <c r="G19" s="270">
        <f>TTEST($D$9:$W$9,$D10:$W10,2,2)</f>
        <v>0.47039141569586429</v>
      </c>
    </row>
    <row r="20" spans="2:8" x14ac:dyDescent="0.2">
      <c r="B20" s="6" t="s">
        <v>8</v>
      </c>
      <c r="C20" s="7" t="s">
        <v>9</v>
      </c>
      <c r="D20" s="203"/>
      <c r="E20" s="203"/>
    </row>
    <row r="22" spans="2:8" ht="24" x14ac:dyDescent="0.3">
      <c r="B22" s="4" t="s">
        <v>113</v>
      </c>
      <c r="C22"/>
      <c r="D22"/>
      <c r="E22"/>
      <c r="F22"/>
      <c r="G22"/>
      <c r="H22"/>
    </row>
    <row r="23" spans="2:8" x14ac:dyDescent="0.2">
      <c r="B23"/>
      <c r="C23"/>
      <c r="D23"/>
      <c r="E23"/>
      <c r="F23"/>
      <c r="G23"/>
      <c r="H23"/>
    </row>
    <row r="24" spans="2:8" ht="17" thickBot="1" x14ac:dyDescent="0.25">
      <c r="B24" s="22" t="s">
        <v>114</v>
      </c>
      <c r="C24" s="22"/>
      <c r="D24" s="22"/>
      <c r="E24" s="22"/>
      <c r="F24" s="22"/>
      <c r="G24" s="22"/>
      <c r="H24" s="22"/>
    </row>
    <row r="25" spans="2:8" x14ac:dyDescent="0.2">
      <c r="B25" s="149" t="s">
        <v>115</v>
      </c>
      <c r="C25" s="149" t="s">
        <v>116</v>
      </c>
      <c r="D25" s="149" t="s">
        <v>117</v>
      </c>
      <c r="E25" s="149" t="s">
        <v>5</v>
      </c>
      <c r="F25" s="149" t="s">
        <v>118</v>
      </c>
      <c r="G25" s="22"/>
      <c r="H25" s="22"/>
    </row>
    <row r="26" spans="2:8" x14ac:dyDescent="0.2">
      <c r="B26" s="64" t="s">
        <v>0</v>
      </c>
      <c r="C26" s="64">
        <v>19</v>
      </c>
      <c r="D26" s="64">
        <v>0.58828677916749161</v>
      </c>
      <c r="E26" s="64">
        <v>3.0962462061446927E-2</v>
      </c>
      <c r="F26" s="64">
        <v>7.6093236688246448E-4</v>
      </c>
      <c r="G26" s="22"/>
      <c r="H26" s="22"/>
    </row>
    <row r="27" spans="2:8" x14ac:dyDescent="0.2">
      <c r="B27" s="64" t="s">
        <v>1</v>
      </c>
      <c r="C27" s="64">
        <v>20</v>
      </c>
      <c r="D27" s="64">
        <v>13.678753404422489</v>
      </c>
      <c r="E27" s="64">
        <v>0.68393767022112439</v>
      </c>
      <c r="F27" s="64">
        <v>9.0187161565039017E-2</v>
      </c>
      <c r="G27" s="22"/>
      <c r="H27" s="22"/>
    </row>
    <row r="28" spans="2:8" x14ac:dyDescent="0.2">
      <c r="B28" s="64" t="s">
        <v>3</v>
      </c>
      <c r="C28" s="64">
        <v>12</v>
      </c>
      <c r="D28" s="64">
        <v>2.3491928102996944</v>
      </c>
      <c r="E28" s="64">
        <v>0.19576606752497452</v>
      </c>
      <c r="F28" s="64">
        <v>1.0500903078678242E-2</v>
      </c>
      <c r="G28" s="22"/>
      <c r="H28" s="22"/>
    </row>
    <row r="29" spans="2:8" x14ac:dyDescent="0.2">
      <c r="B29" s="64" t="s">
        <v>21</v>
      </c>
      <c r="C29" s="64">
        <v>5</v>
      </c>
      <c r="D29" s="64">
        <v>0.80151990666317718</v>
      </c>
      <c r="E29" s="64">
        <v>0.16030398133263543</v>
      </c>
      <c r="F29" s="64">
        <v>3.9867737378129556E-3</v>
      </c>
      <c r="G29" s="22"/>
      <c r="H29" s="22"/>
    </row>
    <row r="30" spans="2:8" x14ac:dyDescent="0.2">
      <c r="B30" s="64" t="s">
        <v>23</v>
      </c>
      <c r="C30" s="64">
        <v>5</v>
      </c>
      <c r="D30" s="64">
        <v>1.3885374579467251</v>
      </c>
      <c r="E30" s="64">
        <v>0.27770749158934505</v>
      </c>
      <c r="F30" s="64">
        <v>6.5300502104648633E-3</v>
      </c>
      <c r="G30" s="22"/>
      <c r="H30" s="22"/>
    </row>
    <row r="31" spans="2:8" ht="17" thickBot="1" x14ac:dyDescent="0.25">
      <c r="B31" s="331" t="s">
        <v>25</v>
      </c>
      <c r="C31" s="331">
        <v>6</v>
      </c>
      <c r="D31" s="331">
        <v>1.4204153932699666</v>
      </c>
      <c r="E31" s="331">
        <v>0.23673589887832777</v>
      </c>
      <c r="F31" s="331">
        <v>9.2897374573907669E-3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1:8" x14ac:dyDescent="0.2">
      <c r="B33" s="22"/>
      <c r="C33" s="22"/>
      <c r="D33" s="22"/>
      <c r="E33" s="22"/>
      <c r="F33" s="22"/>
      <c r="G33" s="22"/>
      <c r="H33" s="22"/>
    </row>
    <row r="34" spans="1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1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1:8" x14ac:dyDescent="0.2">
      <c r="B36" s="64" t="s">
        <v>127</v>
      </c>
      <c r="C36" s="64">
        <v>4.5776161136585509</v>
      </c>
      <c r="D36" s="64">
        <v>5</v>
      </c>
      <c r="E36" s="345">
        <v>0.91552322273171016</v>
      </c>
      <c r="F36" s="347">
        <v>28.91706649232497</v>
      </c>
      <c r="G36" s="350">
        <v>6.5258606638635021E-15</v>
      </c>
      <c r="H36" s="346">
        <v>2.3656556996673177</v>
      </c>
    </row>
    <row r="37" spans="1:8" x14ac:dyDescent="0.2">
      <c r="B37" s="64" t="s">
        <v>128</v>
      </c>
      <c r="C37" s="64">
        <v>1.9312787692851536</v>
      </c>
      <c r="D37" s="64">
        <v>61</v>
      </c>
      <c r="E37" s="345">
        <v>3.166030769319924E-2</v>
      </c>
      <c r="F37" s="64"/>
      <c r="G37" s="64"/>
      <c r="H37" s="64"/>
    </row>
    <row r="38" spans="1:8" x14ac:dyDescent="0.2">
      <c r="B38" s="64"/>
      <c r="C38" s="64"/>
      <c r="D38" s="64"/>
      <c r="E38" s="64"/>
      <c r="F38" s="64"/>
      <c r="G38" s="64"/>
      <c r="H38" s="64"/>
    </row>
    <row r="39" spans="1:8" ht="17" thickBot="1" x14ac:dyDescent="0.25">
      <c r="B39" s="331" t="s">
        <v>129</v>
      </c>
      <c r="C39" s="331">
        <v>6.5088948829437046</v>
      </c>
      <c r="D39" s="331">
        <v>66</v>
      </c>
      <c r="E39" s="331"/>
      <c r="F39" s="331"/>
      <c r="G39" s="331"/>
      <c r="H39" s="331"/>
    </row>
    <row r="40" spans="1:8" x14ac:dyDescent="0.2">
      <c r="B40" s="6" t="s">
        <v>8</v>
      </c>
      <c r="C40" s="7" t="s">
        <v>9</v>
      </c>
    </row>
    <row r="41" spans="1:8" x14ac:dyDescent="0.2">
      <c r="B41" s="6"/>
      <c r="C41" s="7"/>
    </row>
    <row r="43" spans="1:8" ht="24" x14ac:dyDescent="0.3">
      <c r="B43" s="3" t="s">
        <v>138</v>
      </c>
    </row>
    <row r="44" spans="1:8" ht="11" customHeight="1" x14ac:dyDescent="0.3">
      <c r="A44" s="3"/>
    </row>
    <row r="45" spans="1:8" ht="24" x14ac:dyDescent="0.3">
      <c r="B45" s="150" t="s">
        <v>134</v>
      </c>
    </row>
    <row r="46" spans="1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1:8" x14ac:dyDescent="0.2">
      <c r="B47" s="205" t="s">
        <v>140</v>
      </c>
      <c r="C47" s="206">
        <v>-0.65300000000000002</v>
      </c>
      <c r="D47" s="206" t="s">
        <v>131</v>
      </c>
      <c r="E47" s="206" t="s">
        <v>132</v>
      </c>
      <c r="F47" s="207" t="s">
        <v>132</v>
      </c>
      <c r="H47" s="204"/>
    </row>
    <row r="48" spans="1:8" x14ac:dyDescent="0.2">
      <c r="B48" s="208" t="s">
        <v>155</v>
      </c>
      <c r="C48" s="209">
        <v>-0.1648</v>
      </c>
      <c r="D48" s="209" t="s">
        <v>131</v>
      </c>
      <c r="E48" s="209">
        <v>1.4999999999999999E-2</v>
      </c>
      <c r="F48" s="210">
        <v>1.47E-2</v>
      </c>
    </row>
    <row r="49" spans="2:6" x14ac:dyDescent="0.2">
      <c r="B49" s="208" t="s">
        <v>158</v>
      </c>
      <c r="C49" s="209">
        <v>-0.1293</v>
      </c>
      <c r="D49" s="209" t="s">
        <v>133</v>
      </c>
      <c r="E49" s="209">
        <v>0.12509999999999999</v>
      </c>
      <c r="F49" s="210">
        <v>0.1532</v>
      </c>
    </row>
    <row r="50" spans="2:6" x14ac:dyDescent="0.2">
      <c r="B50" s="208" t="s">
        <v>161</v>
      </c>
      <c r="C50" s="209">
        <v>-0.2467</v>
      </c>
      <c r="D50" s="209" t="s">
        <v>131</v>
      </c>
      <c r="E50" s="209">
        <v>9.4000000000000004E-3</v>
      </c>
      <c r="F50" s="210">
        <v>7.6E-3</v>
      </c>
    </row>
    <row r="51" spans="2:6" x14ac:dyDescent="0.2">
      <c r="B51" s="208" t="s">
        <v>165</v>
      </c>
      <c r="C51" s="209">
        <v>-0.20580000000000001</v>
      </c>
      <c r="D51" s="209" t="s">
        <v>131</v>
      </c>
      <c r="E51" s="209">
        <v>1.4999999999999999E-2</v>
      </c>
      <c r="F51" s="210">
        <v>1.6299999999999999E-2</v>
      </c>
    </row>
    <row r="52" spans="2:6" x14ac:dyDescent="0.2">
      <c r="B52" s="208" t="s">
        <v>156</v>
      </c>
      <c r="C52" s="209">
        <v>0.48820000000000002</v>
      </c>
      <c r="D52" s="209" t="s">
        <v>131</v>
      </c>
      <c r="E52" s="209" t="s">
        <v>132</v>
      </c>
      <c r="F52" s="210" t="s">
        <v>132</v>
      </c>
    </row>
    <row r="53" spans="2:6" x14ac:dyDescent="0.2">
      <c r="B53" s="208" t="s">
        <v>159</v>
      </c>
      <c r="C53" s="209">
        <v>0.52359999999999995</v>
      </c>
      <c r="D53" s="209" t="s">
        <v>131</v>
      </c>
      <c r="E53" s="209" t="s">
        <v>132</v>
      </c>
      <c r="F53" s="210" t="s">
        <v>132</v>
      </c>
    </row>
    <row r="54" spans="2:6" x14ac:dyDescent="0.2">
      <c r="B54" s="208" t="s">
        <v>162</v>
      </c>
      <c r="C54" s="209">
        <v>0.40620000000000001</v>
      </c>
      <c r="D54" s="209" t="s">
        <v>131</v>
      </c>
      <c r="E54" s="209" t="s">
        <v>132</v>
      </c>
      <c r="F54" s="210" t="s">
        <v>132</v>
      </c>
    </row>
    <row r="55" spans="2:6" x14ac:dyDescent="0.2">
      <c r="B55" s="208" t="s">
        <v>166</v>
      </c>
      <c r="C55" s="209">
        <v>0.44719999999999999</v>
      </c>
      <c r="D55" s="209" t="s">
        <v>131</v>
      </c>
      <c r="E55" s="209" t="s">
        <v>132</v>
      </c>
      <c r="F55" s="210" t="s">
        <v>132</v>
      </c>
    </row>
    <row r="56" spans="2:6" x14ac:dyDescent="0.2">
      <c r="B56" s="208" t="s">
        <v>160</v>
      </c>
      <c r="C56" s="209">
        <v>3.5459999999999998E-2</v>
      </c>
      <c r="D56" s="209" t="s">
        <v>133</v>
      </c>
      <c r="E56" s="209">
        <v>0.34760000000000002</v>
      </c>
      <c r="F56" s="210">
        <v>0.70940000000000003</v>
      </c>
    </row>
    <row r="57" spans="2:6" x14ac:dyDescent="0.2">
      <c r="B57" s="208" t="s">
        <v>163</v>
      </c>
      <c r="C57" s="209">
        <v>-8.1939999999999999E-2</v>
      </c>
      <c r="D57" s="209" t="s">
        <v>133</v>
      </c>
      <c r="E57" s="209">
        <v>0.26079999999999998</v>
      </c>
      <c r="F57" s="210">
        <v>0.39029999999999998</v>
      </c>
    </row>
    <row r="58" spans="2:6" x14ac:dyDescent="0.2">
      <c r="B58" s="208" t="s">
        <v>167</v>
      </c>
      <c r="C58" s="209">
        <v>-4.0969999999999999E-2</v>
      </c>
      <c r="D58" s="209" t="s">
        <v>133</v>
      </c>
      <c r="E58" s="209">
        <v>0.34760000000000002</v>
      </c>
      <c r="F58" s="210">
        <v>0.64680000000000004</v>
      </c>
    </row>
    <row r="59" spans="2:6" x14ac:dyDescent="0.2">
      <c r="B59" s="208" t="s">
        <v>164</v>
      </c>
      <c r="C59" s="209">
        <v>-0.1174</v>
      </c>
      <c r="D59" s="209" t="s">
        <v>133</v>
      </c>
      <c r="E59" s="209">
        <v>0.22120000000000001</v>
      </c>
      <c r="F59" s="210">
        <v>0.3009</v>
      </c>
    </row>
    <row r="60" spans="2:6" x14ac:dyDescent="0.2">
      <c r="B60" s="208" t="s">
        <v>168</v>
      </c>
      <c r="C60" s="209">
        <v>-7.6429999999999998E-2</v>
      </c>
      <c r="D60" s="209" t="s">
        <v>133</v>
      </c>
      <c r="E60" s="209">
        <v>0.29449999999999998</v>
      </c>
      <c r="F60" s="210">
        <v>0.48080000000000001</v>
      </c>
    </row>
    <row r="61" spans="2:6" x14ac:dyDescent="0.2">
      <c r="B61" s="211" t="s">
        <v>169</v>
      </c>
      <c r="C61" s="212">
        <v>4.0969999999999999E-2</v>
      </c>
      <c r="D61" s="212" t="s">
        <v>133</v>
      </c>
      <c r="E61" s="212">
        <v>0.34760000000000002</v>
      </c>
      <c r="F61" s="213">
        <v>0.70509999999999995</v>
      </c>
    </row>
    <row r="62" spans="2:6" x14ac:dyDescent="0.2">
      <c r="B62" s="6" t="s">
        <v>8</v>
      </c>
      <c r="C62" s="7" t="s">
        <v>9</v>
      </c>
    </row>
  </sheetData>
  <conditionalFormatting sqref="B47:F61 H47">
    <cfRule type="expression" dxfId="4" priority="5">
      <formula>$D47="Yes"</formula>
    </cfRule>
  </conditionalFormatting>
  <conditionalFormatting sqref="C15:G19">
    <cfRule type="expression" dxfId="3" priority="1">
      <formula>C15&lt;=0.05</formula>
    </cfRule>
  </conditionalFormatting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B2:X65"/>
  <sheetViews>
    <sheetView showRuler="0" workbookViewId="0">
      <selection activeCell="J44" sqref="J44"/>
    </sheetView>
  </sheetViews>
  <sheetFormatPr baseColWidth="10" defaultColWidth="11" defaultRowHeight="16" x14ac:dyDescent="0.2"/>
  <cols>
    <col min="1" max="1" width="7.6640625" style="164" customWidth="1"/>
    <col min="2" max="2" width="20.6640625" style="164" customWidth="1"/>
    <col min="3" max="3" width="14.83203125" style="164" customWidth="1"/>
    <col min="4" max="4" width="13" style="164" customWidth="1"/>
    <col min="5" max="5" width="11" style="164"/>
    <col min="6" max="6" width="15.83203125" style="164" customWidth="1"/>
    <col min="7" max="7" width="14.1640625" style="164" customWidth="1"/>
    <col min="8" max="8" width="11" style="164"/>
    <col min="9" max="9" width="13.6640625" style="164" customWidth="1"/>
    <col min="10" max="16384" width="11" style="164"/>
  </cols>
  <sheetData>
    <row r="2" spans="2:24" ht="24" x14ac:dyDescent="0.3">
      <c r="B2" s="3" t="s">
        <v>315</v>
      </c>
    </row>
    <row r="4" spans="2:24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V4" s="2" t="s">
        <v>5</v>
      </c>
      <c r="W4" s="2" t="s">
        <v>4</v>
      </c>
      <c r="X4" s="2" t="s">
        <v>6</v>
      </c>
    </row>
    <row r="5" spans="2:24" x14ac:dyDescent="0.2">
      <c r="B5" s="30">
        <v>2411</v>
      </c>
      <c r="C5" s="30" t="s">
        <v>0</v>
      </c>
      <c r="D5" s="44">
        <v>1.0630462144344125E-2</v>
      </c>
      <c r="E5" s="45">
        <v>1.0709773013308057E-2</v>
      </c>
      <c r="F5" s="45">
        <v>3.3267099544321305E-2</v>
      </c>
      <c r="G5" s="45">
        <v>3.3598978510060364E-2</v>
      </c>
      <c r="H5" s="45">
        <v>4.0601987962937524E-3</v>
      </c>
      <c r="I5" s="45">
        <v>4.7856173560758747E-2</v>
      </c>
      <c r="J5" s="45">
        <v>1.2283412219534624E-2</v>
      </c>
      <c r="K5" s="45">
        <v>2.3007449958210423E-4</v>
      </c>
      <c r="L5" s="45">
        <v>1.7738046532170773E-2</v>
      </c>
      <c r="M5" s="45">
        <v>1.0173478069940905E-2</v>
      </c>
      <c r="N5" s="45">
        <v>6.3658489642984773E-3</v>
      </c>
      <c r="O5" s="45">
        <v>9.6948438302930841E-3</v>
      </c>
      <c r="P5" s="45">
        <v>7.2961261780118847E-3</v>
      </c>
      <c r="Q5" s="45"/>
      <c r="R5" s="45"/>
      <c r="S5" s="45"/>
      <c r="T5" s="53"/>
      <c r="V5" s="181">
        <f>AVERAGE(D5:T5)</f>
        <v>1.5684962758686017E-2</v>
      </c>
      <c r="W5" s="168">
        <f>STDEV(D5:T5)</f>
        <v>1.3930128154765267E-2</v>
      </c>
      <c r="X5" s="182">
        <f>W5/(SQRT(COUNTA(D5:T5)))</f>
        <v>3.8635224104454414E-3</v>
      </c>
    </row>
    <row r="6" spans="2:24" x14ac:dyDescent="0.2">
      <c r="B6" s="32" t="s">
        <v>95</v>
      </c>
      <c r="C6" s="32" t="s">
        <v>1</v>
      </c>
      <c r="D6" s="46">
        <v>14.110551628495854</v>
      </c>
      <c r="E6" s="47">
        <v>19.830262998329527</v>
      </c>
      <c r="F6" s="47">
        <v>68.95709701761848</v>
      </c>
      <c r="G6" s="47">
        <v>53.385969963726687</v>
      </c>
      <c r="H6" s="47">
        <v>21.570741918899785</v>
      </c>
      <c r="I6" s="47">
        <v>28.69371868861138</v>
      </c>
      <c r="J6" s="47">
        <v>84.152935215529894</v>
      </c>
      <c r="K6" s="47">
        <v>60.34335113766798</v>
      </c>
      <c r="L6" s="47">
        <v>21.010550274008772</v>
      </c>
      <c r="M6" s="47">
        <v>20.233712015373957</v>
      </c>
      <c r="N6" s="47">
        <v>44.074186039449906</v>
      </c>
      <c r="O6" s="47">
        <v>39.247514175575944</v>
      </c>
      <c r="P6" s="47">
        <v>39.87577692679956</v>
      </c>
      <c r="Q6" s="47">
        <v>23.981219377763168</v>
      </c>
      <c r="R6" s="47">
        <v>39.917521643694045</v>
      </c>
      <c r="S6" s="47">
        <v>23.833335993757498</v>
      </c>
      <c r="T6" s="48">
        <v>60.36826326728719</v>
      </c>
      <c r="V6" s="214">
        <f>AVERAGE(D6:T6)</f>
        <v>39.034512251917036</v>
      </c>
      <c r="W6" s="215">
        <f>STDEV(D6:T6)</f>
        <v>20.327101887079266</v>
      </c>
      <c r="X6" s="216">
        <f>W6/(SQRT(COUNTA(D6:T6)))</f>
        <v>4.9300463613599934</v>
      </c>
    </row>
    <row r="7" spans="2:24" x14ac:dyDescent="0.2">
      <c r="B7" s="32" t="s">
        <v>20</v>
      </c>
      <c r="C7" s="32" t="s">
        <v>21</v>
      </c>
      <c r="D7" s="46">
        <v>19.098127481965555</v>
      </c>
      <c r="E7" s="47">
        <v>37.132246275045006</v>
      </c>
      <c r="F7" s="47">
        <v>22.540490896852784</v>
      </c>
      <c r="G7" s="47">
        <v>8.569267283926207</v>
      </c>
      <c r="H7" s="47">
        <v>10.320020232427874</v>
      </c>
      <c r="I7" s="47">
        <v>12.184245937908571</v>
      </c>
      <c r="J7" s="47">
        <v>13.103429971761152</v>
      </c>
      <c r="K7" s="47">
        <v>0.1786047174402578</v>
      </c>
      <c r="L7" s="47"/>
      <c r="M7" s="47"/>
      <c r="N7" s="47"/>
      <c r="O7" s="47"/>
      <c r="P7" s="47"/>
      <c r="Q7" s="47"/>
      <c r="R7" s="47"/>
      <c r="S7" s="47"/>
      <c r="T7" s="48"/>
      <c r="V7" s="214">
        <f>AVERAGE(D7:T7)</f>
        <v>15.390804099665926</v>
      </c>
      <c r="W7" s="215">
        <f>STDEV(D7:T7)</f>
        <v>11.062961984356551</v>
      </c>
      <c r="X7" s="216">
        <f>W7/(SQRT(COUNTA(D7:T7)))</f>
        <v>3.9113477195737505</v>
      </c>
    </row>
    <row r="8" spans="2:24" x14ac:dyDescent="0.2">
      <c r="B8" s="32" t="s">
        <v>22</v>
      </c>
      <c r="C8" s="32" t="s">
        <v>23</v>
      </c>
      <c r="D8" s="46">
        <v>1.6472572636145482</v>
      </c>
      <c r="E8" s="47">
        <v>13.095908916703763</v>
      </c>
      <c r="F8" s="47">
        <v>35.44337997641869</v>
      </c>
      <c r="G8" s="47">
        <v>26.294214854155161</v>
      </c>
      <c r="H8" s="47">
        <v>5.9290151466921088</v>
      </c>
      <c r="I8" s="47">
        <v>0.31667298477170541</v>
      </c>
      <c r="J8" s="47">
        <v>16.008229531069844</v>
      </c>
      <c r="K8" s="47">
        <v>13.898572451650368</v>
      </c>
      <c r="L8" s="47"/>
      <c r="M8" s="47"/>
      <c r="N8" s="47"/>
      <c r="O8" s="47"/>
      <c r="P8" s="47"/>
      <c r="Q8" s="47"/>
      <c r="R8" s="47"/>
      <c r="S8" s="47"/>
      <c r="T8" s="48"/>
      <c r="V8" s="214">
        <f>AVERAGE(D8:T8)</f>
        <v>14.079156390634523</v>
      </c>
      <c r="W8" s="215">
        <f>STDEV(D8:T8)</f>
        <v>12.075602793135205</v>
      </c>
      <c r="X8" s="216">
        <f>W8/(SQRT(COUNTA(D8:T8)))</f>
        <v>4.269370310970559</v>
      </c>
    </row>
    <row r="9" spans="2:24" x14ac:dyDescent="0.2">
      <c r="B9" s="49" t="s">
        <v>24</v>
      </c>
      <c r="C9" s="49" t="s">
        <v>25</v>
      </c>
      <c r="D9" s="50">
        <v>13.305608748808337</v>
      </c>
      <c r="E9" s="51">
        <v>5.0022900345584844</v>
      </c>
      <c r="F9" s="51">
        <v>51.477880587516786</v>
      </c>
      <c r="G9" s="51">
        <v>39.988916636887225</v>
      </c>
      <c r="H9" s="51">
        <v>20.882126323512434</v>
      </c>
      <c r="I9" s="51">
        <v>38.258848386099096</v>
      </c>
      <c r="J9" s="51">
        <v>59.637111891543391</v>
      </c>
      <c r="K9" s="51">
        <v>29.069613952245437</v>
      </c>
      <c r="L9" s="54"/>
      <c r="M9" s="54"/>
      <c r="N9" s="54"/>
      <c r="O9" s="54"/>
      <c r="P9" s="54"/>
      <c r="Q9" s="54"/>
      <c r="R9" s="54"/>
      <c r="S9" s="54"/>
      <c r="T9" s="55"/>
      <c r="V9" s="217">
        <f>AVERAGE(D9:T9)</f>
        <v>32.202799570146396</v>
      </c>
      <c r="W9" s="218">
        <f>STDEV(D9:T9)</f>
        <v>18.732765877006948</v>
      </c>
      <c r="X9" s="219">
        <f>W9/(SQRT(COUNTA(D9:T9)))</f>
        <v>6.6230328910057876</v>
      </c>
    </row>
    <row r="14" spans="2:24" ht="24" x14ac:dyDescent="0.3">
      <c r="B14" s="3" t="s">
        <v>316</v>
      </c>
    </row>
    <row r="16" spans="2:24" x14ac:dyDescent="0.2">
      <c r="D16" s="16">
        <v>1</v>
      </c>
      <c r="E16" s="16">
        <v>2</v>
      </c>
      <c r="F16" s="16">
        <v>3</v>
      </c>
      <c r="G16" s="16">
        <v>4</v>
      </c>
      <c r="H16" s="16">
        <v>5</v>
      </c>
      <c r="I16" s="16">
        <v>6</v>
      </c>
      <c r="J16" s="16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6">
        <v>13</v>
      </c>
      <c r="Q16" s="16">
        <v>14</v>
      </c>
      <c r="R16" s="16">
        <v>15</v>
      </c>
      <c r="S16" s="16">
        <v>16</v>
      </c>
      <c r="T16" s="16">
        <v>17</v>
      </c>
      <c r="V16" s="2" t="s">
        <v>5</v>
      </c>
      <c r="W16" s="2" t="s">
        <v>4</v>
      </c>
      <c r="X16" s="2" t="s">
        <v>6</v>
      </c>
    </row>
    <row r="17" spans="2:24" x14ac:dyDescent="0.2">
      <c r="B17" s="30">
        <v>2411</v>
      </c>
      <c r="C17" s="23" t="s">
        <v>0</v>
      </c>
      <c r="D17" s="234">
        <f>D5/$V$5</f>
        <v>0.67774863784468908</v>
      </c>
      <c r="E17" s="235">
        <f t="shared" ref="E17:P17" si="0">E5/$V$5</f>
        <v>0.68280512858579789</v>
      </c>
      <c r="F17" s="235">
        <f t="shared" si="0"/>
        <v>2.120954958971685</v>
      </c>
      <c r="G17" s="235">
        <f t="shared" si="0"/>
        <v>2.1421140124450679</v>
      </c>
      <c r="H17" s="235">
        <f t="shared" si="0"/>
        <v>0.25885932015014163</v>
      </c>
      <c r="I17" s="235">
        <f t="shared" si="0"/>
        <v>3.0510862089396396</v>
      </c>
      <c r="J17" s="235">
        <f t="shared" si="0"/>
        <v>0.78313301781557099</v>
      </c>
      <c r="K17" s="235">
        <f t="shared" si="0"/>
        <v>1.4668475986957228E-2</v>
      </c>
      <c r="L17" s="235">
        <f t="shared" si="0"/>
        <v>1.1308950365436985</v>
      </c>
      <c r="M17" s="235">
        <f t="shared" si="0"/>
        <v>0.64861346669803455</v>
      </c>
      <c r="N17" s="235">
        <f t="shared" si="0"/>
        <v>0.40585681089827252</v>
      </c>
      <c r="O17" s="235">
        <f t="shared" si="0"/>
        <v>0.61809798208951916</v>
      </c>
      <c r="P17" s="235">
        <f t="shared" si="0"/>
        <v>0.46516694303092537</v>
      </c>
      <c r="Q17" s="235"/>
      <c r="R17" s="235"/>
      <c r="S17" s="235"/>
      <c r="T17" s="236"/>
      <c r="V17" s="220">
        <f>AVERAGE(D17:T17)</f>
        <v>1</v>
      </c>
      <c r="W17" s="221">
        <f>STDEV(D17:T17)</f>
        <v>0.88811993812679246</v>
      </c>
      <c r="X17" s="222">
        <f>W17/(SQRT(COUNTA(D17:T17)))</f>
        <v>0.24632015197523507</v>
      </c>
    </row>
    <row r="18" spans="2:24" x14ac:dyDescent="0.2">
      <c r="B18" s="32" t="s">
        <v>95</v>
      </c>
      <c r="C18" s="26" t="s">
        <v>1</v>
      </c>
      <c r="D18" s="228">
        <f t="shared" ref="D18:T21" si="1">D6/$V$5</f>
        <v>899.62289650204707</v>
      </c>
      <c r="E18" s="229">
        <f t="shared" si="1"/>
        <v>1264.2849908807036</v>
      </c>
      <c r="F18" s="229">
        <f t="shared" si="1"/>
        <v>4396.3825785580157</v>
      </c>
      <c r="G18" s="229">
        <f t="shared" si="1"/>
        <v>3403.6402116519284</v>
      </c>
      <c r="H18" s="229">
        <f t="shared" si="1"/>
        <v>1375.249801403216</v>
      </c>
      <c r="I18" s="229">
        <f t="shared" si="1"/>
        <v>1829.3775465116341</v>
      </c>
      <c r="J18" s="229">
        <f t="shared" si="1"/>
        <v>5365.1982800486849</v>
      </c>
      <c r="K18" s="229">
        <f t="shared" si="1"/>
        <v>3847.2103546596595</v>
      </c>
      <c r="L18" s="229">
        <f t="shared" si="1"/>
        <v>1339.5345973884159</v>
      </c>
      <c r="M18" s="229">
        <f t="shared" si="1"/>
        <v>1290.007016699414</v>
      </c>
      <c r="N18" s="229">
        <f t="shared" si="1"/>
        <v>2809.9643408488496</v>
      </c>
      <c r="O18" s="229">
        <f t="shared" si="1"/>
        <v>2502.2382762012908</v>
      </c>
      <c r="P18" s="229">
        <f t="shared" si="1"/>
        <v>2542.2933761648337</v>
      </c>
      <c r="Q18" s="229">
        <f t="shared" si="1"/>
        <v>1528.930590828649</v>
      </c>
      <c r="R18" s="229">
        <f t="shared" si="1"/>
        <v>2544.9548244281627</v>
      </c>
      <c r="S18" s="229">
        <f t="shared" si="1"/>
        <v>1519.5022366603373</v>
      </c>
      <c r="T18" s="233">
        <f t="shared" si="1"/>
        <v>3848.7986357415139</v>
      </c>
      <c r="V18" s="214">
        <f>AVERAGE(D18:T18)</f>
        <v>2488.6582679516091</v>
      </c>
      <c r="W18" s="215">
        <f>STDEV(D18:T18)</f>
        <v>1295.96111892727</v>
      </c>
      <c r="X18" s="216">
        <f>W18/(SQRT(COUNTA(D18:T18)))</f>
        <v>314.3167400018109</v>
      </c>
    </row>
    <row r="19" spans="2:24" x14ac:dyDescent="0.2">
      <c r="B19" s="32" t="s">
        <v>20</v>
      </c>
      <c r="C19" s="26" t="s">
        <v>21</v>
      </c>
      <c r="D19" s="228">
        <f t="shared" si="1"/>
        <v>1217.6074483434395</v>
      </c>
      <c r="E19" s="229">
        <f t="shared" si="1"/>
        <v>2367.3786700246969</v>
      </c>
      <c r="F19" s="229">
        <f t="shared" si="1"/>
        <v>1437.0764689492369</v>
      </c>
      <c r="G19" s="229">
        <f t="shared" si="1"/>
        <v>546.33647626486834</v>
      </c>
      <c r="H19" s="229">
        <f t="shared" si="1"/>
        <v>657.9563108438274</v>
      </c>
      <c r="I19" s="229">
        <f t="shared" si="1"/>
        <v>776.81063865842975</v>
      </c>
      <c r="J19" s="229">
        <f t="shared" si="1"/>
        <v>835.41352143183997</v>
      </c>
      <c r="K19" s="229">
        <f t="shared" si="1"/>
        <v>11.387002965075585</v>
      </c>
      <c r="L19" s="229"/>
      <c r="M19" s="229"/>
      <c r="N19" s="229"/>
      <c r="O19" s="229"/>
      <c r="P19" s="229"/>
      <c r="Q19" s="229"/>
      <c r="R19" s="229"/>
      <c r="S19" s="229"/>
      <c r="T19" s="233"/>
      <c r="V19" s="214">
        <f>AVERAGE(D19:T19)</f>
        <v>981.24581718517663</v>
      </c>
      <c r="W19" s="215">
        <f>STDEV(D19:T19)</f>
        <v>705.32280851161784</v>
      </c>
      <c r="X19" s="216">
        <f>W19/(SQRT(COUNTA(D19:T19)))</f>
        <v>249.36927041205283</v>
      </c>
    </row>
    <row r="20" spans="2:24" x14ac:dyDescent="0.2">
      <c r="B20" s="32" t="s">
        <v>22</v>
      </c>
      <c r="C20" s="26" t="s">
        <v>23</v>
      </c>
      <c r="D20" s="228">
        <f t="shared" si="1"/>
        <v>105.02143288177909</v>
      </c>
      <c r="E20" s="229">
        <f t="shared" si="1"/>
        <v>834.93401407354395</v>
      </c>
      <c r="F20" s="229">
        <f t="shared" si="1"/>
        <v>2259.704439322998</v>
      </c>
      <c r="G20" s="229">
        <f t="shared" si="1"/>
        <v>1676.3963841478651</v>
      </c>
      <c r="H20" s="229">
        <f t="shared" si="1"/>
        <v>378.00632605319635</v>
      </c>
      <c r="I20" s="229">
        <f t="shared" si="1"/>
        <v>20.189591116264417</v>
      </c>
      <c r="J20" s="229">
        <f t="shared" si="1"/>
        <v>1020.6099802312127</v>
      </c>
      <c r="K20" s="229">
        <f t="shared" si="1"/>
        <v>886.10809381447962</v>
      </c>
      <c r="L20" s="229"/>
      <c r="M20" s="229"/>
      <c r="N20" s="229"/>
      <c r="O20" s="229"/>
      <c r="P20" s="229"/>
      <c r="Q20" s="229"/>
      <c r="R20" s="229"/>
      <c r="S20" s="229"/>
      <c r="T20" s="233"/>
      <c r="V20" s="214">
        <f>AVERAGE(D20:T20)</f>
        <v>897.62128270516746</v>
      </c>
      <c r="W20" s="215">
        <f>STDEV(D20:T20)</f>
        <v>769.88405894989955</v>
      </c>
      <c r="X20" s="216">
        <f>W20/(SQRT(COUNTA(D20:T20)))</f>
        <v>272.19511940544879</v>
      </c>
    </row>
    <row r="21" spans="2:24" x14ac:dyDescent="0.2">
      <c r="B21" s="49" t="s">
        <v>24</v>
      </c>
      <c r="C21" s="52" t="s">
        <v>25</v>
      </c>
      <c r="D21" s="230">
        <f t="shared" si="1"/>
        <v>848.30349638158748</v>
      </c>
      <c r="E21" s="231">
        <f t="shared" si="1"/>
        <v>318.92265933422868</v>
      </c>
      <c r="F21" s="231">
        <f t="shared" si="1"/>
        <v>3281.9893409698643</v>
      </c>
      <c r="G21" s="231">
        <f t="shared" si="1"/>
        <v>2549.5066358855183</v>
      </c>
      <c r="H21" s="231">
        <f t="shared" si="1"/>
        <v>1331.3468858539898</v>
      </c>
      <c r="I21" s="231">
        <f t="shared" si="1"/>
        <v>2439.2055610659399</v>
      </c>
      <c r="J21" s="231">
        <f t="shared" si="1"/>
        <v>3802.1838374157155</v>
      </c>
      <c r="K21" s="231">
        <f>K9/$V$5</f>
        <v>1853.3428736480275</v>
      </c>
      <c r="L21" s="231"/>
      <c r="M21" s="231"/>
      <c r="N21" s="231"/>
      <c r="O21" s="231"/>
      <c r="P21" s="231"/>
      <c r="Q21" s="231"/>
      <c r="R21" s="231"/>
      <c r="S21" s="231"/>
      <c r="T21" s="237"/>
      <c r="V21" s="217">
        <f>AVERAGE(D21:T21)</f>
        <v>2053.1001613193589</v>
      </c>
      <c r="W21" s="218">
        <f>STDEV(D21:T21)</f>
        <v>1194.3136981076425</v>
      </c>
      <c r="X21" s="219">
        <f>W21/(SQRT(COUNTA(D21:T21)))</f>
        <v>422.25365739794853</v>
      </c>
    </row>
    <row r="23" spans="2:24" ht="24" x14ac:dyDescent="0.3">
      <c r="B23" s="4" t="s">
        <v>7</v>
      </c>
    </row>
    <row r="24" spans="2:24" x14ac:dyDescent="0.2">
      <c r="B24" s="227"/>
      <c r="C24" s="223" t="s">
        <v>0</v>
      </c>
      <c r="D24" s="223" t="s">
        <v>1</v>
      </c>
      <c r="E24" s="224" t="s">
        <v>21</v>
      </c>
      <c r="F24" s="225" t="s">
        <v>23</v>
      </c>
    </row>
    <row r="25" spans="2:24" x14ac:dyDescent="0.2">
      <c r="B25" s="226" t="s">
        <v>1</v>
      </c>
      <c r="C25" s="266">
        <f>TTEST($D$17:$T$17,$D18:$T18,2,2)</f>
        <v>1.7209806331392423E-7</v>
      </c>
      <c r="D25" s="39"/>
      <c r="E25" s="39"/>
      <c r="F25" s="40"/>
    </row>
    <row r="26" spans="2:24" x14ac:dyDescent="0.2">
      <c r="B26" s="226" t="s">
        <v>21</v>
      </c>
      <c r="C26" s="266">
        <f>TTEST($D$17:$T$17,$D19:$T19,2,2)</f>
        <v>6.4268414916577552E-5</v>
      </c>
      <c r="D26" s="266">
        <f>TTEST($D$18:$T$18,$D19:$T19,2,2)</f>
        <v>5.5427749735761818E-3</v>
      </c>
      <c r="E26" s="39"/>
      <c r="F26" s="40"/>
    </row>
    <row r="27" spans="2:24" x14ac:dyDescent="0.2">
      <c r="B27" s="226" t="s">
        <v>23</v>
      </c>
      <c r="C27" s="266">
        <f>TTEST($D$17:$T$17,$D20:$T20,2,2)</f>
        <v>4.138067265530127E-4</v>
      </c>
      <c r="D27" s="266">
        <f>TTEST($D$18:$T$18,$D20:$T20,2,2)</f>
        <v>4.0234537061411401E-3</v>
      </c>
      <c r="E27" s="39">
        <f>TTEST($D$19:$T$19,$D20:$T20,2,2)</f>
        <v>0.82406354056656439</v>
      </c>
      <c r="F27" s="40"/>
    </row>
    <row r="28" spans="2:24" x14ac:dyDescent="0.2">
      <c r="B28" s="143" t="s">
        <v>25</v>
      </c>
      <c r="C28" s="268">
        <f>TTEST($D$17:$T$17,$D21:$T21,2,2)</f>
        <v>4.7807457968518106E-6</v>
      </c>
      <c r="D28" s="269">
        <f>TTEST($D$18:$T$18,$D21:$T21,2,2)</f>
        <v>0.430473464380425</v>
      </c>
      <c r="E28" s="274">
        <f>TTEST($D$19:$T$19,$D21:$T21,2,2)</f>
        <v>4.6323171151251785E-2</v>
      </c>
      <c r="F28" s="275">
        <f>TTEST($D$20:$T$20,$D21:$T21,2,2)</f>
        <v>3.7350448292387796E-2</v>
      </c>
    </row>
    <row r="29" spans="2:24" x14ac:dyDescent="0.2">
      <c r="B29" s="6" t="s">
        <v>8</v>
      </c>
      <c r="C29" s="7" t="s">
        <v>9</v>
      </c>
      <c r="D29" s="203"/>
      <c r="E29" s="203"/>
      <c r="F29" s="203"/>
    </row>
    <row r="31" spans="2:24" ht="24" x14ac:dyDescent="0.3">
      <c r="B31" s="4" t="s">
        <v>113</v>
      </c>
      <c r="C31"/>
      <c r="D31"/>
      <c r="E31"/>
      <c r="F31"/>
      <c r="G31"/>
      <c r="H31"/>
    </row>
    <row r="32" spans="2:24" x14ac:dyDescent="0.2">
      <c r="B32"/>
      <c r="C32"/>
      <c r="D32"/>
      <c r="E32"/>
      <c r="F32"/>
      <c r="G32"/>
      <c r="H32"/>
    </row>
    <row r="33" spans="2:8" ht="17" thickBot="1" x14ac:dyDescent="0.25">
      <c r="B33" s="22" t="s">
        <v>114</v>
      </c>
      <c r="C33" s="22"/>
      <c r="D33" s="22"/>
      <c r="E33" s="22"/>
      <c r="F33" s="22"/>
      <c r="G33" s="22"/>
      <c r="H33" s="22"/>
    </row>
    <row r="34" spans="2:8" x14ac:dyDescent="0.2">
      <c r="B34" s="149" t="s">
        <v>115</v>
      </c>
      <c r="C34" s="149" t="s">
        <v>116</v>
      </c>
      <c r="D34" s="149" t="s">
        <v>117</v>
      </c>
      <c r="E34" s="149" t="s">
        <v>5</v>
      </c>
      <c r="F34" s="149" t="s">
        <v>118</v>
      </c>
      <c r="G34" s="22"/>
      <c r="H34" s="22"/>
    </row>
    <row r="35" spans="2:8" x14ac:dyDescent="0.2">
      <c r="B35" s="64" t="s">
        <v>0</v>
      </c>
      <c r="C35" s="64">
        <v>13</v>
      </c>
      <c r="D35" s="64">
        <v>0.20390451586291822</v>
      </c>
      <c r="E35" s="64">
        <v>1.5684962758686017E-2</v>
      </c>
      <c r="F35" s="64">
        <v>1.9404847040818395E-4</v>
      </c>
      <c r="G35" s="22"/>
      <c r="H35" s="22"/>
    </row>
    <row r="36" spans="2:8" x14ac:dyDescent="0.2">
      <c r="B36" s="64" t="s">
        <v>1</v>
      </c>
      <c r="C36" s="64">
        <v>17</v>
      </c>
      <c r="D36" s="64">
        <v>663.5867082825896</v>
      </c>
      <c r="E36" s="64">
        <v>39.034512251917036</v>
      </c>
      <c r="F36" s="64">
        <v>413.19107112770143</v>
      </c>
      <c r="G36" s="22"/>
      <c r="H36" s="22"/>
    </row>
    <row r="37" spans="2:8" x14ac:dyDescent="0.2">
      <c r="B37" s="64" t="s">
        <v>21</v>
      </c>
      <c r="C37" s="64">
        <v>8</v>
      </c>
      <c r="D37" s="64">
        <v>123.12643279732741</v>
      </c>
      <c r="E37" s="64">
        <v>15.390804099665926</v>
      </c>
      <c r="F37" s="64">
        <v>122.38912786731827</v>
      </c>
      <c r="G37" s="22"/>
      <c r="H37" s="22"/>
    </row>
    <row r="38" spans="2:8" x14ac:dyDescent="0.2">
      <c r="B38" s="64" t="s">
        <v>23</v>
      </c>
      <c r="C38" s="64">
        <v>8</v>
      </c>
      <c r="D38" s="64">
        <v>112.63325112507619</v>
      </c>
      <c r="E38" s="64">
        <v>14.079156390634523</v>
      </c>
      <c r="F38" s="64">
        <v>145.82018281757479</v>
      </c>
      <c r="G38" s="22"/>
      <c r="H38" s="22"/>
    </row>
    <row r="39" spans="2:8" ht="17" thickBot="1" x14ac:dyDescent="0.25">
      <c r="B39" s="331" t="s">
        <v>25</v>
      </c>
      <c r="C39" s="331">
        <v>8</v>
      </c>
      <c r="D39" s="331">
        <v>257.62239656117117</v>
      </c>
      <c r="E39" s="331">
        <v>32.202799570146396</v>
      </c>
      <c r="F39" s="331">
        <v>350.91651740275586</v>
      </c>
      <c r="G39" s="22"/>
      <c r="H39" s="22"/>
    </row>
    <row r="40" spans="2:8" x14ac:dyDescent="0.2">
      <c r="B40" s="22"/>
      <c r="C40" s="22"/>
      <c r="D40" s="22"/>
      <c r="E40" s="22"/>
      <c r="F40" s="22"/>
      <c r="G40" s="22"/>
      <c r="H40" s="22"/>
    </row>
    <row r="41" spans="2:8" x14ac:dyDescent="0.2">
      <c r="B41" s="22"/>
      <c r="C41" s="22"/>
      <c r="D41" s="22"/>
      <c r="E41" s="22"/>
      <c r="F41" s="22"/>
      <c r="G41" s="22"/>
      <c r="H41" s="22"/>
    </row>
    <row r="42" spans="2:8" ht="17" thickBot="1" x14ac:dyDescent="0.25">
      <c r="B42" s="22" t="s">
        <v>119</v>
      </c>
      <c r="C42" s="22"/>
      <c r="D42" s="22"/>
      <c r="E42" s="22"/>
      <c r="F42" s="22"/>
      <c r="G42" s="22"/>
      <c r="H42" s="22"/>
    </row>
    <row r="43" spans="2:8" x14ac:dyDescent="0.2">
      <c r="B43" s="149" t="s">
        <v>120</v>
      </c>
      <c r="C43" s="149" t="s">
        <v>121</v>
      </c>
      <c r="D43" s="149" t="s">
        <v>122</v>
      </c>
      <c r="E43" s="149" t="s">
        <v>123</v>
      </c>
      <c r="F43" s="149" t="s">
        <v>124</v>
      </c>
      <c r="G43" s="149" t="s">
        <v>125</v>
      </c>
      <c r="H43" s="149" t="s">
        <v>126</v>
      </c>
    </row>
    <row r="44" spans="2:8" x14ac:dyDescent="0.2">
      <c r="B44" s="64" t="s">
        <v>127</v>
      </c>
      <c r="C44" s="64">
        <v>12882.547982680091</v>
      </c>
      <c r="D44" s="64">
        <v>4</v>
      </c>
      <c r="E44" s="346">
        <v>3220.6369956700228</v>
      </c>
      <c r="F44" s="347">
        <v>14.418645419005477</v>
      </c>
      <c r="G44" s="350">
        <v>7.5163702067549145E-8</v>
      </c>
      <c r="H44" s="346">
        <v>2.5611240338998766</v>
      </c>
    </row>
    <row r="45" spans="2:8" x14ac:dyDescent="0.2">
      <c r="B45" s="64" t="s">
        <v>128</v>
      </c>
      <c r="C45" s="64">
        <v>10944.940263238412</v>
      </c>
      <c r="D45" s="64">
        <v>49</v>
      </c>
      <c r="E45" s="346">
        <v>223.36612782119207</v>
      </c>
      <c r="F45" s="64"/>
      <c r="G45" s="64"/>
      <c r="H45" s="64"/>
    </row>
    <row r="46" spans="2:8" x14ac:dyDescent="0.2">
      <c r="B46" s="64"/>
      <c r="C46" s="64"/>
      <c r="D46" s="64"/>
      <c r="E46" s="64"/>
      <c r="F46" s="64"/>
      <c r="G46" s="64"/>
      <c r="H46" s="64"/>
    </row>
    <row r="47" spans="2:8" ht="17" thickBot="1" x14ac:dyDescent="0.25">
      <c r="B47" s="331" t="s">
        <v>129</v>
      </c>
      <c r="C47" s="331">
        <v>23827.488245918503</v>
      </c>
      <c r="D47" s="331">
        <v>53</v>
      </c>
      <c r="E47" s="331"/>
      <c r="F47" s="331"/>
      <c r="G47" s="331"/>
      <c r="H47" s="331"/>
    </row>
    <row r="48" spans="2:8" x14ac:dyDescent="0.2">
      <c r="B48" s="6" t="s">
        <v>8</v>
      </c>
      <c r="C48" s="7" t="s">
        <v>9</v>
      </c>
    </row>
    <row r="49" spans="2:6" x14ac:dyDescent="0.2">
      <c r="B49" s="6"/>
      <c r="C49" s="7"/>
    </row>
    <row r="50" spans="2:6" x14ac:dyDescent="0.2">
      <c r="B50" s="6"/>
      <c r="C50" s="151"/>
      <c r="D50" s="203"/>
      <c r="E50" s="203"/>
      <c r="F50" s="203"/>
    </row>
    <row r="51" spans="2:6" ht="24" x14ac:dyDescent="0.3">
      <c r="B51" s="3" t="s">
        <v>138</v>
      </c>
    </row>
    <row r="52" spans="2:6" ht="10" customHeight="1" x14ac:dyDescent="0.3">
      <c r="B52" s="3"/>
    </row>
    <row r="53" spans="2:6" ht="24" x14ac:dyDescent="0.3">
      <c r="B53" s="150" t="s">
        <v>134</v>
      </c>
    </row>
    <row r="54" spans="2:6" x14ac:dyDescent="0.2">
      <c r="B54" s="205"/>
      <c r="C54" s="206" t="s">
        <v>130</v>
      </c>
      <c r="D54" s="206" t="s">
        <v>135</v>
      </c>
      <c r="E54" s="206" t="s">
        <v>136</v>
      </c>
      <c r="F54" s="207" t="s">
        <v>137</v>
      </c>
    </row>
    <row r="55" spans="2:6" x14ac:dyDescent="0.2">
      <c r="B55" s="158" t="s">
        <v>140</v>
      </c>
      <c r="C55" s="159">
        <v>-2488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158" t="s">
        <v>158</v>
      </c>
      <c r="C56" s="159">
        <v>-980.2</v>
      </c>
      <c r="D56" s="159" t="s">
        <v>131</v>
      </c>
      <c r="E56" s="159">
        <v>1.2999999999999999E-2</v>
      </c>
      <c r="F56" s="160">
        <v>2.64E-2</v>
      </c>
    </row>
    <row r="57" spans="2:6" x14ac:dyDescent="0.2">
      <c r="B57" s="158" t="s">
        <v>161</v>
      </c>
      <c r="C57" s="159">
        <v>-896.6</v>
      </c>
      <c r="D57" s="159" t="s">
        <v>131</v>
      </c>
      <c r="E57" s="159">
        <v>1.6299999999999999E-2</v>
      </c>
      <c r="F57" s="160">
        <v>4.1399999999999999E-2</v>
      </c>
    </row>
    <row r="58" spans="2:6" x14ac:dyDescent="0.2">
      <c r="B58" s="158" t="s">
        <v>165</v>
      </c>
      <c r="C58" s="159">
        <v>-2052</v>
      </c>
      <c r="D58" s="159" t="s">
        <v>131</v>
      </c>
      <c r="E58" s="159" t="s">
        <v>132</v>
      </c>
      <c r="F58" s="160" t="s">
        <v>132</v>
      </c>
    </row>
    <row r="59" spans="2:6" x14ac:dyDescent="0.2">
      <c r="B59" s="158" t="s">
        <v>159</v>
      </c>
      <c r="C59" s="159">
        <v>1507</v>
      </c>
      <c r="D59" s="159" t="s">
        <v>131</v>
      </c>
      <c r="E59" s="159">
        <v>4.0000000000000002E-4</v>
      </c>
      <c r="F59" s="160">
        <v>5.9999999999999995E-4</v>
      </c>
    </row>
    <row r="60" spans="2:6" x14ac:dyDescent="0.2">
      <c r="B60" s="158" t="s">
        <v>162</v>
      </c>
      <c r="C60" s="159">
        <v>1591</v>
      </c>
      <c r="D60" s="159" t="s">
        <v>131</v>
      </c>
      <c r="E60" s="159">
        <v>2.9999999999999997E-4</v>
      </c>
      <c r="F60" s="160">
        <v>2.9999999999999997E-4</v>
      </c>
    </row>
    <row r="61" spans="2:6" x14ac:dyDescent="0.2">
      <c r="B61" s="208" t="s">
        <v>166</v>
      </c>
      <c r="C61" s="209">
        <v>435.6</v>
      </c>
      <c r="D61" s="209" t="s">
        <v>133</v>
      </c>
      <c r="E61" s="209">
        <v>0.1021</v>
      </c>
      <c r="F61" s="210">
        <v>0.29160000000000003</v>
      </c>
    </row>
    <row r="62" spans="2:6" x14ac:dyDescent="0.2">
      <c r="B62" s="208" t="s">
        <v>164</v>
      </c>
      <c r="C62" s="209">
        <v>83.62</v>
      </c>
      <c r="D62" s="209" t="s">
        <v>133</v>
      </c>
      <c r="E62" s="209">
        <v>0.27129999999999999</v>
      </c>
      <c r="F62" s="210">
        <v>0.86140000000000005</v>
      </c>
    </row>
    <row r="63" spans="2:6" x14ac:dyDescent="0.2">
      <c r="B63" s="158" t="s">
        <v>168</v>
      </c>
      <c r="C63" s="159">
        <v>-1072</v>
      </c>
      <c r="D63" s="159" t="s">
        <v>131</v>
      </c>
      <c r="E63" s="159">
        <v>1.2999999999999999E-2</v>
      </c>
      <c r="F63" s="160">
        <v>2.9000000000000001E-2</v>
      </c>
    </row>
    <row r="64" spans="2:6" x14ac:dyDescent="0.2">
      <c r="B64" s="161" t="s">
        <v>169</v>
      </c>
      <c r="C64" s="162">
        <v>-1155</v>
      </c>
      <c r="D64" s="162" t="s">
        <v>131</v>
      </c>
      <c r="E64" s="162">
        <v>1.2E-2</v>
      </c>
      <c r="F64" s="163">
        <v>1.9E-2</v>
      </c>
    </row>
    <row r="65" spans="2:3" x14ac:dyDescent="0.2">
      <c r="B65" s="6" t="s">
        <v>8</v>
      </c>
      <c r="C65" s="7" t="s">
        <v>9</v>
      </c>
    </row>
  </sheetData>
  <conditionalFormatting sqref="C25:F28">
    <cfRule type="expression" dxfId="2" priority="2">
      <formula>C25&lt;=0.05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B2:T63"/>
  <sheetViews>
    <sheetView showRuler="0" workbookViewId="0">
      <selection activeCell="J41" sqref="J41"/>
    </sheetView>
  </sheetViews>
  <sheetFormatPr baseColWidth="10" defaultColWidth="11" defaultRowHeight="16" x14ac:dyDescent="0.2"/>
  <cols>
    <col min="1" max="1" width="7.6640625" style="164" customWidth="1"/>
    <col min="2" max="2" width="28.83203125" style="164" customWidth="1"/>
    <col min="3" max="3" width="14.83203125" style="164" customWidth="1"/>
    <col min="4" max="4" width="12.83203125" style="164" customWidth="1"/>
    <col min="5" max="5" width="12.6640625" style="164" bestFit="1" customWidth="1"/>
    <col min="6" max="6" width="17.6640625" style="164" customWidth="1"/>
    <col min="7" max="7" width="14" style="164" customWidth="1"/>
    <col min="8" max="8" width="12.6640625" style="164" bestFit="1" customWidth="1"/>
    <col min="9" max="9" width="13.6640625" style="164" customWidth="1"/>
    <col min="10" max="16" width="12.6640625" style="164" bestFit="1" customWidth="1"/>
    <col min="17" max="16384" width="11" style="164"/>
  </cols>
  <sheetData>
    <row r="2" spans="2:20" ht="24" x14ac:dyDescent="0.3">
      <c r="B2" s="3" t="s">
        <v>318</v>
      </c>
      <c r="K2" s="328"/>
      <c r="L2" s="328"/>
      <c r="O2" s="328"/>
    </row>
    <row r="3" spans="2:20" x14ac:dyDescent="0.2">
      <c r="D3" s="328"/>
      <c r="E3" s="328"/>
      <c r="F3" s="328"/>
      <c r="G3" s="328"/>
      <c r="H3" s="328"/>
      <c r="I3" s="328"/>
      <c r="J3" s="328"/>
      <c r="K3" s="328"/>
      <c r="L3" s="328"/>
      <c r="O3" s="328"/>
    </row>
    <row r="4" spans="2:20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R4" s="2" t="s">
        <v>5</v>
      </c>
      <c r="S4" s="2" t="s">
        <v>4</v>
      </c>
      <c r="T4" s="2" t="s">
        <v>6</v>
      </c>
    </row>
    <row r="5" spans="2:20" x14ac:dyDescent="0.2">
      <c r="B5" s="56">
        <v>2411</v>
      </c>
      <c r="C5" s="30" t="s">
        <v>0</v>
      </c>
      <c r="D5" s="44">
        <v>1.0630462144344125E-2</v>
      </c>
      <c r="E5" s="45">
        <v>1.0709773013308057E-2</v>
      </c>
      <c r="F5" s="45">
        <v>3.3267099544321305E-2</v>
      </c>
      <c r="G5" s="45">
        <v>3.3598978510060364E-2</v>
      </c>
      <c r="H5" s="45">
        <v>4.0601987962937524E-3</v>
      </c>
      <c r="I5" s="45">
        <v>4.7856173560758747E-2</v>
      </c>
      <c r="J5" s="45">
        <v>1.2283412219534624E-2</v>
      </c>
      <c r="K5" s="45">
        <v>1.0173478069940905E-2</v>
      </c>
      <c r="L5" s="45">
        <v>6.3658489642984773E-3</v>
      </c>
      <c r="M5" s="45">
        <v>4.1307913269984838E-3</v>
      </c>
      <c r="N5" s="45">
        <v>3.0036924354829709E-3</v>
      </c>
      <c r="O5" s="45">
        <v>7.0059009531254299E-3</v>
      </c>
      <c r="P5" s="166">
        <v>1.13510842257642E-2</v>
      </c>
      <c r="R5" s="220">
        <f>AVERAGE(D5:P5)</f>
        <v>1.4956684135710109E-2</v>
      </c>
      <c r="S5" s="221">
        <f>STDEV(D5:P5)</f>
        <v>1.4026124023654558E-2</v>
      </c>
      <c r="T5" s="182">
        <f>S5/(SQRT(COUNTA(D5:P5)))</f>
        <v>3.8901468741002919E-3</v>
      </c>
    </row>
    <row r="6" spans="2:20" x14ac:dyDescent="0.2">
      <c r="B6" s="57" t="s">
        <v>94</v>
      </c>
      <c r="C6" s="32" t="s">
        <v>1</v>
      </c>
      <c r="D6" s="46">
        <v>21.698787730602714</v>
      </c>
      <c r="E6" s="47">
        <v>37.618493286723151</v>
      </c>
      <c r="F6" s="47">
        <v>27.752892140163659</v>
      </c>
      <c r="G6" s="47">
        <v>38.670940895024906</v>
      </c>
      <c r="H6" s="47">
        <v>37.336564293763765</v>
      </c>
      <c r="I6" s="47">
        <v>33.102156322550641</v>
      </c>
      <c r="J6" s="47">
        <v>22.363809756567932</v>
      </c>
      <c r="K6" s="47">
        <v>25.810813805266758</v>
      </c>
      <c r="L6" s="47">
        <v>9.7652787727822101</v>
      </c>
      <c r="M6" s="47">
        <v>15.43383898744661</v>
      </c>
      <c r="N6" s="47">
        <v>34.958586622716346</v>
      </c>
      <c r="O6" s="47"/>
      <c r="P6" s="48"/>
      <c r="R6" s="214">
        <f>AVERAGE(D6:P6)</f>
        <v>27.682923873964423</v>
      </c>
      <c r="S6" s="215">
        <f>STDEV(D6:P6)</f>
        <v>9.6625194349291679</v>
      </c>
      <c r="T6" s="216">
        <f>S6/(SQRT(COUNTA(D6:P6)))</f>
        <v>2.9133592268342663</v>
      </c>
    </row>
    <row r="7" spans="2:20" x14ac:dyDescent="0.2">
      <c r="B7" s="57" t="s">
        <v>107</v>
      </c>
      <c r="C7" s="32" t="s">
        <v>2</v>
      </c>
      <c r="D7" s="46">
        <v>5.0198747283968999</v>
      </c>
      <c r="E7" s="47">
        <v>2.4308524158120033</v>
      </c>
      <c r="F7" s="47">
        <v>5.9896512144880596</v>
      </c>
      <c r="G7" s="47">
        <v>6.5368708749678595</v>
      </c>
      <c r="H7" s="47">
        <v>13.196932155858008</v>
      </c>
      <c r="I7" s="47">
        <v>7.6721801714815765</v>
      </c>
      <c r="J7" s="47"/>
      <c r="K7" s="47"/>
      <c r="L7" s="47"/>
      <c r="M7" s="47"/>
      <c r="N7" s="47"/>
      <c r="O7" s="47"/>
      <c r="P7" s="48"/>
      <c r="R7" s="214">
        <f>AVERAGE(D7:P7)</f>
        <v>6.8077269268340679</v>
      </c>
      <c r="S7" s="215">
        <f>STDEV(D7:P7)</f>
        <v>3.5962558226973416</v>
      </c>
      <c r="T7" s="216">
        <f>S7/(SQRT(COUNTA(D7:P7)))</f>
        <v>1.468165291686903</v>
      </c>
    </row>
    <row r="8" spans="2:20" x14ac:dyDescent="0.2">
      <c r="B8" s="34" t="s">
        <v>27</v>
      </c>
      <c r="C8" s="34" t="s">
        <v>28</v>
      </c>
      <c r="D8" s="50">
        <v>5.663100348284396</v>
      </c>
      <c r="E8" s="51">
        <v>13.895881101564992</v>
      </c>
      <c r="F8" s="51">
        <v>10.88963048849331</v>
      </c>
      <c r="G8" s="51">
        <v>7.5702274202515918</v>
      </c>
      <c r="H8" s="51"/>
      <c r="I8" s="51"/>
      <c r="J8" s="51"/>
      <c r="K8" s="51"/>
      <c r="L8" s="51"/>
      <c r="M8" s="51"/>
      <c r="N8" s="51"/>
      <c r="O8" s="51"/>
      <c r="P8" s="58"/>
      <c r="R8" s="217">
        <f>AVERAGE(D8:P8)</f>
        <v>9.504709839648573</v>
      </c>
      <c r="S8" s="218">
        <f>STDEV(D8:P8)</f>
        <v>3.637791269904143</v>
      </c>
      <c r="T8" s="219">
        <f>S8/(SQRT(COUNTA(D8:P8)))</f>
        <v>1.8188956349520715</v>
      </c>
    </row>
    <row r="9" spans="2:20" x14ac:dyDescent="0.2">
      <c r="R9" s="179"/>
      <c r="S9" s="179"/>
      <c r="T9" s="179"/>
    </row>
    <row r="10" spans="2:20" x14ac:dyDescent="0.2">
      <c r="R10" s="179"/>
      <c r="S10" s="179"/>
      <c r="T10" s="179"/>
    </row>
    <row r="11" spans="2:20" x14ac:dyDescent="0.2">
      <c r="R11" s="179"/>
      <c r="S11" s="179"/>
      <c r="T11" s="179"/>
    </row>
    <row r="12" spans="2:20" ht="24" x14ac:dyDescent="0.3">
      <c r="B12" s="3" t="s">
        <v>317</v>
      </c>
      <c r="R12" s="179"/>
      <c r="S12" s="179"/>
      <c r="T12" s="179"/>
    </row>
    <row r="13" spans="2:20" x14ac:dyDescent="0.2">
      <c r="R13" s="179"/>
      <c r="S13" s="179"/>
      <c r="T13" s="179"/>
    </row>
    <row r="14" spans="2:20" x14ac:dyDescent="0.2">
      <c r="D14" s="16">
        <v>1</v>
      </c>
      <c r="E14" s="16">
        <v>2</v>
      </c>
      <c r="F14" s="16">
        <v>3</v>
      </c>
      <c r="G14" s="16">
        <v>4</v>
      </c>
      <c r="H14" s="16">
        <v>5</v>
      </c>
      <c r="I14" s="16">
        <v>6</v>
      </c>
      <c r="J14" s="16">
        <v>7</v>
      </c>
      <c r="K14" s="16">
        <v>8</v>
      </c>
      <c r="L14" s="16">
        <v>9</v>
      </c>
      <c r="M14" s="16">
        <v>10</v>
      </c>
      <c r="N14" s="16">
        <v>11</v>
      </c>
      <c r="O14" s="16">
        <v>12</v>
      </c>
      <c r="P14" s="16">
        <v>13</v>
      </c>
      <c r="R14" s="2" t="s">
        <v>5</v>
      </c>
      <c r="S14" s="2" t="s">
        <v>4</v>
      </c>
      <c r="T14" s="2" t="s">
        <v>6</v>
      </c>
    </row>
    <row r="15" spans="2:20" x14ac:dyDescent="0.2">
      <c r="B15" s="56">
        <v>2411</v>
      </c>
      <c r="C15" s="23" t="s">
        <v>0</v>
      </c>
      <c r="D15" s="180">
        <f>D5/$R$5</f>
        <v>0.71074992611251098</v>
      </c>
      <c r="E15" s="165">
        <f t="shared" ref="E15:P15" si="0">E5/$R$5</f>
        <v>0.71605263012392828</v>
      </c>
      <c r="F15" s="165">
        <f t="shared" si="0"/>
        <v>2.224229598116191</v>
      </c>
      <c r="G15" s="165">
        <f t="shared" si="0"/>
        <v>2.2464189391979268</v>
      </c>
      <c r="H15" s="165">
        <f t="shared" si="0"/>
        <v>0.27146383245466482</v>
      </c>
      <c r="I15" s="165">
        <f t="shared" si="0"/>
        <v>3.199651281429341</v>
      </c>
      <c r="J15" s="165">
        <f t="shared" si="0"/>
        <v>0.82126573698291416</v>
      </c>
      <c r="K15" s="165">
        <f t="shared" si="0"/>
        <v>0.68019609009800697</v>
      </c>
      <c r="L15" s="165">
        <f t="shared" si="0"/>
        <v>0.42561900127980751</v>
      </c>
      <c r="M15" s="165">
        <f t="shared" si="0"/>
        <v>0.2761836306441704</v>
      </c>
      <c r="N15" s="165">
        <f t="shared" si="0"/>
        <v>0.20082609275082899</v>
      </c>
      <c r="O15" s="165">
        <f t="shared" si="0"/>
        <v>0.46841271030109949</v>
      </c>
      <c r="P15" s="166">
        <f t="shared" si="0"/>
        <v>0.75893053050861103</v>
      </c>
      <c r="R15" s="220">
        <f>AVERAGE(D15:P15)</f>
        <v>1.0000000000000002</v>
      </c>
      <c r="S15" s="221">
        <f>STDEV(D15:P15)</f>
        <v>0.93778299363601736</v>
      </c>
      <c r="T15" s="222">
        <f>S15/(SQRT(COUNTA(D15:P15)))</f>
        <v>0.2600942052932908</v>
      </c>
    </row>
    <row r="16" spans="2:20" x14ac:dyDescent="0.2">
      <c r="B16" s="57" t="s">
        <v>94</v>
      </c>
      <c r="C16" s="26" t="s">
        <v>1</v>
      </c>
      <c r="D16" s="228">
        <f t="shared" ref="D16:N18" si="1">D6/$R$5</f>
        <v>1450.7752877387688</v>
      </c>
      <c r="E16" s="229">
        <f t="shared" si="1"/>
        <v>2515.162648712118</v>
      </c>
      <c r="F16" s="229">
        <f t="shared" si="1"/>
        <v>1855.5511294045266</v>
      </c>
      <c r="G16" s="229">
        <f t="shared" si="1"/>
        <v>2585.5290212818882</v>
      </c>
      <c r="H16" s="229">
        <f t="shared" si="1"/>
        <v>2496.3129497814398</v>
      </c>
      <c r="I16" s="229">
        <f t="shared" si="1"/>
        <v>2213.2015373325276</v>
      </c>
      <c r="J16" s="229">
        <f t="shared" si="1"/>
        <v>1495.2384869299206</v>
      </c>
      <c r="K16" s="229">
        <f t="shared" si="1"/>
        <v>1725.7042785066021</v>
      </c>
      <c r="L16" s="229">
        <f t="shared" si="1"/>
        <v>652.90399156501121</v>
      </c>
      <c r="M16" s="229">
        <f t="shared" si="1"/>
        <v>1031.9024489256453</v>
      </c>
      <c r="N16" s="229">
        <f t="shared" si="1"/>
        <v>2337.3219829688269</v>
      </c>
      <c r="O16" s="169"/>
      <c r="P16" s="171"/>
      <c r="R16" s="214">
        <f>AVERAGE(D16:P16)</f>
        <v>1850.8730693770251</v>
      </c>
      <c r="S16" s="215">
        <f>STDEV(D16:P16)</f>
        <v>646.03352903998552</v>
      </c>
      <c r="T16" s="216">
        <f>S16/(SQRT(COUNTA(D16:P16)))</f>
        <v>194.78643798316375</v>
      </c>
    </row>
    <row r="17" spans="2:20" x14ac:dyDescent="0.2">
      <c r="B17" s="57" t="s">
        <v>107</v>
      </c>
      <c r="C17" s="26" t="s">
        <v>2</v>
      </c>
      <c r="D17" s="228">
        <f t="shared" si="1"/>
        <v>335.62751495243549</v>
      </c>
      <c r="E17" s="229">
        <f t="shared" si="1"/>
        <v>162.52615845568178</v>
      </c>
      <c r="F17" s="229">
        <f t="shared" si="1"/>
        <v>400.46651785520805</v>
      </c>
      <c r="G17" s="229">
        <f t="shared" si="1"/>
        <v>437.05348161766898</v>
      </c>
      <c r="H17" s="229">
        <f t="shared" si="1"/>
        <v>882.34344164221716</v>
      </c>
      <c r="I17" s="229">
        <f t="shared" si="1"/>
        <v>512.95996504758159</v>
      </c>
      <c r="J17" s="229"/>
      <c r="K17" s="229"/>
      <c r="L17" s="229"/>
      <c r="M17" s="229"/>
      <c r="N17" s="229"/>
      <c r="O17" s="169"/>
      <c r="P17" s="171"/>
      <c r="R17" s="214">
        <f>AVERAGE(D17:P17)</f>
        <v>455.16284659513218</v>
      </c>
      <c r="S17" s="215">
        <f>STDEV(D17:P17)</f>
        <v>240.44472625526896</v>
      </c>
      <c r="T17" s="216">
        <f>S17/(SQRT(COUNTA(D17:P17)))</f>
        <v>98.161148444765075</v>
      </c>
    </row>
    <row r="18" spans="2:20" x14ac:dyDescent="0.2">
      <c r="B18" s="34" t="s">
        <v>27</v>
      </c>
      <c r="C18" s="28" t="s">
        <v>28</v>
      </c>
      <c r="D18" s="230">
        <f t="shared" si="1"/>
        <v>378.63341211862297</v>
      </c>
      <c r="E18" s="231">
        <f t="shared" si="1"/>
        <v>929.07498583777817</v>
      </c>
      <c r="F18" s="231">
        <f t="shared" si="1"/>
        <v>728.07785400064517</v>
      </c>
      <c r="G18" s="231">
        <f t="shared" si="1"/>
        <v>506.14343069378288</v>
      </c>
      <c r="H18" s="231"/>
      <c r="I18" s="231"/>
      <c r="J18" s="231"/>
      <c r="K18" s="231"/>
      <c r="L18" s="231"/>
      <c r="M18" s="231"/>
      <c r="N18" s="231"/>
      <c r="O18" s="173"/>
      <c r="P18" s="174"/>
      <c r="R18" s="217">
        <f>AVERAGE(D18:P18)</f>
        <v>635.48242066270723</v>
      </c>
      <c r="S18" s="218">
        <f>STDEV(D18:P18)</f>
        <v>243.22177542137666</v>
      </c>
      <c r="T18" s="219">
        <f>S18/(SQRT(COUNTA(D18:P18)))</f>
        <v>121.61088771068833</v>
      </c>
    </row>
    <row r="19" spans="2:20" x14ac:dyDescent="0.2">
      <c r="R19" s="179"/>
      <c r="S19" s="179"/>
      <c r="T19" s="179"/>
    </row>
    <row r="20" spans="2:20" ht="24" x14ac:dyDescent="0.3">
      <c r="B20" s="4" t="s">
        <v>7</v>
      </c>
      <c r="R20" s="179"/>
      <c r="S20" s="179"/>
      <c r="T20" s="179"/>
    </row>
    <row r="22" spans="2:20" x14ac:dyDescent="0.2">
      <c r="B22" s="153"/>
      <c r="C22" s="154" t="s">
        <v>0</v>
      </c>
      <c r="D22" s="154" t="s">
        <v>1</v>
      </c>
      <c r="E22" s="152" t="s">
        <v>2</v>
      </c>
    </row>
    <row r="23" spans="2:20" x14ac:dyDescent="0.2">
      <c r="B23" s="155" t="s">
        <v>1</v>
      </c>
      <c r="C23" s="41">
        <f>TTEST($D$15:$P$15,$D16:$P16,2,2)</f>
        <v>6.2386027921106487E-10</v>
      </c>
      <c r="D23" s="41"/>
      <c r="E23" s="43"/>
    </row>
    <row r="24" spans="2:20" x14ac:dyDescent="0.2">
      <c r="B24" s="156" t="s">
        <v>2</v>
      </c>
      <c r="C24" s="38">
        <f>TTEST($D$15:$P$15,$D17:$P17,2,2)</f>
        <v>1.927611142876591E-6</v>
      </c>
      <c r="D24" s="38">
        <f>TTEST($D$16:$P$16,$D17:$P17,2,2)</f>
        <v>1.4604442642171826E-4</v>
      </c>
      <c r="E24" s="40"/>
    </row>
    <row r="25" spans="2:20" x14ac:dyDescent="0.2">
      <c r="B25" s="157" t="s">
        <v>28</v>
      </c>
      <c r="C25" s="271">
        <f>TTEST($D$15:$P$15,$D18:$P18,2,2)</f>
        <v>3.8406273375736964E-8</v>
      </c>
      <c r="D25" s="271">
        <f>TTEST($D$16:$P$16,$D18:$P18,2,2)</f>
        <v>3.2437624519805665E-3</v>
      </c>
      <c r="E25" s="270">
        <f>TTEST($D$17:$P$17,$D18:$P18,2,2)</f>
        <v>0.28073536438209445</v>
      </c>
    </row>
    <row r="26" spans="2:20" x14ac:dyDescent="0.2">
      <c r="B26" s="6" t="s">
        <v>8</v>
      </c>
      <c r="C26" s="7" t="s">
        <v>9</v>
      </c>
    </row>
    <row r="28" spans="2:20" ht="24" x14ac:dyDescent="0.3">
      <c r="B28" s="4" t="s">
        <v>113</v>
      </c>
      <c r="C28"/>
      <c r="D28"/>
      <c r="E28"/>
      <c r="F28"/>
      <c r="G28"/>
      <c r="H28"/>
    </row>
    <row r="29" spans="2:20" x14ac:dyDescent="0.2">
      <c r="B29"/>
      <c r="C29"/>
      <c r="D29"/>
      <c r="E29"/>
      <c r="F29"/>
      <c r="G29"/>
      <c r="H29"/>
    </row>
    <row r="30" spans="2:20" ht="17" thickBot="1" x14ac:dyDescent="0.25">
      <c r="B30" s="22" t="s">
        <v>114</v>
      </c>
      <c r="C30" s="22"/>
      <c r="D30" s="22"/>
      <c r="E30" s="22"/>
      <c r="F30" s="22"/>
      <c r="G30" s="22"/>
      <c r="H30" s="22"/>
    </row>
    <row r="31" spans="2:20" x14ac:dyDescent="0.2">
      <c r="B31" s="149" t="s">
        <v>115</v>
      </c>
      <c r="C31" s="149" t="s">
        <v>116</v>
      </c>
      <c r="D31" s="149" t="s">
        <v>117</v>
      </c>
      <c r="E31" s="149" t="s">
        <v>5</v>
      </c>
      <c r="F31" s="149" t="s">
        <v>118</v>
      </c>
      <c r="G31" s="22"/>
      <c r="H31" s="22"/>
    </row>
    <row r="32" spans="2:20" x14ac:dyDescent="0.2">
      <c r="B32" s="64" t="s">
        <v>0</v>
      </c>
      <c r="C32" s="64">
        <v>13</v>
      </c>
      <c r="D32" s="64">
        <v>0.19443689376423143</v>
      </c>
      <c r="E32" s="64">
        <v>1.4956684135710109E-2</v>
      </c>
      <c r="F32" s="64">
        <v>1.9673215512693956E-4</v>
      </c>
      <c r="G32" s="22"/>
      <c r="H32" s="22"/>
    </row>
    <row r="33" spans="2:8" x14ac:dyDescent="0.2">
      <c r="B33" s="64" t="s">
        <v>1</v>
      </c>
      <c r="C33" s="64">
        <v>11</v>
      </c>
      <c r="D33" s="64">
        <v>304.51216261360867</v>
      </c>
      <c r="E33" s="64">
        <v>27.682923873964423</v>
      </c>
      <c r="F33" s="64">
        <v>93.364281830383874</v>
      </c>
      <c r="G33" s="22"/>
      <c r="H33" s="22"/>
    </row>
    <row r="34" spans="2:8" x14ac:dyDescent="0.2">
      <c r="B34" s="64" t="s">
        <v>2</v>
      </c>
      <c r="C34" s="64">
        <v>6</v>
      </c>
      <c r="D34" s="64">
        <v>40.846361561004407</v>
      </c>
      <c r="E34" s="64">
        <v>6.8077269268340679</v>
      </c>
      <c r="F34" s="64">
        <v>12.933055942284534</v>
      </c>
      <c r="G34" s="22"/>
      <c r="H34" s="22"/>
    </row>
    <row r="35" spans="2:8" ht="17" thickBot="1" x14ac:dyDescent="0.25">
      <c r="B35" s="331" t="s">
        <v>28</v>
      </c>
      <c r="C35" s="331">
        <v>4</v>
      </c>
      <c r="D35" s="331">
        <v>38.018839358594292</v>
      </c>
      <c r="E35" s="331">
        <v>9.504709839648573</v>
      </c>
      <c r="F35" s="331">
        <v>13.233525323390799</v>
      </c>
      <c r="G35" s="22"/>
      <c r="H35" s="22"/>
    </row>
    <row r="36" spans="2:8" x14ac:dyDescent="0.2">
      <c r="B36" s="22"/>
      <c r="C36" s="22"/>
      <c r="D36" s="22"/>
      <c r="E36" s="22"/>
      <c r="F36" s="22"/>
      <c r="G36" s="22"/>
      <c r="H36" s="22"/>
    </row>
    <row r="37" spans="2:8" x14ac:dyDescent="0.2">
      <c r="B37" s="22"/>
      <c r="C37" s="22"/>
      <c r="D37" s="22"/>
      <c r="E37" s="22"/>
      <c r="F37" s="22"/>
      <c r="G37" s="22"/>
      <c r="H37" s="22"/>
    </row>
    <row r="38" spans="2:8" ht="17" thickBot="1" x14ac:dyDescent="0.25">
      <c r="B38" s="22" t="s">
        <v>119</v>
      </c>
      <c r="C38" s="22"/>
      <c r="D38" s="22"/>
      <c r="E38" s="22"/>
      <c r="F38" s="22"/>
      <c r="G38" s="22"/>
      <c r="H38" s="22"/>
    </row>
    <row r="39" spans="2:8" x14ac:dyDescent="0.2">
      <c r="B39" s="149" t="s">
        <v>120</v>
      </c>
      <c r="C39" s="149" t="s">
        <v>121</v>
      </c>
      <c r="D39" s="149" t="s">
        <v>122</v>
      </c>
      <c r="E39" s="149" t="s">
        <v>123</v>
      </c>
      <c r="F39" s="149" t="s">
        <v>124</v>
      </c>
      <c r="G39" s="149" t="s">
        <v>125</v>
      </c>
      <c r="H39" s="149" t="s">
        <v>126</v>
      </c>
    </row>
    <row r="40" spans="2:8" x14ac:dyDescent="0.2">
      <c r="B40" s="64" t="s">
        <v>127</v>
      </c>
      <c r="C40" s="64">
        <v>4741.9445399131055</v>
      </c>
      <c r="D40" s="64">
        <v>3</v>
      </c>
      <c r="E40" s="346">
        <v>1580.6481799710352</v>
      </c>
      <c r="F40" s="346">
        <v>45.682987762821796</v>
      </c>
      <c r="G40" s="350">
        <v>2.66221287591746E-11</v>
      </c>
      <c r="H40" s="346">
        <v>2.9222771906450378</v>
      </c>
    </row>
    <row r="41" spans="2:8" x14ac:dyDescent="0.2">
      <c r="B41" s="64" t="s">
        <v>128</v>
      </c>
      <c r="C41" s="64">
        <v>1038.011034771295</v>
      </c>
      <c r="D41" s="64">
        <v>30</v>
      </c>
      <c r="E41" s="346">
        <v>34.600367825709831</v>
      </c>
      <c r="F41" s="64"/>
      <c r="G41" s="64"/>
      <c r="H41" s="64"/>
    </row>
    <row r="42" spans="2:8" x14ac:dyDescent="0.2">
      <c r="B42" s="64"/>
      <c r="C42" s="64"/>
      <c r="D42" s="64"/>
      <c r="E42" s="64"/>
      <c r="F42" s="64"/>
      <c r="G42" s="64"/>
      <c r="H42" s="64"/>
    </row>
    <row r="43" spans="2:8" ht="17" thickBot="1" x14ac:dyDescent="0.25">
      <c r="B43" s="331" t="s">
        <v>129</v>
      </c>
      <c r="C43" s="331">
        <v>5779.9555746844007</v>
      </c>
      <c r="D43" s="331">
        <v>33</v>
      </c>
      <c r="E43" s="331"/>
      <c r="F43" s="331"/>
      <c r="G43" s="331"/>
      <c r="H43" s="331"/>
    </row>
    <row r="44" spans="2:8" x14ac:dyDescent="0.2">
      <c r="B44" s="6" t="s">
        <v>8</v>
      </c>
      <c r="C44" s="7" t="s">
        <v>9</v>
      </c>
      <c r="D44" s="203"/>
      <c r="E44" s="203"/>
    </row>
    <row r="45" spans="2:8" x14ac:dyDescent="0.2">
      <c r="B45" s="6"/>
      <c r="C45" s="7"/>
      <c r="D45" s="203"/>
      <c r="E45" s="203"/>
    </row>
    <row r="47" spans="2:8" ht="24" x14ac:dyDescent="0.3">
      <c r="B47" s="3" t="s">
        <v>138</v>
      </c>
    </row>
    <row r="48" spans="2:8" ht="11" customHeight="1" x14ac:dyDescent="0.3">
      <c r="B48" s="3"/>
    </row>
    <row r="49" spans="2:6" ht="24" x14ac:dyDescent="0.3">
      <c r="B49" s="150" t="s">
        <v>134</v>
      </c>
    </row>
    <row r="50" spans="2:6" x14ac:dyDescent="0.2">
      <c r="B50" s="205"/>
      <c r="C50" s="206" t="s">
        <v>130</v>
      </c>
      <c r="D50" s="206" t="s">
        <v>135</v>
      </c>
      <c r="E50" s="206" t="s">
        <v>136</v>
      </c>
      <c r="F50" s="207" t="s">
        <v>137</v>
      </c>
    </row>
    <row r="51" spans="2:6" x14ac:dyDescent="0.2">
      <c r="B51" s="158" t="s">
        <v>140</v>
      </c>
      <c r="C51" s="159">
        <v>-1850</v>
      </c>
      <c r="D51" s="159" t="s">
        <v>131</v>
      </c>
      <c r="E51" s="159" t="s">
        <v>132</v>
      </c>
      <c r="F51" s="160" t="s">
        <v>132</v>
      </c>
    </row>
    <row r="52" spans="2:6" x14ac:dyDescent="0.2">
      <c r="B52" s="158" t="s">
        <v>145</v>
      </c>
      <c r="C52" s="159">
        <v>-454.2</v>
      </c>
      <c r="D52" s="159" t="s">
        <v>131</v>
      </c>
      <c r="E52" s="159">
        <v>5.4999999999999997E-3</v>
      </c>
      <c r="F52" s="160">
        <v>2.6100000000000002E-2</v>
      </c>
    </row>
    <row r="53" spans="2:6" x14ac:dyDescent="0.2">
      <c r="B53" s="158" t="s">
        <v>170</v>
      </c>
      <c r="C53" s="159">
        <v>-634.5</v>
      </c>
      <c r="D53" s="159" t="s">
        <v>131</v>
      </c>
      <c r="E53" s="159">
        <v>2.2000000000000001E-3</v>
      </c>
      <c r="F53" s="160">
        <v>8.3999999999999995E-3</v>
      </c>
    </row>
    <row r="54" spans="2:6" x14ac:dyDescent="0.2">
      <c r="B54" s="158" t="s">
        <v>144</v>
      </c>
      <c r="C54" s="159">
        <v>1396</v>
      </c>
      <c r="D54" s="159" t="s">
        <v>131</v>
      </c>
      <c r="E54" s="159" t="s">
        <v>132</v>
      </c>
      <c r="F54" s="160" t="s">
        <v>132</v>
      </c>
    </row>
    <row r="55" spans="2:6" x14ac:dyDescent="0.2">
      <c r="B55" s="158" t="s">
        <v>171</v>
      </c>
      <c r="C55" s="159">
        <v>1215</v>
      </c>
      <c r="D55" s="159" t="s">
        <v>131</v>
      </c>
      <c r="E55" s="159" t="s">
        <v>132</v>
      </c>
      <c r="F55" s="160" t="s">
        <v>132</v>
      </c>
    </row>
    <row r="56" spans="2:6" x14ac:dyDescent="0.2">
      <c r="B56" s="211" t="s">
        <v>172</v>
      </c>
      <c r="C56" s="212">
        <v>-180.3</v>
      </c>
      <c r="D56" s="212" t="s">
        <v>133</v>
      </c>
      <c r="E56" s="212">
        <v>8.4500000000000006E-2</v>
      </c>
      <c r="F56" s="213">
        <v>0.48299999999999998</v>
      </c>
    </row>
    <row r="57" spans="2:6" x14ac:dyDescent="0.2">
      <c r="B57" s="6" t="s">
        <v>8</v>
      </c>
      <c r="C57" s="7" t="s">
        <v>9</v>
      </c>
    </row>
    <row r="58" spans="2:6" x14ac:dyDescent="0.2">
      <c r="B58" s="232"/>
      <c r="C58" s="178"/>
      <c r="D58" s="178"/>
      <c r="E58" s="178"/>
      <c r="F58" s="178"/>
    </row>
    <row r="59" spans="2:6" x14ac:dyDescent="0.2">
      <c r="B59" s="232"/>
      <c r="C59" s="178"/>
      <c r="D59" s="178"/>
      <c r="E59" s="178"/>
      <c r="F59" s="178"/>
    </row>
    <row r="60" spans="2:6" x14ac:dyDescent="0.2">
      <c r="B60" s="232"/>
      <c r="C60" s="178"/>
      <c r="D60" s="178"/>
      <c r="E60" s="178"/>
      <c r="F60" s="178"/>
    </row>
    <row r="61" spans="2:6" x14ac:dyDescent="0.2">
      <c r="B61" s="232"/>
      <c r="C61" s="178"/>
      <c r="D61" s="178"/>
      <c r="E61" s="178"/>
      <c r="F61" s="178"/>
    </row>
    <row r="62" spans="2:6" x14ac:dyDescent="0.2">
      <c r="B62" s="232"/>
      <c r="C62" s="178"/>
      <c r="D62" s="178"/>
      <c r="E62" s="178"/>
      <c r="F62" s="178"/>
    </row>
    <row r="63" spans="2:6" x14ac:dyDescent="0.2">
      <c r="B63" s="232"/>
      <c r="C63" s="178"/>
      <c r="D63" s="178"/>
      <c r="E63" s="178"/>
      <c r="F63" s="178"/>
    </row>
  </sheetData>
  <conditionalFormatting sqref="C23:E25">
    <cfRule type="expression" dxfId="1" priority="2">
      <formula>C23&lt;=0.05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B2:R52"/>
  <sheetViews>
    <sheetView showRuler="0" workbookViewId="0">
      <selection activeCell="J41" sqref="J41"/>
    </sheetView>
  </sheetViews>
  <sheetFormatPr baseColWidth="10" defaultColWidth="11" defaultRowHeight="16" x14ac:dyDescent="0.2"/>
  <cols>
    <col min="1" max="1" width="7.6640625" style="164" customWidth="1"/>
    <col min="2" max="2" width="20.6640625" style="164" customWidth="1"/>
    <col min="3" max="3" width="14.83203125" style="164" customWidth="1"/>
    <col min="4" max="5" width="11" style="164"/>
    <col min="6" max="6" width="15.33203125" style="164" customWidth="1"/>
    <col min="7" max="8" width="11" style="164"/>
    <col min="9" max="9" width="13.6640625" style="164" customWidth="1"/>
    <col min="10" max="16384" width="11" style="164"/>
  </cols>
  <sheetData>
    <row r="2" spans="2:18" ht="24" x14ac:dyDescent="0.3">
      <c r="B2" s="3" t="s">
        <v>319</v>
      </c>
    </row>
    <row r="4" spans="2:18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P4" s="2" t="s">
        <v>5</v>
      </c>
      <c r="Q4" s="2" t="s">
        <v>4</v>
      </c>
      <c r="R4" s="2" t="s">
        <v>6</v>
      </c>
    </row>
    <row r="5" spans="2:18" x14ac:dyDescent="0.2">
      <c r="B5" s="56">
        <v>2411</v>
      </c>
      <c r="C5" s="30" t="s">
        <v>0</v>
      </c>
      <c r="D5" s="59">
        <v>4.2619855680163668E-3</v>
      </c>
      <c r="E5" s="60">
        <v>1.3647080926749993E-3</v>
      </c>
      <c r="F5" s="60">
        <v>3.5338766246086487E-3</v>
      </c>
      <c r="G5" s="60">
        <v>3.3346401678020277E-4</v>
      </c>
      <c r="H5" s="60">
        <v>1.4616393688753533E-3</v>
      </c>
      <c r="I5" s="60">
        <v>4.7806949811362773E-4</v>
      </c>
      <c r="J5" s="45"/>
      <c r="K5" s="45"/>
      <c r="L5" s="45"/>
      <c r="M5" s="45"/>
      <c r="N5" s="53"/>
      <c r="P5" s="181">
        <f>AVERAGE(D5:N5)</f>
        <v>1.9056238615115333E-3</v>
      </c>
      <c r="Q5" s="168">
        <f>STDEV(D5:N5)</f>
        <v>1.624989703901857E-3</v>
      </c>
      <c r="R5" s="182">
        <f>Q5/(SQRT(COUNTA(D5:N5)))</f>
        <v>6.6339926863931214E-4</v>
      </c>
    </row>
    <row r="6" spans="2:18" x14ac:dyDescent="0.2">
      <c r="B6" s="57" t="s">
        <v>14</v>
      </c>
      <c r="C6" s="32" t="s">
        <v>1</v>
      </c>
      <c r="D6" s="77">
        <v>0.1604452784907803</v>
      </c>
      <c r="E6" s="78">
        <v>0.40208880494136351</v>
      </c>
      <c r="F6" s="78">
        <v>0.54212502734960533</v>
      </c>
      <c r="G6" s="78">
        <v>0.35938620311209157</v>
      </c>
      <c r="H6" s="78">
        <v>0.21398022816428644</v>
      </c>
      <c r="I6" s="78">
        <v>0.18698585932844125</v>
      </c>
      <c r="J6" s="78">
        <v>0.20558828687116254</v>
      </c>
      <c r="K6" s="78">
        <v>0.33295353320290283</v>
      </c>
      <c r="L6" s="78">
        <v>0.31323636245175879</v>
      </c>
      <c r="M6" s="78">
        <v>0.33015532806692849</v>
      </c>
      <c r="N6" s="79">
        <v>0.71197495948934619</v>
      </c>
      <c r="P6" s="214">
        <f>AVERAGE(D6:N6)</f>
        <v>0.3417199883153334</v>
      </c>
      <c r="Q6" s="215">
        <f>STDEV(D6:N6)</f>
        <v>0.16549373979596468</v>
      </c>
      <c r="R6" s="216">
        <f>Q6/(SQRT(COUNTA(D6:N6)))</f>
        <v>4.989824000508386E-2</v>
      </c>
    </row>
    <row r="7" spans="2:18" x14ac:dyDescent="0.2">
      <c r="B7" s="61" t="s">
        <v>15</v>
      </c>
      <c r="C7" s="34" t="s">
        <v>2</v>
      </c>
      <c r="D7" s="80">
        <v>0.77617782398294244</v>
      </c>
      <c r="E7" s="81">
        <v>0.15473209227787893</v>
      </c>
      <c r="F7" s="81">
        <v>0.42148616644732156</v>
      </c>
      <c r="G7" s="81">
        <v>0.15340017521131463</v>
      </c>
      <c r="H7" s="81">
        <v>0.21111110802746899</v>
      </c>
      <c r="I7" s="81">
        <v>0.40883017213442213</v>
      </c>
      <c r="J7" s="81">
        <v>0.26715030762056852</v>
      </c>
      <c r="K7" s="81">
        <v>0.90102669828416082</v>
      </c>
      <c r="L7" s="81">
        <v>0.25429324959719035</v>
      </c>
      <c r="M7" s="81">
        <v>0.32617355508382923</v>
      </c>
      <c r="N7" s="82"/>
      <c r="P7" s="217">
        <f>AVERAGE(D7:N7)</f>
        <v>0.38743813486670986</v>
      </c>
      <c r="Q7" s="218">
        <f>STDEV(D7:N7)</f>
        <v>0.25657483332989023</v>
      </c>
      <c r="R7" s="219">
        <f>Q7/(SQRT(COUNTA(D7:N7)))</f>
        <v>8.1136086360053719E-2</v>
      </c>
    </row>
    <row r="8" spans="2:18" x14ac:dyDescent="0.2">
      <c r="P8" s="179"/>
      <c r="Q8" s="179"/>
      <c r="R8" s="179"/>
    </row>
    <row r="9" spans="2:18" x14ac:dyDescent="0.2">
      <c r="P9" s="179"/>
      <c r="Q9" s="179"/>
      <c r="R9" s="179"/>
    </row>
    <row r="10" spans="2:18" ht="24" x14ac:dyDescent="0.3">
      <c r="B10" s="3" t="s">
        <v>320</v>
      </c>
      <c r="P10" s="179"/>
      <c r="Q10" s="179"/>
      <c r="R10" s="179"/>
    </row>
    <row r="11" spans="2:18" x14ac:dyDescent="0.2">
      <c r="P11" s="179"/>
      <c r="Q11" s="179"/>
      <c r="R11" s="179"/>
    </row>
    <row r="12" spans="2:18" x14ac:dyDescent="0.2">
      <c r="D12" s="16">
        <v>1</v>
      </c>
      <c r="E12" s="16">
        <v>2</v>
      </c>
      <c r="F12" s="16">
        <v>3</v>
      </c>
      <c r="G12" s="16">
        <v>4</v>
      </c>
      <c r="H12" s="16">
        <v>5</v>
      </c>
      <c r="I12" s="16">
        <v>6</v>
      </c>
      <c r="J12" s="16">
        <v>7</v>
      </c>
      <c r="K12" s="16">
        <v>8</v>
      </c>
      <c r="L12" s="16">
        <v>9</v>
      </c>
      <c r="M12" s="16">
        <v>10</v>
      </c>
      <c r="N12" s="16">
        <v>11</v>
      </c>
      <c r="P12" s="2" t="s">
        <v>5</v>
      </c>
      <c r="Q12" s="2" t="s">
        <v>4</v>
      </c>
      <c r="R12" s="2" t="s">
        <v>6</v>
      </c>
    </row>
    <row r="13" spans="2:18" x14ac:dyDescent="0.2">
      <c r="B13" s="56">
        <v>2411</v>
      </c>
      <c r="C13" s="23" t="s">
        <v>0</v>
      </c>
      <c r="D13" s="180">
        <f t="shared" ref="D13:M15" si="0">D5/$P$5</f>
        <v>2.2365303321904126</v>
      </c>
      <c r="E13" s="165">
        <f t="shared" si="0"/>
        <v>0.71614767228644916</v>
      </c>
      <c r="F13" s="165">
        <f t="shared" si="0"/>
        <v>1.8544460404718022</v>
      </c>
      <c r="G13" s="165">
        <f t="shared" si="0"/>
        <v>0.17498942132037559</v>
      </c>
      <c r="H13" s="165">
        <f t="shared" si="0"/>
        <v>0.76701357408276083</v>
      </c>
      <c r="I13" s="165">
        <f t="shared" si="0"/>
        <v>0.25087295964819883</v>
      </c>
      <c r="J13" s="165"/>
      <c r="K13" s="165"/>
      <c r="L13" s="165"/>
      <c r="M13" s="165"/>
      <c r="N13" s="166"/>
      <c r="P13" s="220">
        <f>AVERAGE(D13:N13)</f>
        <v>0.99999999999999967</v>
      </c>
      <c r="Q13" s="221">
        <f>STDEV(D13:N13)</f>
        <v>0.85273370927089609</v>
      </c>
      <c r="R13" s="222">
        <f>Q13/(SQRT(COUNTA(D13:N13)))</f>
        <v>0.34812707903075213</v>
      </c>
    </row>
    <row r="14" spans="2:18" x14ac:dyDescent="0.2">
      <c r="B14" s="57" t="s">
        <v>14</v>
      </c>
      <c r="C14" s="26" t="s">
        <v>1</v>
      </c>
      <c r="D14" s="228">
        <f t="shared" si="0"/>
        <v>84.195670368818611</v>
      </c>
      <c r="E14" s="229">
        <f t="shared" si="0"/>
        <v>211.00113881992866</v>
      </c>
      <c r="F14" s="229">
        <f t="shared" si="0"/>
        <v>284.48690127105874</v>
      </c>
      <c r="G14" s="229">
        <f t="shared" si="0"/>
        <v>188.59241341941839</v>
      </c>
      <c r="H14" s="229">
        <f t="shared" si="0"/>
        <v>112.28880603675805</v>
      </c>
      <c r="I14" s="229">
        <f t="shared" si="0"/>
        <v>98.123172733639478</v>
      </c>
      <c r="J14" s="229">
        <f t="shared" si="0"/>
        <v>107.88502968686105</v>
      </c>
      <c r="K14" s="229">
        <f t="shared" si="0"/>
        <v>174.72153866650547</v>
      </c>
      <c r="L14" s="229">
        <f t="shared" si="0"/>
        <v>164.37470624622685</v>
      </c>
      <c r="M14" s="229">
        <f t="shared" si="0"/>
        <v>173.25314545812341</v>
      </c>
      <c r="N14" s="233">
        <f>N6/$P$5</f>
        <v>373.61778148842581</v>
      </c>
      <c r="P14" s="214">
        <f>AVERAGE(D14:N14)</f>
        <v>179.32184583597862</v>
      </c>
      <c r="Q14" s="215">
        <f>STDEV(D14:N14)</f>
        <v>86.844913699126153</v>
      </c>
      <c r="R14" s="216">
        <f>Q14/(SQRT(COUNTA(D14:N14)))</f>
        <v>26.18472669916337</v>
      </c>
    </row>
    <row r="15" spans="2:18" x14ac:dyDescent="0.2">
      <c r="B15" s="61" t="s">
        <v>15</v>
      </c>
      <c r="C15" s="28" t="s">
        <v>2</v>
      </c>
      <c r="D15" s="230">
        <f t="shared" si="0"/>
        <v>407.30903913392501</v>
      </c>
      <c r="E15" s="231">
        <f t="shared" si="0"/>
        <v>81.197604313763179</v>
      </c>
      <c r="F15" s="231">
        <f t="shared" si="0"/>
        <v>221.18014733138386</v>
      </c>
      <c r="G15" s="231">
        <f t="shared" si="0"/>
        <v>80.49866414332061</v>
      </c>
      <c r="H15" s="231">
        <f t="shared" si="0"/>
        <v>110.78319929307376</v>
      </c>
      <c r="I15" s="231">
        <f t="shared" si="0"/>
        <v>214.53875572807934</v>
      </c>
      <c r="J15" s="231">
        <f t="shared" si="0"/>
        <v>140.19047148615465</v>
      </c>
      <c r="K15" s="231">
        <f t="shared" si="0"/>
        <v>472.82505035882053</v>
      </c>
      <c r="L15" s="231">
        <f t="shared" si="0"/>
        <v>133.44356918132098</v>
      </c>
      <c r="M15" s="231">
        <f t="shared" si="0"/>
        <v>171.1636601911091</v>
      </c>
      <c r="N15" s="237"/>
      <c r="P15" s="217">
        <f>AVERAGE(D15:N15)</f>
        <v>203.3130161160951</v>
      </c>
      <c r="Q15" s="218">
        <f>STDEV(D15:N15)</f>
        <v>134.64085883474203</v>
      </c>
      <c r="R15" s="219">
        <f>Q15/(SQRT(COUNTA(D15:N15)))</f>
        <v>42.577178003898908</v>
      </c>
    </row>
    <row r="16" spans="2:18" x14ac:dyDescent="0.2">
      <c r="P16" s="179"/>
      <c r="Q16" s="179"/>
      <c r="R16" s="179"/>
    </row>
    <row r="17" spans="2:8" ht="24" x14ac:dyDescent="0.3">
      <c r="B17" s="4" t="s">
        <v>7</v>
      </c>
    </row>
    <row r="19" spans="2:8" x14ac:dyDescent="0.2">
      <c r="B19" s="189"/>
      <c r="C19" s="190" t="s">
        <v>0</v>
      </c>
      <c r="D19" s="152" t="s">
        <v>1</v>
      </c>
    </row>
    <row r="20" spans="2:8" x14ac:dyDescent="0.2">
      <c r="B20" s="192" t="s">
        <v>1</v>
      </c>
      <c r="C20" s="265">
        <f>TTEST($D$13:$N$13,$D14:$N14,2,2)</f>
        <v>1.7282290510942707E-4</v>
      </c>
      <c r="D20" s="43"/>
    </row>
    <row r="21" spans="2:8" x14ac:dyDescent="0.2">
      <c r="B21" s="194" t="s">
        <v>2</v>
      </c>
      <c r="C21" s="268">
        <f>TTEST($D$13:$N$13,$D15:$N15,2,2)</f>
        <v>2.7358374433693582E-3</v>
      </c>
      <c r="D21" s="270">
        <f>TTEST($D$14:$N$14,$D15:$N15,2,2)</f>
        <v>0.62973818683793026</v>
      </c>
    </row>
    <row r="22" spans="2:8" x14ac:dyDescent="0.2">
      <c r="B22" s="6" t="s">
        <v>8</v>
      </c>
      <c r="C22" s="7" t="s">
        <v>9</v>
      </c>
    </row>
    <row r="24" spans="2:8" ht="24" x14ac:dyDescent="0.3">
      <c r="B24" s="4" t="s">
        <v>113</v>
      </c>
      <c r="C24"/>
      <c r="D24"/>
      <c r="E24"/>
      <c r="F24"/>
      <c r="G24"/>
      <c r="H24"/>
    </row>
    <row r="25" spans="2:8" x14ac:dyDescent="0.2">
      <c r="B25"/>
      <c r="C25"/>
      <c r="D25"/>
      <c r="E25"/>
      <c r="F25"/>
      <c r="G25"/>
      <c r="H25"/>
    </row>
    <row r="26" spans="2:8" ht="17" thickBot="1" x14ac:dyDescent="0.25">
      <c r="B26" s="22" t="s">
        <v>114</v>
      </c>
      <c r="C26" s="22"/>
      <c r="D26" s="22"/>
      <c r="E26" s="22"/>
      <c r="F26" s="22"/>
      <c r="G26" s="22"/>
      <c r="H26" s="22"/>
    </row>
    <row r="27" spans="2:8" x14ac:dyDescent="0.2">
      <c r="B27" s="149" t="s">
        <v>115</v>
      </c>
      <c r="C27" s="149" t="s">
        <v>116</v>
      </c>
      <c r="D27" s="149" t="s">
        <v>117</v>
      </c>
      <c r="E27" s="149" t="s">
        <v>5</v>
      </c>
      <c r="F27" s="149" t="s">
        <v>118</v>
      </c>
      <c r="G27" s="22"/>
      <c r="H27" s="22"/>
    </row>
    <row r="28" spans="2:8" x14ac:dyDescent="0.2">
      <c r="B28" s="64" t="s">
        <v>0</v>
      </c>
      <c r="C28" s="64">
        <v>6</v>
      </c>
      <c r="D28" s="64">
        <v>5.9999999999999982</v>
      </c>
      <c r="E28" s="64">
        <v>0.99999999999999967</v>
      </c>
      <c r="F28" s="64">
        <v>0.72715477892690106</v>
      </c>
      <c r="G28" s="22"/>
      <c r="H28" s="22"/>
    </row>
    <row r="29" spans="2:8" x14ac:dyDescent="0.2">
      <c r="B29" s="64" t="s">
        <v>1</v>
      </c>
      <c r="C29" s="64">
        <v>11</v>
      </c>
      <c r="D29" s="64">
        <v>1972.5403041957647</v>
      </c>
      <c r="E29" s="64">
        <v>179.32184583597862</v>
      </c>
      <c r="F29" s="64">
        <v>7542.0390354086703</v>
      </c>
      <c r="G29" s="22"/>
      <c r="H29" s="22"/>
    </row>
    <row r="30" spans="2:8" ht="17" thickBot="1" x14ac:dyDescent="0.25">
      <c r="B30" s="331" t="s">
        <v>2</v>
      </c>
      <c r="C30" s="331">
        <v>10</v>
      </c>
      <c r="D30" s="331">
        <v>2033.130161160951</v>
      </c>
      <c r="E30" s="331">
        <v>203.3130161160951</v>
      </c>
      <c r="F30" s="331">
        <v>18128.160867756931</v>
      </c>
      <c r="G30" s="22"/>
      <c r="H30" s="22"/>
    </row>
    <row r="31" spans="2:8" x14ac:dyDescent="0.2">
      <c r="B31" s="22"/>
      <c r="C31" s="22"/>
      <c r="D31" s="22"/>
      <c r="E31" s="22"/>
      <c r="F31" s="22"/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2:8" ht="17" thickBot="1" x14ac:dyDescent="0.25">
      <c r="B33" s="22" t="s">
        <v>119</v>
      </c>
      <c r="C33" s="22"/>
      <c r="D33" s="22"/>
      <c r="E33" s="22"/>
      <c r="F33" s="22"/>
      <c r="G33" s="22"/>
      <c r="H33" s="22"/>
    </row>
    <row r="34" spans="2:8" x14ac:dyDescent="0.2">
      <c r="B34" s="149" t="s">
        <v>120</v>
      </c>
      <c r="C34" s="149" t="s">
        <v>121</v>
      </c>
      <c r="D34" s="149" t="s">
        <v>122</v>
      </c>
      <c r="E34" s="149" t="s">
        <v>123</v>
      </c>
      <c r="F34" s="149" t="s">
        <v>124</v>
      </c>
      <c r="G34" s="149" t="s">
        <v>125</v>
      </c>
      <c r="H34" s="149" t="s">
        <v>126</v>
      </c>
    </row>
    <row r="35" spans="2:8" x14ac:dyDescent="0.2">
      <c r="B35" s="64" t="s">
        <v>127</v>
      </c>
      <c r="C35" s="64">
        <v>171031.84086702458</v>
      </c>
      <c r="D35" s="64">
        <v>2</v>
      </c>
      <c r="E35" s="346">
        <v>85515.920433512292</v>
      </c>
      <c r="F35" s="346">
        <v>8.6025811931407574</v>
      </c>
      <c r="G35" s="350">
        <v>1.5244575676336971E-3</v>
      </c>
      <c r="H35" s="346">
        <v>3.4028261053501945</v>
      </c>
    </row>
    <row r="36" spans="2:8" x14ac:dyDescent="0.2">
      <c r="B36" s="64" t="s">
        <v>128</v>
      </c>
      <c r="C36" s="64">
        <v>238577.4739377939</v>
      </c>
      <c r="D36" s="64">
        <v>24</v>
      </c>
      <c r="E36" s="346">
        <v>9940.7280807414118</v>
      </c>
      <c r="F36" s="64"/>
      <c r="G36" s="64"/>
      <c r="H36" s="64"/>
    </row>
    <row r="37" spans="2:8" x14ac:dyDescent="0.2">
      <c r="B37" s="64"/>
      <c r="C37" s="64"/>
      <c r="D37" s="64"/>
      <c r="E37" s="64"/>
      <c r="F37" s="64"/>
      <c r="G37" s="64"/>
      <c r="H37" s="64"/>
    </row>
    <row r="38" spans="2:8" ht="17" thickBot="1" x14ac:dyDescent="0.25">
      <c r="B38" s="331" t="s">
        <v>129</v>
      </c>
      <c r="C38" s="331">
        <v>409609.31480481848</v>
      </c>
      <c r="D38" s="331">
        <v>26</v>
      </c>
      <c r="E38" s="331"/>
      <c r="F38" s="331"/>
      <c r="G38" s="331"/>
      <c r="H38" s="331"/>
    </row>
    <row r="39" spans="2:8" x14ac:dyDescent="0.2">
      <c r="B39" s="6" t="s">
        <v>8</v>
      </c>
      <c r="C39" s="7" t="s">
        <v>9</v>
      </c>
      <c r="D39" s="195"/>
      <c r="E39" s="195"/>
      <c r="F39" s="195"/>
      <c r="G39" s="195"/>
      <c r="H39" s="195"/>
    </row>
    <row r="40" spans="2:8" x14ac:dyDescent="0.2">
      <c r="B40" s="6"/>
      <c r="C40" s="7"/>
      <c r="D40" s="195"/>
      <c r="E40" s="195"/>
      <c r="F40" s="195"/>
      <c r="G40" s="195"/>
      <c r="H40" s="195"/>
    </row>
    <row r="41" spans="2:8" x14ac:dyDescent="0.2">
      <c r="E41" s="203"/>
    </row>
    <row r="42" spans="2:8" ht="24" x14ac:dyDescent="0.3">
      <c r="B42" s="3" t="s">
        <v>138</v>
      </c>
    </row>
    <row r="43" spans="2:8" ht="9" customHeight="1" x14ac:dyDescent="0.3">
      <c r="B43" s="3"/>
    </row>
    <row r="44" spans="2:8" ht="24" x14ac:dyDescent="0.3">
      <c r="B44" s="150" t="s">
        <v>134</v>
      </c>
    </row>
    <row r="45" spans="2:8" x14ac:dyDescent="0.2">
      <c r="B45" s="205"/>
      <c r="C45" s="206" t="s">
        <v>130</v>
      </c>
      <c r="D45" s="206" t="s">
        <v>135</v>
      </c>
      <c r="E45" s="206" t="s">
        <v>136</v>
      </c>
      <c r="F45" s="207" t="s">
        <v>137</v>
      </c>
    </row>
    <row r="46" spans="2:8" x14ac:dyDescent="0.2">
      <c r="B46" s="158" t="s">
        <v>140</v>
      </c>
      <c r="C46" s="159">
        <v>-178.3</v>
      </c>
      <c r="D46" s="159" t="s">
        <v>131</v>
      </c>
      <c r="E46" s="159">
        <v>8.9999999999999998E-4</v>
      </c>
      <c r="F46" s="160">
        <v>1.6999999999999999E-3</v>
      </c>
    </row>
    <row r="47" spans="2:8" x14ac:dyDescent="0.2">
      <c r="B47" s="158" t="s">
        <v>145</v>
      </c>
      <c r="C47" s="159">
        <v>-202.3</v>
      </c>
      <c r="D47" s="159" t="s">
        <v>131</v>
      </c>
      <c r="E47" s="159">
        <v>6.9999999999999999E-4</v>
      </c>
      <c r="F47" s="160">
        <v>5.9999999999999995E-4</v>
      </c>
    </row>
    <row r="48" spans="2:8" x14ac:dyDescent="0.2">
      <c r="B48" s="211" t="s">
        <v>144</v>
      </c>
      <c r="C48" s="212">
        <v>-23.99</v>
      </c>
      <c r="D48" s="212" t="s">
        <v>133</v>
      </c>
      <c r="E48" s="212">
        <v>0.2054</v>
      </c>
      <c r="F48" s="213">
        <v>0.58689999999999998</v>
      </c>
    </row>
    <row r="49" spans="2:6" x14ac:dyDescent="0.2">
      <c r="B49" s="6" t="s">
        <v>8</v>
      </c>
      <c r="C49" s="7" t="s">
        <v>9</v>
      </c>
    </row>
    <row r="50" spans="2:6" x14ac:dyDescent="0.2">
      <c r="B50" s="232"/>
      <c r="C50" s="178"/>
      <c r="D50" s="178"/>
      <c r="E50" s="178"/>
      <c r="F50" s="178"/>
    </row>
    <row r="51" spans="2:6" x14ac:dyDescent="0.2">
      <c r="B51" s="232"/>
      <c r="C51" s="178"/>
      <c r="D51" s="178"/>
      <c r="E51" s="178"/>
      <c r="F51" s="178"/>
    </row>
    <row r="52" spans="2:6" x14ac:dyDescent="0.2">
      <c r="B52" s="232"/>
      <c r="C52" s="178"/>
      <c r="D52" s="178"/>
      <c r="E52" s="178"/>
      <c r="F52" s="178"/>
    </row>
  </sheetData>
  <conditionalFormatting sqref="B21">
    <cfRule type="expression" dxfId="0" priority="14">
      <formula>#REF!&lt;=0.05</formula>
    </cfRule>
  </conditionalFormatting>
  <pageMargins left="0.75" right="0.75" top="1" bottom="1" header="0.5" footer="0.5"/>
  <pageSetup orientation="portrait" horizontalDpi="4294967292" verticalDpi="429496729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B2:Y37"/>
  <sheetViews>
    <sheetView showRuler="0" workbookViewId="0">
      <selection activeCell="S39" sqref="S39"/>
    </sheetView>
  </sheetViews>
  <sheetFormatPr baseColWidth="10" defaultColWidth="11" defaultRowHeight="16" x14ac:dyDescent="0.2"/>
  <cols>
    <col min="2" max="2" width="17.1640625" customWidth="1"/>
    <col min="3" max="3" width="14.83203125" customWidth="1"/>
    <col min="9" max="9" width="14.33203125" customWidth="1"/>
  </cols>
  <sheetData>
    <row r="2" spans="2:25" ht="24" x14ac:dyDescent="0.3">
      <c r="B2" s="3" t="s">
        <v>29</v>
      </c>
    </row>
    <row r="4" spans="2:25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R4" s="2" t="s">
        <v>5</v>
      </c>
      <c r="S4" s="2" t="s">
        <v>4</v>
      </c>
      <c r="T4" s="2" t="s">
        <v>6</v>
      </c>
      <c r="X4" s="1"/>
      <c r="Y4" s="1"/>
    </row>
    <row r="5" spans="2:25" x14ac:dyDescent="0.2">
      <c r="B5" s="23">
        <v>2411</v>
      </c>
      <c r="C5" s="13" t="s">
        <v>1</v>
      </c>
      <c r="D5" s="17">
        <v>0.21661116157421334</v>
      </c>
      <c r="E5" s="18">
        <v>0.20098100343456285</v>
      </c>
      <c r="F5" s="18">
        <v>0.27904515240830646</v>
      </c>
      <c r="G5" s="18">
        <v>0.14219723436957432</v>
      </c>
      <c r="H5" s="18">
        <v>0.14385294898236867</v>
      </c>
      <c r="I5" s="18">
        <v>0.13972606006103938</v>
      </c>
      <c r="J5" s="18">
        <v>0.1782304532289806</v>
      </c>
      <c r="K5" s="18">
        <v>0.21280412423023062</v>
      </c>
      <c r="L5" s="18">
        <v>0.24042425189294939</v>
      </c>
      <c r="M5" s="18">
        <v>5.84982869058105E-2</v>
      </c>
      <c r="N5" s="18">
        <v>0.20733859171026003</v>
      </c>
      <c r="O5" s="25"/>
      <c r="P5" s="67"/>
      <c r="R5" s="62">
        <f>AVERAGE(D5:P5)</f>
        <v>0.18360993352711785</v>
      </c>
      <c r="S5" s="62">
        <f>STDEV(D5:P5)</f>
        <v>6.0037671204974857E-2</v>
      </c>
      <c r="T5" s="62">
        <f>S5/(SQRT(COUNTA(D5:P5)))</f>
        <v>1.8102038970329651E-2</v>
      </c>
      <c r="X5" s="9"/>
      <c r="Y5" s="9"/>
    </row>
    <row r="6" spans="2:25" x14ac:dyDescent="0.2">
      <c r="B6" s="28" t="s">
        <v>30</v>
      </c>
      <c r="C6" s="15" t="s">
        <v>2</v>
      </c>
      <c r="D6" s="19">
        <v>6.7551345023048576E-2</v>
      </c>
      <c r="E6" s="20">
        <v>4.9667257180567685E-2</v>
      </c>
      <c r="F6" s="20">
        <v>4.3152919484704545E-2</v>
      </c>
      <c r="G6" s="20">
        <v>3.3438588372720214E-2</v>
      </c>
      <c r="H6" s="20">
        <v>3.497601046326787E-2</v>
      </c>
      <c r="I6" s="20">
        <v>3.3427239328343655E-2</v>
      </c>
      <c r="J6" s="20">
        <v>3.6531889977123859E-2</v>
      </c>
      <c r="K6" s="20">
        <v>3.5430516458196316E-2</v>
      </c>
      <c r="L6" s="20">
        <v>3.7136181796651187E-2</v>
      </c>
      <c r="M6" s="20">
        <v>4.247664474673267E-2</v>
      </c>
      <c r="N6" s="20">
        <v>4.4167561158640831E-2</v>
      </c>
      <c r="O6" s="20">
        <v>4.497290044581384E-2</v>
      </c>
      <c r="P6" s="21">
        <v>4.9344841070247447E-2</v>
      </c>
      <c r="R6" s="63">
        <f>AVERAGE(D6:P6)</f>
        <v>4.2482607346619898E-2</v>
      </c>
      <c r="S6" s="63">
        <f>STDEV(D6:P6)</f>
        <v>9.4450661360606786E-3</v>
      </c>
      <c r="T6" s="63">
        <f>S6/(SQRT(COUNTA(D6:P6)))</f>
        <v>2.6195900195165626E-3</v>
      </c>
      <c r="X6" s="9"/>
      <c r="Y6" s="9"/>
    </row>
    <row r="7" spans="2:25" x14ac:dyDescent="0.2"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R7" s="22"/>
      <c r="S7" s="22"/>
      <c r="T7" s="22"/>
      <c r="X7" s="9"/>
      <c r="Y7" s="9"/>
    </row>
    <row r="8" spans="2:25" x14ac:dyDescent="0.2">
      <c r="R8" s="22"/>
      <c r="S8" s="22"/>
      <c r="T8" s="22"/>
      <c r="X8" s="9"/>
      <c r="Y8" s="9"/>
    </row>
    <row r="9" spans="2:25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64"/>
      <c r="S9" s="64"/>
      <c r="T9" s="64"/>
      <c r="U9" s="8"/>
      <c r="V9" s="8"/>
      <c r="W9" s="8"/>
      <c r="X9" s="8"/>
      <c r="Y9" s="8"/>
    </row>
    <row r="10" spans="2:25" x14ac:dyDescent="0.2">
      <c r="R10" s="22"/>
      <c r="S10" s="22"/>
      <c r="T10" s="22"/>
    </row>
    <row r="11" spans="2:25" ht="24" x14ac:dyDescent="0.3">
      <c r="B11" s="4" t="s">
        <v>7</v>
      </c>
      <c r="R11" s="22"/>
      <c r="S11" s="22"/>
      <c r="T11" s="22"/>
    </row>
    <row r="12" spans="2:25" x14ac:dyDescent="0.2">
      <c r="R12" s="22"/>
      <c r="S12" s="22"/>
      <c r="T12" s="22"/>
    </row>
    <row r="13" spans="2:25" x14ac:dyDescent="0.2">
      <c r="B13" s="74"/>
      <c r="C13" s="75" t="s">
        <v>1</v>
      </c>
      <c r="R13" s="22"/>
      <c r="S13" s="22"/>
      <c r="T13" s="22"/>
    </row>
    <row r="14" spans="2:25" x14ac:dyDescent="0.2">
      <c r="B14" s="76" t="s">
        <v>2</v>
      </c>
      <c r="C14" s="351">
        <f>TTEST($D$5:$P$5,$D6:$P6,2,2)</f>
        <v>2.6709763028419646E-8</v>
      </c>
      <c r="R14" s="22"/>
      <c r="S14" s="22"/>
      <c r="T14" s="22"/>
    </row>
    <row r="15" spans="2:25" x14ac:dyDescent="0.2">
      <c r="B15" s="6" t="s">
        <v>8</v>
      </c>
      <c r="C15" s="7" t="s">
        <v>9</v>
      </c>
      <c r="R15" s="22"/>
      <c r="S15" s="22"/>
      <c r="T15" s="22"/>
    </row>
    <row r="16" spans="2:25" x14ac:dyDescent="0.2">
      <c r="R16" s="22"/>
      <c r="S16" s="22"/>
      <c r="T16" s="22"/>
    </row>
    <row r="17" spans="2:24" x14ac:dyDescent="0.2">
      <c r="R17" s="22"/>
      <c r="S17" s="22"/>
      <c r="T17" s="22"/>
    </row>
    <row r="18" spans="2:24" x14ac:dyDescent="0.2">
      <c r="R18" s="22"/>
      <c r="S18" s="22"/>
      <c r="T18" s="22"/>
    </row>
    <row r="19" spans="2:24" x14ac:dyDescent="0.2">
      <c r="R19" s="22"/>
      <c r="S19" s="22"/>
      <c r="T19" s="22"/>
    </row>
    <row r="20" spans="2:24" x14ac:dyDescent="0.2">
      <c r="R20" s="22"/>
      <c r="S20" s="22"/>
      <c r="T20" s="22"/>
    </row>
    <row r="21" spans="2:24" x14ac:dyDescent="0.2">
      <c r="R21" s="22"/>
      <c r="S21" s="22"/>
      <c r="T21" s="22"/>
    </row>
    <row r="22" spans="2:24" x14ac:dyDescent="0.2">
      <c r="B22" s="6"/>
      <c r="C22" s="7"/>
      <c r="D22" s="5"/>
      <c r="E22" s="5"/>
      <c r="R22" s="22"/>
      <c r="S22" s="22"/>
      <c r="T22" s="22"/>
    </row>
    <row r="23" spans="2:24" x14ac:dyDescent="0.2">
      <c r="B23" s="5"/>
      <c r="C23" s="5"/>
      <c r="D23" s="5"/>
      <c r="E23" s="5"/>
      <c r="R23" s="22"/>
      <c r="S23" s="22"/>
      <c r="T23" s="22"/>
    </row>
    <row r="24" spans="2:24" ht="24" x14ac:dyDescent="0.3">
      <c r="B24" s="3" t="s">
        <v>31</v>
      </c>
      <c r="R24" s="22"/>
      <c r="S24" s="22"/>
      <c r="T24" s="22"/>
    </row>
    <row r="25" spans="2:24" x14ac:dyDescent="0.2">
      <c r="R25" s="22"/>
      <c r="S25" s="22"/>
      <c r="T25" s="22"/>
    </row>
    <row r="26" spans="2:24" x14ac:dyDescent="0.2">
      <c r="D26" s="16">
        <v>1</v>
      </c>
      <c r="E26" s="16">
        <v>2</v>
      </c>
      <c r="F26" s="16">
        <v>3</v>
      </c>
      <c r="G26" s="16">
        <v>4</v>
      </c>
      <c r="H26" s="16">
        <v>5</v>
      </c>
      <c r="I26" s="16">
        <v>6</v>
      </c>
      <c r="J26" s="16">
        <v>7</v>
      </c>
      <c r="K26" s="16">
        <v>8</v>
      </c>
      <c r="L26" s="16">
        <v>9</v>
      </c>
      <c r="M26" s="16">
        <v>10</v>
      </c>
      <c r="N26" s="16">
        <v>11</v>
      </c>
      <c r="O26" s="2"/>
      <c r="P26" s="2"/>
      <c r="R26" s="2" t="s">
        <v>5</v>
      </c>
      <c r="S26" s="2" t="s">
        <v>4</v>
      </c>
      <c r="T26" s="2" t="s">
        <v>6</v>
      </c>
      <c r="X26" s="1"/>
    </row>
    <row r="27" spans="2:24" x14ac:dyDescent="0.2">
      <c r="B27" s="23">
        <v>2411</v>
      </c>
      <c r="C27" s="13" t="s">
        <v>1</v>
      </c>
      <c r="D27" s="68">
        <v>6.4934844131067551E-4</v>
      </c>
      <c r="E27" s="69">
        <v>4.0950552542950731E-4</v>
      </c>
      <c r="F27" s="69">
        <v>1.6174969889565835E-4</v>
      </c>
      <c r="G27" s="69">
        <v>2.9572993362848388E-4</v>
      </c>
      <c r="H27" s="69">
        <v>2.4372071183869972E-4</v>
      </c>
      <c r="I27" s="69">
        <v>7.0110983581362033E-5</v>
      </c>
      <c r="J27" s="69">
        <v>3.2707930375253073E-5</v>
      </c>
      <c r="K27" s="69">
        <v>2.6567094827152239E-5</v>
      </c>
      <c r="L27" s="69">
        <v>1.4487198081430612E-5</v>
      </c>
      <c r="M27" s="69">
        <v>1.5790145566935299E-5</v>
      </c>
      <c r="N27" s="70"/>
      <c r="O27" s="332"/>
      <c r="P27" s="332"/>
      <c r="R27" s="65">
        <f>AVERAGE(D27:N27)</f>
        <v>1.9197176635351584E-4</v>
      </c>
      <c r="S27" s="65">
        <f>STDEV(D27:N27)</f>
        <v>2.1107815924647626E-4</v>
      </c>
      <c r="T27" s="65">
        <f>S27/(SQRT(COUNTA(D27:N27)))</f>
        <v>6.6748774753459553E-5</v>
      </c>
      <c r="X27" s="9"/>
    </row>
    <row r="28" spans="2:24" x14ac:dyDescent="0.2">
      <c r="B28" s="28" t="s">
        <v>30</v>
      </c>
      <c r="C28" s="15" t="s">
        <v>2</v>
      </c>
      <c r="D28" s="71">
        <v>3.36213888448212E-4</v>
      </c>
      <c r="E28" s="72">
        <v>1.9567835787408228E-4</v>
      </c>
      <c r="F28" s="72">
        <v>1.990967442055345E-4</v>
      </c>
      <c r="G28" s="72">
        <v>2.0133384709052174E-4</v>
      </c>
      <c r="H28" s="72">
        <v>1.6770884449507798E-4</v>
      </c>
      <c r="I28" s="72">
        <v>1.6793426566344104E-4</v>
      </c>
      <c r="J28" s="72">
        <v>1.2998239584263157E-4</v>
      </c>
      <c r="K28" s="72">
        <v>2.5058883801685892E-5</v>
      </c>
      <c r="L28" s="72">
        <v>2.3319071260281846E-5</v>
      </c>
      <c r="M28" s="72">
        <v>2.1594486683481307E-5</v>
      </c>
      <c r="N28" s="73">
        <v>1.4265697822620101E-5</v>
      </c>
      <c r="O28" s="332"/>
      <c r="P28" s="332"/>
      <c r="R28" s="66">
        <f>AVERAGE(D28:N28)</f>
        <v>1.3474422574432456E-4</v>
      </c>
      <c r="S28" s="66">
        <f>STDEV(D28:N28)</f>
        <v>1.0337007112485081E-4</v>
      </c>
      <c r="T28" s="66">
        <f>S28/(SQRT(COUNTA(D28:N28)))</f>
        <v>3.1167249133952829E-5</v>
      </c>
      <c r="X28" s="9"/>
    </row>
    <row r="29" spans="2:24" x14ac:dyDescent="0.2">
      <c r="R29" s="22"/>
      <c r="S29" s="22"/>
      <c r="T29" s="22"/>
      <c r="X29" s="9"/>
    </row>
    <row r="30" spans="2:24" x14ac:dyDescent="0.2">
      <c r="R30" s="22"/>
      <c r="S30" s="22"/>
      <c r="T30" s="22"/>
      <c r="X30" s="9"/>
    </row>
    <row r="31" spans="2:24" x14ac:dyDescent="0.2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64"/>
      <c r="S31" s="64"/>
      <c r="T31" s="64"/>
      <c r="U31" s="8"/>
      <c r="V31" s="8"/>
      <c r="W31" s="8"/>
      <c r="X31" s="8"/>
    </row>
    <row r="32" spans="2:24" x14ac:dyDescent="0.2">
      <c r="R32" s="22"/>
      <c r="S32" s="22"/>
      <c r="T32" s="22"/>
    </row>
    <row r="33" spans="2:3" ht="24" x14ac:dyDescent="0.3">
      <c r="B33" s="4" t="s">
        <v>7</v>
      </c>
    </row>
    <row r="35" spans="2:3" x14ac:dyDescent="0.2">
      <c r="B35" s="74"/>
      <c r="C35" s="75" t="s">
        <v>1</v>
      </c>
    </row>
    <row r="36" spans="2:3" x14ac:dyDescent="0.2">
      <c r="B36" s="76" t="s">
        <v>2</v>
      </c>
      <c r="C36" s="352">
        <f>TTEST($D$27:$N$27,$D28:$N28,2,2)</f>
        <v>0.43295888696151019</v>
      </c>
    </row>
    <row r="37" spans="2:3" x14ac:dyDescent="0.2">
      <c r="B37" s="6" t="s">
        <v>8</v>
      </c>
      <c r="C37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2:M50"/>
  <sheetViews>
    <sheetView showRuler="0" workbookViewId="0">
      <selection activeCell="L45" sqref="L45"/>
    </sheetView>
  </sheetViews>
  <sheetFormatPr baseColWidth="10" defaultColWidth="11" defaultRowHeight="16" x14ac:dyDescent="0.2"/>
  <cols>
    <col min="1" max="1" width="7.6640625" style="164" customWidth="1"/>
    <col min="2" max="2" width="20.6640625" style="164" customWidth="1"/>
    <col min="3" max="3" width="14.83203125" style="164" customWidth="1"/>
    <col min="4" max="5" width="11" style="164"/>
    <col min="6" max="6" width="14.83203125" style="164" customWidth="1"/>
    <col min="7" max="7" width="12" style="164" bestFit="1" customWidth="1"/>
    <col min="8" max="8" width="11" style="164"/>
    <col min="9" max="9" width="13.6640625" style="164" customWidth="1"/>
    <col min="10" max="16384" width="11" style="164"/>
  </cols>
  <sheetData>
    <row r="2" spans="2:13" ht="24" x14ac:dyDescent="0.3">
      <c r="B2" s="3" t="s">
        <v>321</v>
      </c>
    </row>
    <row r="4" spans="2:13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K4" s="2" t="s">
        <v>5</v>
      </c>
      <c r="L4" s="2" t="s">
        <v>4</v>
      </c>
      <c r="M4" s="2" t="s">
        <v>6</v>
      </c>
    </row>
    <row r="5" spans="2:13" x14ac:dyDescent="0.2">
      <c r="B5" s="56">
        <v>2411</v>
      </c>
      <c r="C5" s="30" t="s">
        <v>0</v>
      </c>
      <c r="D5" s="44">
        <v>5.0628965487665902E-3</v>
      </c>
      <c r="E5" s="45">
        <v>7.3495415420595928E-3</v>
      </c>
      <c r="F5" s="45">
        <v>5.113545949325048E-3</v>
      </c>
      <c r="G5" s="45">
        <v>2.3738692860286716E-2</v>
      </c>
      <c r="H5" s="45">
        <v>5.3576617408749617E-2</v>
      </c>
      <c r="I5" s="53">
        <v>6.3658489642984773E-3</v>
      </c>
      <c r="K5" s="181">
        <f>AVERAGE(D5:I5)</f>
        <v>1.6867857212247674E-2</v>
      </c>
      <c r="L5" s="168">
        <f>STDEV(D5:I5)</f>
        <v>1.9355375985167511E-2</v>
      </c>
      <c r="M5" s="182">
        <f>L5/(SQRT(COUNTA(D5:I5)))</f>
        <v>7.9017991572299454E-3</v>
      </c>
    </row>
    <row r="6" spans="2:13" x14ac:dyDescent="0.2">
      <c r="B6" s="57" t="s">
        <v>32</v>
      </c>
      <c r="C6" s="32" t="s">
        <v>1</v>
      </c>
      <c r="D6" s="77">
        <v>6.1081830462445996</v>
      </c>
      <c r="E6" s="78">
        <v>2.5866195850299993</v>
      </c>
      <c r="F6" s="78">
        <v>3.6133630494285027</v>
      </c>
      <c r="G6" s="78">
        <v>2.0896681430944946</v>
      </c>
      <c r="H6" s="78">
        <v>2.0987868957101483</v>
      </c>
      <c r="I6" s="79">
        <v>3.071754079534998</v>
      </c>
      <c r="K6" s="214">
        <f>AVERAGE(D6:I6)</f>
        <v>3.2613957998404572</v>
      </c>
      <c r="L6" s="215">
        <f>STDEV(D6:I6)</f>
        <v>1.5128761124938579</v>
      </c>
      <c r="M6" s="216">
        <f>L6/(SQRT(COUNTA(D6:I6)))</f>
        <v>0.61762908660923244</v>
      </c>
    </row>
    <row r="7" spans="2:13" x14ac:dyDescent="0.2">
      <c r="B7" s="61" t="s">
        <v>33</v>
      </c>
      <c r="C7" s="34" t="s">
        <v>2</v>
      </c>
      <c r="D7" s="80">
        <v>2.2215156586363471E-2</v>
      </c>
      <c r="E7" s="81">
        <v>2.6691813706587121E-3</v>
      </c>
      <c r="F7" s="81">
        <v>7.015449222093903E-2</v>
      </c>
      <c r="G7" s="81">
        <v>3.0541331926031944E-2</v>
      </c>
      <c r="H7" s="81">
        <v>4.5578780450042829E-2</v>
      </c>
      <c r="I7" s="82">
        <v>2.7488010665134836E-2</v>
      </c>
      <c r="K7" s="217">
        <f>AVERAGE(D7:I7)</f>
        <v>3.3107825536528475E-2</v>
      </c>
      <c r="L7" s="218">
        <f>STDEV(D7:I7)</f>
        <v>2.2853055520155312E-2</v>
      </c>
      <c r="M7" s="219">
        <f>L7/(SQRT(COUNTA(D7:I7)))</f>
        <v>9.3297208479791553E-3</v>
      </c>
    </row>
    <row r="8" spans="2:13" x14ac:dyDescent="0.2">
      <c r="K8" s="179"/>
      <c r="L8" s="179"/>
      <c r="M8" s="179"/>
    </row>
    <row r="9" spans="2:13" x14ac:dyDescent="0.2">
      <c r="K9" s="179"/>
      <c r="L9" s="179"/>
      <c r="M9" s="179"/>
    </row>
    <row r="10" spans="2:13" ht="24" x14ac:dyDescent="0.3">
      <c r="B10" s="3" t="s">
        <v>322</v>
      </c>
      <c r="K10" s="179"/>
      <c r="L10" s="179"/>
      <c r="M10" s="179"/>
    </row>
    <row r="11" spans="2:13" x14ac:dyDescent="0.2">
      <c r="K11" s="179"/>
      <c r="L11" s="179"/>
      <c r="M11" s="179"/>
    </row>
    <row r="12" spans="2:13" x14ac:dyDescent="0.2">
      <c r="D12" s="16">
        <v>1</v>
      </c>
      <c r="E12" s="16">
        <v>2</v>
      </c>
      <c r="F12" s="16">
        <v>3</v>
      </c>
      <c r="G12" s="16">
        <v>4</v>
      </c>
      <c r="H12" s="16">
        <v>5</v>
      </c>
      <c r="I12" s="16">
        <v>6</v>
      </c>
      <c r="K12" s="2" t="s">
        <v>5</v>
      </c>
      <c r="L12" s="2" t="s">
        <v>4</v>
      </c>
      <c r="M12" s="2" t="s">
        <v>6</v>
      </c>
    </row>
    <row r="13" spans="2:13" x14ac:dyDescent="0.2">
      <c r="B13" s="56">
        <v>2411</v>
      </c>
      <c r="C13" s="23" t="s">
        <v>0</v>
      </c>
      <c r="D13" s="234">
        <f t="shared" ref="D13:I15" si="0">D5/$K$5</f>
        <v>0.30015054580201472</v>
      </c>
      <c r="E13" s="235">
        <f t="shared" si="0"/>
        <v>0.43571281459052924</v>
      </c>
      <c r="F13" s="235">
        <f t="shared" si="0"/>
        <v>0.30315326273998366</v>
      </c>
      <c r="G13" s="235">
        <f t="shared" si="0"/>
        <v>1.4073330454238229</v>
      </c>
      <c r="H13" s="235">
        <f t="shared" si="0"/>
        <v>3.1762550947993491</v>
      </c>
      <c r="I13" s="236">
        <f t="shared" si="0"/>
        <v>0.37739523664430025</v>
      </c>
      <c r="K13" s="220">
        <f>AVERAGE(D13:I13)</f>
        <v>1</v>
      </c>
      <c r="L13" s="221">
        <f>STDEV(D13:I13)</f>
        <v>1.1474709408325832</v>
      </c>
      <c r="M13" s="222">
        <f>L13/(SQRT(COUNTA(D13:I13)))</f>
        <v>0.4684530499518626</v>
      </c>
    </row>
    <row r="14" spans="2:13" x14ac:dyDescent="0.2">
      <c r="B14" s="57" t="s">
        <v>32</v>
      </c>
      <c r="C14" s="26" t="s">
        <v>1</v>
      </c>
      <c r="D14" s="228">
        <f t="shared" si="0"/>
        <v>362.11967942255734</v>
      </c>
      <c r="E14" s="229">
        <f t="shared" si="0"/>
        <v>153.34606835252711</v>
      </c>
      <c r="F14" s="229">
        <f t="shared" si="0"/>
        <v>214.21589025574963</v>
      </c>
      <c r="G14" s="229">
        <f t="shared" si="0"/>
        <v>123.88462368398496</v>
      </c>
      <c r="H14" s="229">
        <f t="shared" si="0"/>
        <v>124.42522303225502</v>
      </c>
      <c r="I14" s="233">
        <f t="shared" si="0"/>
        <v>182.10695293914461</v>
      </c>
      <c r="K14" s="214">
        <f>AVERAGE(D14:I14)</f>
        <v>193.34973961436978</v>
      </c>
      <c r="L14" s="215">
        <f>STDEV(D14:I14)</f>
        <v>89.689881379560532</v>
      </c>
      <c r="M14" s="216">
        <f>L14/(SQRT(COUNTA(D14:I14)))</f>
        <v>36.615740745112248</v>
      </c>
    </row>
    <row r="15" spans="2:13" x14ac:dyDescent="0.2">
      <c r="B15" s="61" t="s">
        <v>33</v>
      </c>
      <c r="C15" s="28" t="s">
        <v>2</v>
      </c>
      <c r="D15" s="230">
        <f t="shared" si="0"/>
        <v>1.3170111832718827</v>
      </c>
      <c r="E15" s="231">
        <f t="shared" si="0"/>
        <v>0.1582406903895672</v>
      </c>
      <c r="F15" s="231">
        <f t="shared" si="0"/>
        <v>4.1590636758532771</v>
      </c>
      <c r="G15" s="231">
        <f t="shared" si="0"/>
        <v>1.8106231005949007</v>
      </c>
      <c r="H15" s="231">
        <f t="shared" si="0"/>
        <v>2.70210850593093</v>
      </c>
      <c r="I15" s="237">
        <f t="shared" si="0"/>
        <v>1.6296089253812225</v>
      </c>
      <c r="K15" s="217">
        <f>AVERAGE(D15:I15)</f>
        <v>1.9627760135702967</v>
      </c>
      <c r="L15" s="218">
        <f>STDEV(D15:I15)</f>
        <v>1.3548286087910328</v>
      </c>
      <c r="M15" s="219">
        <f>L15/(SQRT(COUNTA(D15:I15)))</f>
        <v>0.55310646341047309</v>
      </c>
    </row>
    <row r="16" spans="2:13" x14ac:dyDescent="0.2">
      <c r="K16" s="179"/>
      <c r="L16" s="179"/>
      <c r="M16" s="179"/>
    </row>
    <row r="17" spans="2:8" ht="24" x14ac:dyDescent="0.3">
      <c r="B17" s="4" t="s">
        <v>7</v>
      </c>
    </row>
    <row r="19" spans="2:8" x14ac:dyDescent="0.2">
      <c r="B19" s="189"/>
      <c r="C19" s="190" t="s">
        <v>0</v>
      </c>
      <c r="D19" s="191" t="s">
        <v>1</v>
      </c>
    </row>
    <row r="20" spans="2:8" x14ac:dyDescent="0.2">
      <c r="B20" s="192" t="s">
        <v>1</v>
      </c>
      <c r="C20" s="265">
        <f>TTEST($D$13:$I$13,$D14:$I14,2,2)</f>
        <v>3.7190412355549634E-4</v>
      </c>
      <c r="D20" s="43"/>
    </row>
    <row r="21" spans="2:8" x14ac:dyDescent="0.2">
      <c r="B21" s="194" t="s">
        <v>2</v>
      </c>
      <c r="C21" s="269">
        <f>TTEST($D$13:$I$13,$D15:$I15,2,2)</f>
        <v>0.21360120586465953</v>
      </c>
      <c r="D21" s="276">
        <f>TTEST($D$14:$I$14,$D15:$I15,2,2)</f>
        <v>3.863441525780878E-4</v>
      </c>
    </row>
    <row r="22" spans="2:8" x14ac:dyDescent="0.2">
      <c r="B22" s="6" t="s">
        <v>8</v>
      </c>
      <c r="C22" s="7" t="s">
        <v>9</v>
      </c>
    </row>
    <row r="25" spans="2:8" ht="24" x14ac:dyDescent="0.3">
      <c r="B25" s="4" t="s">
        <v>113</v>
      </c>
      <c r="C25"/>
      <c r="D25"/>
      <c r="E25"/>
      <c r="F25"/>
      <c r="G25"/>
      <c r="H25"/>
    </row>
    <row r="26" spans="2:8" x14ac:dyDescent="0.2">
      <c r="B26"/>
      <c r="C26"/>
      <c r="D26"/>
      <c r="E26"/>
      <c r="F26"/>
      <c r="G26"/>
      <c r="H26"/>
    </row>
    <row r="27" spans="2:8" ht="17" thickBot="1" x14ac:dyDescent="0.25">
      <c r="B27" s="22" t="s">
        <v>114</v>
      </c>
      <c r="C27" s="22"/>
      <c r="D27" s="22"/>
      <c r="E27" s="22"/>
      <c r="F27" s="22"/>
      <c r="G27" s="22"/>
      <c r="H27" s="22"/>
    </row>
    <row r="28" spans="2:8" x14ac:dyDescent="0.2">
      <c r="B28" s="149" t="s">
        <v>115</v>
      </c>
      <c r="C28" s="149" t="s">
        <v>116</v>
      </c>
      <c r="D28" s="149" t="s">
        <v>117</v>
      </c>
      <c r="E28" s="149" t="s">
        <v>5</v>
      </c>
      <c r="F28" s="149" t="s">
        <v>118</v>
      </c>
      <c r="G28" s="22"/>
      <c r="H28" s="22"/>
    </row>
    <row r="29" spans="2:8" x14ac:dyDescent="0.2">
      <c r="B29" s="64" t="s">
        <v>0</v>
      </c>
      <c r="C29" s="64">
        <v>6</v>
      </c>
      <c r="D29" s="64">
        <v>6</v>
      </c>
      <c r="E29" s="64">
        <v>1</v>
      </c>
      <c r="F29" s="64">
        <v>1.3166895600552135</v>
      </c>
      <c r="G29" s="22"/>
      <c r="H29" s="22"/>
    </row>
    <row r="30" spans="2:8" x14ac:dyDescent="0.2">
      <c r="B30" s="64" t="s">
        <v>1</v>
      </c>
      <c r="C30" s="64">
        <v>6</v>
      </c>
      <c r="D30" s="64">
        <v>1160.0984376862186</v>
      </c>
      <c r="E30" s="64">
        <v>193.34973961436978</v>
      </c>
      <c r="F30" s="64">
        <v>8044.2748218796387</v>
      </c>
      <c r="G30" s="22"/>
      <c r="H30" s="22"/>
    </row>
    <row r="31" spans="2:8" ht="17" thickBot="1" x14ac:dyDescent="0.25">
      <c r="B31" s="331" t="s">
        <v>2</v>
      </c>
      <c r="C31" s="331">
        <v>6</v>
      </c>
      <c r="D31" s="331">
        <v>11.77665608142178</v>
      </c>
      <c r="E31" s="331">
        <v>1.9627760135702967</v>
      </c>
      <c r="F31" s="331">
        <v>1.8355605591986452</v>
      </c>
      <c r="G31" s="22"/>
      <c r="H31" s="22"/>
    </row>
    <row r="32" spans="2:8" x14ac:dyDescent="0.2">
      <c r="B32" s="22"/>
      <c r="C32" s="22"/>
      <c r="D32" s="22"/>
      <c r="E32" s="22"/>
      <c r="F32" s="22"/>
      <c r="G32" s="22"/>
      <c r="H32" s="22"/>
    </row>
    <row r="33" spans="1:8" x14ac:dyDescent="0.2">
      <c r="B33" s="22"/>
      <c r="C33" s="22"/>
      <c r="D33" s="22"/>
      <c r="E33" s="22"/>
      <c r="F33" s="22"/>
      <c r="G33" s="22"/>
      <c r="H33" s="22"/>
    </row>
    <row r="34" spans="1:8" ht="17" thickBot="1" x14ac:dyDescent="0.25">
      <c r="B34" s="22" t="s">
        <v>119</v>
      </c>
      <c r="C34" s="22"/>
      <c r="D34" s="22"/>
      <c r="E34" s="22"/>
      <c r="F34" s="22"/>
      <c r="G34" s="22"/>
      <c r="H34" s="22"/>
    </row>
    <row r="35" spans="1:8" x14ac:dyDescent="0.2">
      <c r="B35" s="149" t="s">
        <v>120</v>
      </c>
      <c r="C35" s="149" t="s">
        <v>121</v>
      </c>
      <c r="D35" s="149" t="s">
        <v>122</v>
      </c>
      <c r="E35" s="149" t="s">
        <v>123</v>
      </c>
      <c r="F35" s="149" t="s">
        <v>124</v>
      </c>
      <c r="G35" s="149" t="s">
        <v>125</v>
      </c>
      <c r="H35" s="149" t="s">
        <v>126</v>
      </c>
    </row>
    <row r="36" spans="1:8" x14ac:dyDescent="0.2">
      <c r="B36" s="64" t="s">
        <v>127</v>
      </c>
      <c r="C36" s="64">
        <v>147256.63820740383</v>
      </c>
      <c r="D36" s="64">
        <v>2</v>
      </c>
      <c r="E36" s="346">
        <v>73628.319103701913</v>
      </c>
      <c r="F36" s="346">
        <v>27.447897984646186</v>
      </c>
      <c r="G36" s="350">
        <v>9.7118402625803595E-6</v>
      </c>
      <c r="H36" s="346">
        <v>3.6823203436732408</v>
      </c>
    </row>
    <row r="37" spans="1:8" x14ac:dyDescent="0.2">
      <c r="B37" s="64" t="s">
        <v>128</v>
      </c>
      <c r="C37" s="64">
        <v>40237.135359994492</v>
      </c>
      <c r="D37" s="64">
        <v>15</v>
      </c>
      <c r="E37" s="346">
        <v>2682.4756906662997</v>
      </c>
      <c r="F37" s="64"/>
      <c r="G37" s="64"/>
      <c r="H37" s="64"/>
    </row>
    <row r="38" spans="1:8" x14ac:dyDescent="0.2">
      <c r="B38" s="64"/>
      <c r="C38" s="64"/>
      <c r="D38" s="64"/>
      <c r="E38" s="64"/>
      <c r="F38" s="64"/>
      <c r="G38" s="64"/>
      <c r="H38" s="64"/>
    </row>
    <row r="39" spans="1:8" ht="17" thickBot="1" x14ac:dyDescent="0.25">
      <c r="B39" s="331" t="s">
        <v>129</v>
      </c>
      <c r="C39" s="331">
        <v>187493.77356739831</v>
      </c>
      <c r="D39" s="331">
        <v>17</v>
      </c>
      <c r="E39" s="331"/>
      <c r="F39" s="331"/>
      <c r="G39" s="331"/>
      <c r="H39" s="331"/>
    </row>
    <row r="40" spans="1:8" x14ac:dyDescent="0.2">
      <c r="B40" s="6" t="s">
        <v>8</v>
      </c>
      <c r="C40" s="7" t="s">
        <v>9</v>
      </c>
      <c r="D40" s="195"/>
      <c r="E40" s="195"/>
      <c r="F40" s="195"/>
      <c r="G40" s="195"/>
      <c r="H40" s="195"/>
    </row>
    <row r="41" spans="1:8" x14ac:dyDescent="0.2">
      <c r="B41" s="6"/>
      <c r="C41" s="7"/>
      <c r="D41" s="195"/>
      <c r="E41" s="195"/>
      <c r="F41" s="195"/>
      <c r="G41" s="195"/>
      <c r="H41" s="195"/>
    </row>
    <row r="42" spans="1:8" x14ac:dyDescent="0.2">
      <c r="E42" s="203"/>
    </row>
    <row r="43" spans="1:8" ht="24" x14ac:dyDescent="0.3">
      <c r="B43" s="3" t="s">
        <v>138</v>
      </c>
    </row>
    <row r="44" spans="1:8" ht="10" customHeight="1" x14ac:dyDescent="0.3">
      <c r="A44" s="3"/>
    </row>
    <row r="45" spans="1:8" ht="24" x14ac:dyDescent="0.3">
      <c r="B45" s="150" t="s">
        <v>134</v>
      </c>
    </row>
    <row r="46" spans="1:8" x14ac:dyDescent="0.2">
      <c r="B46" s="205"/>
      <c r="C46" s="206" t="s">
        <v>130</v>
      </c>
      <c r="D46" s="206" t="s">
        <v>135</v>
      </c>
      <c r="E46" s="206" t="s">
        <v>136</v>
      </c>
      <c r="F46" s="207" t="s">
        <v>137</v>
      </c>
    </row>
    <row r="47" spans="1:8" x14ac:dyDescent="0.2">
      <c r="B47" s="158" t="s">
        <v>140</v>
      </c>
      <c r="C47" s="159">
        <v>-192.4</v>
      </c>
      <c r="D47" s="159" t="s">
        <v>131</v>
      </c>
      <c r="E47" s="159" t="s">
        <v>132</v>
      </c>
      <c r="F47" s="160" t="s">
        <v>132</v>
      </c>
    </row>
    <row r="48" spans="1:8" x14ac:dyDescent="0.2">
      <c r="B48" s="238" t="s">
        <v>145</v>
      </c>
      <c r="C48" s="239">
        <v>-0.9617</v>
      </c>
      <c r="D48" s="239" t="s">
        <v>133</v>
      </c>
      <c r="E48" s="239">
        <v>0.3412</v>
      </c>
      <c r="F48" s="240">
        <v>0.9748</v>
      </c>
    </row>
    <row r="49" spans="2:6" x14ac:dyDescent="0.2">
      <c r="B49" s="161" t="s">
        <v>144</v>
      </c>
      <c r="C49" s="162">
        <v>191.4</v>
      </c>
      <c r="D49" s="162" t="s">
        <v>131</v>
      </c>
      <c r="E49" s="162" t="s">
        <v>132</v>
      </c>
      <c r="F49" s="163" t="s">
        <v>132</v>
      </c>
    </row>
    <row r="50" spans="2:6" x14ac:dyDescent="0.2">
      <c r="B50" s="6" t="s">
        <v>8</v>
      </c>
      <c r="C50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B2:X63"/>
  <sheetViews>
    <sheetView showRuler="0" zoomScale="98" zoomScaleNormal="98" zoomScalePageLayoutView="98" workbookViewId="0">
      <selection activeCell="O35" sqref="O35"/>
    </sheetView>
  </sheetViews>
  <sheetFormatPr baseColWidth="10" defaultColWidth="11" defaultRowHeight="16" x14ac:dyDescent="0.2"/>
  <cols>
    <col min="1" max="1" width="11" style="164"/>
    <col min="2" max="2" width="17.1640625" style="164" customWidth="1"/>
    <col min="3" max="3" width="14.83203125" style="164" customWidth="1"/>
    <col min="4" max="5" width="11" style="164"/>
    <col min="6" max="6" width="15.83203125" style="164" customWidth="1"/>
    <col min="7" max="8" width="11" style="164"/>
    <col min="9" max="9" width="13.6640625" style="164" customWidth="1"/>
    <col min="10" max="16384" width="11" style="164"/>
  </cols>
  <sheetData>
    <row r="2" spans="2:24" ht="24" x14ac:dyDescent="0.3">
      <c r="B2" s="3" t="s">
        <v>53</v>
      </c>
    </row>
    <row r="4" spans="2:24" x14ac:dyDescent="0.2">
      <c r="D4" s="16">
        <v>1</v>
      </c>
      <c r="E4" s="16">
        <v>2</v>
      </c>
      <c r="F4" s="16">
        <v>3</v>
      </c>
      <c r="G4" s="16">
        <v>4</v>
      </c>
      <c r="H4" s="16">
        <v>5</v>
      </c>
      <c r="I4" s="16">
        <v>6</v>
      </c>
      <c r="J4" s="16">
        <v>7</v>
      </c>
      <c r="K4" s="16">
        <v>8</v>
      </c>
      <c r="L4" s="16">
        <v>9</v>
      </c>
      <c r="M4" s="16">
        <v>10</v>
      </c>
      <c r="N4" s="16">
        <v>11</v>
      </c>
      <c r="O4" s="16">
        <v>12</v>
      </c>
      <c r="P4" s="16">
        <v>13</v>
      </c>
      <c r="Q4" s="16">
        <v>14</v>
      </c>
      <c r="R4" s="16">
        <v>15</v>
      </c>
      <c r="S4" s="16">
        <v>16</v>
      </c>
      <c r="T4" s="16">
        <v>17</v>
      </c>
      <c r="V4" s="2" t="s">
        <v>5</v>
      </c>
      <c r="W4" s="2" t="s">
        <v>4</v>
      </c>
      <c r="X4" s="2" t="s">
        <v>6</v>
      </c>
    </row>
    <row r="5" spans="2:24" x14ac:dyDescent="0.2">
      <c r="B5" s="30">
        <v>2411</v>
      </c>
      <c r="C5" s="83" t="s">
        <v>0</v>
      </c>
      <c r="D5" s="180">
        <v>6.3207599014936111E-2</v>
      </c>
      <c r="E5" s="165">
        <v>1.9954883442944799E-2</v>
      </c>
      <c r="F5" s="165">
        <v>1.577496951147846E-2</v>
      </c>
      <c r="G5" s="165">
        <v>8.4182277999258662E-2</v>
      </c>
      <c r="H5" s="165">
        <v>3.4196202974747812E-2</v>
      </c>
      <c r="I5" s="165">
        <v>5.1758518426033059E-2</v>
      </c>
      <c r="J5" s="165">
        <v>1.9854740624508461E-2</v>
      </c>
      <c r="K5" s="165">
        <v>3.7134861202264224E-2</v>
      </c>
      <c r="L5" s="165">
        <v>5.5420332243998373E-2</v>
      </c>
      <c r="M5" s="165">
        <v>8.8780338278231882E-2</v>
      </c>
      <c r="N5" s="165">
        <v>2.4256738218715299E-2</v>
      </c>
      <c r="O5" s="165"/>
      <c r="P5" s="165"/>
      <c r="Q5" s="165"/>
      <c r="R5" s="165"/>
      <c r="S5" s="165"/>
      <c r="T5" s="166"/>
      <c r="V5" s="168">
        <f t="shared" ref="V5:V10" si="0">AVERAGE(D5:T5)</f>
        <v>4.4956496539737927E-2</v>
      </c>
      <c r="W5" s="168">
        <f t="shared" ref="W5:W10" si="1">STDEV(D5:T5)</f>
        <v>2.580743178903061E-2</v>
      </c>
      <c r="X5" s="168">
        <f t="shared" ref="X5:X10" si="2">W5/(SQRT(COUNTA(D5:T5)))</f>
        <v>7.7812334588095392E-3</v>
      </c>
    </row>
    <row r="6" spans="2:24" x14ac:dyDescent="0.2">
      <c r="B6" s="32" t="s">
        <v>32</v>
      </c>
      <c r="C6" s="84" t="s">
        <v>1</v>
      </c>
      <c r="D6" s="183">
        <v>0.24129381546934645</v>
      </c>
      <c r="E6" s="169">
        <v>0.35345235533926622</v>
      </c>
      <c r="F6" s="169">
        <v>0.58186999090935543</v>
      </c>
      <c r="G6" s="169">
        <v>0.28376120384848141</v>
      </c>
      <c r="H6" s="169">
        <v>0.5817498206002002</v>
      </c>
      <c r="I6" s="169">
        <v>0.25678679053617881</v>
      </c>
      <c r="J6" s="169">
        <v>0.768590556066578</v>
      </c>
      <c r="K6" s="169">
        <v>0.35949768519920738</v>
      </c>
      <c r="L6" s="169">
        <v>0.22971330669478832</v>
      </c>
      <c r="M6" s="169">
        <v>0.12539719850473241</v>
      </c>
      <c r="N6" s="169">
        <v>0.33650350407216756</v>
      </c>
      <c r="O6" s="169">
        <v>0.47994422494715661</v>
      </c>
      <c r="P6" s="169">
        <v>0.27722420880748699</v>
      </c>
      <c r="Q6" s="169">
        <v>0.28647966712631717</v>
      </c>
      <c r="R6" s="169">
        <v>0.23923232312319276</v>
      </c>
      <c r="S6" s="169">
        <v>0.20755392649327029</v>
      </c>
      <c r="T6" s="171">
        <v>0.24546286924284291</v>
      </c>
      <c r="V6" s="172">
        <f t="shared" si="0"/>
        <v>0.34438314394003339</v>
      </c>
      <c r="W6" s="172">
        <f t="shared" si="1"/>
        <v>0.16619854797990072</v>
      </c>
      <c r="X6" s="172">
        <f t="shared" si="2"/>
        <v>4.0309068714436194E-2</v>
      </c>
    </row>
    <row r="7" spans="2:24" x14ac:dyDescent="0.2">
      <c r="B7" s="32" t="s">
        <v>33</v>
      </c>
      <c r="C7" s="84" t="s">
        <v>2</v>
      </c>
      <c r="D7" s="183">
        <v>0.46799079506347419</v>
      </c>
      <c r="E7" s="169">
        <v>0.42828028306895005</v>
      </c>
      <c r="F7" s="169">
        <v>0.56015511960524389</v>
      </c>
      <c r="G7" s="169">
        <v>0.24301955784260115</v>
      </c>
      <c r="H7" s="169">
        <v>0.34069987050494921</v>
      </c>
      <c r="I7" s="169">
        <v>0.23404832175329274</v>
      </c>
      <c r="J7" s="169">
        <v>0.16772179963602493</v>
      </c>
      <c r="K7" s="169">
        <v>0.21064651881125021</v>
      </c>
      <c r="L7" s="169">
        <v>0.40140652029724666</v>
      </c>
      <c r="M7" s="169">
        <v>0.21796276808657336</v>
      </c>
      <c r="N7" s="169">
        <v>0.21590431947737915</v>
      </c>
      <c r="O7" s="169">
        <v>0.23847378015674092</v>
      </c>
      <c r="P7" s="169">
        <v>0.2633280328658853</v>
      </c>
      <c r="Q7" s="169">
        <v>0.31431030710741009</v>
      </c>
      <c r="R7" s="169">
        <v>0.34263256729882985</v>
      </c>
      <c r="S7" s="169"/>
      <c r="T7" s="171"/>
      <c r="V7" s="172">
        <f t="shared" si="0"/>
        <v>0.3097720374383901</v>
      </c>
      <c r="W7" s="172">
        <f t="shared" si="1"/>
        <v>0.11240792346943268</v>
      </c>
      <c r="X7" s="172">
        <f t="shared" si="2"/>
        <v>2.9023601038591373E-2</v>
      </c>
    </row>
    <row r="8" spans="2:24" x14ac:dyDescent="0.2">
      <c r="B8" s="32" t="s">
        <v>34</v>
      </c>
      <c r="C8" s="84" t="s">
        <v>3</v>
      </c>
      <c r="D8" s="183">
        <v>0.87433643785673631</v>
      </c>
      <c r="E8" s="169">
        <v>0.45849507080307494</v>
      </c>
      <c r="F8" s="169">
        <v>0.7775242580599091</v>
      </c>
      <c r="G8" s="169">
        <v>1.6634691830316402</v>
      </c>
      <c r="H8" s="169">
        <v>1.0496477047921637</v>
      </c>
      <c r="I8" s="169">
        <v>0.13717924103706483</v>
      </c>
      <c r="J8" s="169">
        <v>1.8375474933158966</v>
      </c>
      <c r="K8" s="169">
        <v>0.49795114073793212</v>
      </c>
      <c r="L8" s="169">
        <v>0.17699346503914415</v>
      </c>
      <c r="M8" s="169"/>
      <c r="N8" s="169"/>
      <c r="O8" s="169"/>
      <c r="P8" s="169"/>
      <c r="Q8" s="169"/>
      <c r="R8" s="169"/>
      <c r="S8" s="169"/>
      <c r="T8" s="171"/>
      <c r="V8" s="172">
        <f t="shared" si="0"/>
        <v>0.8303493327415068</v>
      </c>
      <c r="W8" s="172">
        <f t="shared" si="1"/>
        <v>0.6038912118079679</v>
      </c>
      <c r="X8" s="172">
        <f t="shared" si="2"/>
        <v>0.20129707060265598</v>
      </c>
    </row>
    <row r="9" spans="2:24" x14ac:dyDescent="0.2">
      <c r="B9" s="32" t="s">
        <v>35</v>
      </c>
      <c r="C9" s="84" t="s">
        <v>23</v>
      </c>
      <c r="D9" s="183">
        <v>0.13872511911371432</v>
      </c>
      <c r="E9" s="169">
        <v>0.13578169716235697</v>
      </c>
      <c r="F9" s="169">
        <v>0.19183817303153367</v>
      </c>
      <c r="G9" s="169">
        <v>0.26102953515841965</v>
      </c>
      <c r="H9" s="169">
        <v>0.32125059585272092</v>
      </c>
      <c r="I9" s="169">
        <v>0.44578086741427819</v>
      </c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71"/>
      <c r="V9" s="172">
        <f t="shared" si="0"/>
        <v>0.24906766462217064</v>
      </c>
      <c r="W9" s="172">
        <f t="shared" si="1"/>
        <v>0.12027796850695775</v>
      </c>
      <c r="X9" s="172">
        <f t="shared" si="2"/>
        <v>4.9103275023431862E-2</v>
      </c>
    </row>
    <row r="10" spans="2:24" x14ac:dyDescent="0.2">
      <c r="B10" s="34">
        <v>17641</v>
      </c>
      <c r="C10" s="85" t="s">
        <v>25</v>
      </c>
      <c r="D10" s="186">
        <v>0.38735720555375674</v>
      </c>
      <c r="E10" s="173">
        <v>0.27486913472775654</v>
      </c>
      <c r="F10" s="173">
        <v>0.29617322497018811</v>
      </c>
      <c r="G10" s="173">
        <v>0.40758316305890185</v>
      </c>
      <c r="H10" s="173">
        <v>0.28851246425520083</v>
      </c>
      <c r="I10" s="173">
        <v>0.18340109575796143</v>
      </c>
      <c r="J10" s="173">
        <v>0.44467663942427377</v>
      </c>
      <c r="K10" s="173">
        <v>0.25945563319819082</v>
      </c>
      <c r="L10" s="173">
        <v>0.43821039201492779</v>
      </c>
      <c r="M10" s="173"/>
      <c r="N10" s="173"/>
      <c r="O10" s="173"/>
      <c r="P10" s="173"/>
      <c r="Q10" s="173"/>
      <c r="R10" s="173"/>
      <c r="S10" s="173"/>
      <c r="T10" s="174"/>
      <c r="V10" s="175">
        <f t="shared" si="0"/>
        <v>0.33113766144012868</v>
      </c>
      <c r="W10" s="175">
        <f t="shared" si="1"/>
        <v>9.1193608175170693E-2</v>
      </c>
      <c r="X10" s="175">
        <f t="shared" si="2"/>
        <v>3.0397869391723564E-2</v>
      </c>
    </row>
    <row r="12" spans="2:24" ht="24" x14ac:dyDescent="0.3">
      <c r="B12" s="4" t="s">
        <v>7</v>
      </c>
    </row>
    <row r="14" spans="2:24" x14ac:dyDescent="0.2">
      <c r="B14" s="189"/>
      <c r="C14" s="190" t="s">
        <v>0</v>
      </c>
      <c r="D14" s="190" t="s">
        <v>1</v>
      </c>
      <c r="E14" s="190" t="s">
        <v>2</v>
      </c>
      <c r="F14" s="190" t="s">
        <v>3</v>
      </c>
      <c r="G14" s="142" t="s">
        <v>23</v>
      </c>
    </row>
    <row r="15" spans="2:24" x14ac:dyDescent="0.2">
      <c r="B15" s="192" t="s">
        <v>1</v>
      </c>
      <c r="C15" s="265">
        <f>TTEST($D$5:$T$5,$D6:$T6,2,2)</f>
        <v>3.2631926719614528E-6</v>
      </c>
      <c r="D15" s="242"/>
      <c r="E15" s="242"/>
      <c r="F15" s="242"/>
      <c r="G15" s="142"/>
    </row>
    <row r="16" spans="2:24" x14ac:dyDescent="0.2">
      <c r="B16" s="193" t="s">
        <v>2</v>
      </c>
      <c r="C16" s="266">
        <f>TTEST($D$5:$T$5,$D7:$T7,2,2)</f>
        <v>7.2519862096485741E-8</v>
      </c>
      <c r="D16" s="39">
        <f>TTEST($D$6:$T$6,$D7:$T7,2,2)</f>
        <v>0.50155242658021271</v>
      </c>
      <c r="E16" s="243"/>
      <c r="F16" s="243"/>
      <c r="G16" s="244"/>
    </row>
    <row r="17" spans="2:8" x14ac:dyDescent="0.2">
      <c r="B17" s="193" t="s">
        <v>3</v>
      </c>
      <c r="C17" s="266">
        <f>TTEST($D$5:$T$5,$D8:$T8,2,2)</f>
        <v>3.9858908498902827E-4</v>
      </c>
      <c r="D17" s="266">
        <f>TTEST($D$6:$T$6,$D8:$T8,2,2)</f>
        <v>4.3241134683626517E-3</v>
      </c>
      <c r="E17" s="266">
        <f>TTEST($D$7:$T$7,$D8:$T8,2,2)</f>
        <v>3.3238618082507489E-3</v>
      </c>
      <c r="F17" s="243"/>
      <c r="G17" s="244"/>
    </row>
    <row r="18" spans="2:8" x14ac:dyDescent="0.2">
      <c r="B18" s="201" t="s">
        <v>23</v>
      </c>
      <c r="C18" s="266">
        <f>TTEST($D$5:$T$5,$D9:$T9,2,2)</f>
        <v>5.6444759031412698E-5</v>
      </c>
      <c r="D18" s="39">
        <f>TTEST($D$6:$T$6,$D9:$T9,2,2)</f>
        <v>0.21359315003095977</v>
      </c>
      <c r="E18" s="39">
        <f>TTEST($D$7:$T$7,$D9:$T9,2,2)</f>
        <v>0.28624277876843024</v>
      </c>
      <c r="F18" s="273">
        <f>TTEST($D$8:$T$8,$D9:$T9,2,2)</f>
        <v>3.8674083948962219E-2</v>
      </c>
      <c r="G18" s="244"/>
    </row>
    <row r="19" spans="2:8" x14ac:dyDescent="0.2">
      <c r="B19" s="202" t="s">
        <v>25</v>
      </c>
      <c r="C19" s="268">
        <f>TTEST($D$5:$T$5,$D10:$T10,2,2)</f>
        <v>9.1381050431367221E-9</v>
      </c>
      <c r="D19" s="269">
        <f>TTEST($D$6:$T$6,$D10:$T10,2,2)</f>
        <v>0.82715657971070311</v>
      </c>
      <c r="E19" s="269">
        <f>TTEST($D$7:$T$7,$D10:$T10,2,2)</f>
        <v>0.63475564339508472</v>
      </c>
      <c r="F19" s="277">
        <f>TTEST($D$8:$T$8,$D10:$T10,2,2)</f>
        <v>2.6059179022512532E-2</v>
      </c>
      <c r="G19" s="270">
        <f>TTEST($D$9:$T$9,$D10:$T10,2,2)</f>
        <v>0.15580947208238977</v>
      </c>
    </row>
    <row r="20" spans="2:8" x14ac:dyDescent="0.2">
      <c r="B20" s="6" t="s">
        <v>8</v>
      </c>
      <c r="C20" s="7" t="s">
        <v>9</v>
      </c>
    </row>
    <row r="23" spans="2:8" ht="24" x14ac:dyDescent="0.3">
      <c r="B23" s="4" t="s">
        <v>113</v>
      </c>
      <c r="C23"/>
      <c r="D23"/>
      <c r="E23"/>
      <c r="F23"/>
      <c r="G23"/>
      <c r="H23"/>
    </row>
    <row r="24" spans="2:8" x14ac:dyDescent="0.2">
      <c r="B24"/>
      <c r="C24"/>
      <c r="D24"/>
      <c r="E24"/>
      <c r="F24"/>
      <c r="G24"/>
      <c r="H24"/>
    </row>
    <row r="25" spans="2:8" ht="17" thickBot="1" x14ac:dyDescent="0.25">
      <c r="B25" s="22" t="s">
        <v>114</v>
      </c>
      <c r="C25" s="22"/>
      <c r="D25" s="22"/>
      <c r="E25" s="22"/>
      <c r="F25" s="22"/>
      <c r="G25" s="22"/>
      <c r="H25" s="22"/>
    </row>
    <row r="26" spans="2:8" x14ac:dyDescent="0.2">
      <c r="B26" s="149" t="s">
        <v>115</v>
      </c>
      <c r="C26" s="149" t="s">
        <v>116</v>
      </c>
      <c r="D26" s="149" t="s">
        <v>117</v>
      </c>
      <c r="E26" s="149" t="s">
        <v>5</v>
      </c>
      <c r="F26" s="149" t="s">
        <v>118</v>
      </c>
      <c r="G26" s="22"/>
      <c r="H26" s="22"/>
    </row>
    <row r="27" spans="2:8" x14ac:dyDescent="0.2">
      <c r="B27" s="64" t="s">
        <v>0</v>
      </c>
      <c r="C27" s="64">
        <v>11</v>
      </c>
      <c r="D27" s="64">
        <v>0.49452146193711721</v>
      </c>
      <c r="E27" s="64">
        <v>4.4956496539737927E-2</v>
      </c>
      <c r="F27" s="64">
        <v>6.6602353554546764E-4</v>
      </c>
      <c r="G27" s="22"/>
      <c r="H27" s="22"/>
    </row>
    <row r="28" spans="2:8" x14ac:dyDescent="0.2">
      <c r="B28" s="64" t="s">
        <v>1</v>
      </c>
      <c r="C28" s="64">
        <v>17</v>
      </c>
      <c r="D28" s="64">
        <v>5.854513446980568</v>
      </c>
      <c r="E28" s="64">
        <v>0.34438314394003339</v>
      </c>
      <c r="F28" s="64">
        <v>2.7621957350627363E-2</v>
      </c>
      <c r="G28" s="22"/>
      <c r="H28" s="22"/>
    </row>
    <row r="29" spans="2:8" x14ac:dyDescent="0.2">
      <c r="B29" s="64" t="s">
        <v>2</v>
      </c>
      <c r="C29" s="64">
        <v>15</v>
      </c>
      <c r="D29" s="64">
        <v>4.6465805615758518</v>
      </c>
      <c r="E29" s="64">
        <v>0.3097720374383901</v>
      </c>
      <c r="F29" s="64">
        <v>1.2635541258709835E-2</v>
      </c>
      <c r="G29" s="22"/>
      <c r="H29" s="22"/>
    </row>
    <row r="30" spans="2:8" x14ac:dyDescent="0.2">
      <c r="B30" s="64" t="s">
        <v>3</v>
      </c>
      <c r="C30" s="64">
        <v>9</v>
      </c>
      <c r="D30" s="64">
        <v>7.4731439946735616</v>
      </c>
      <c r="E30" s="64">
        <v>0.8303493327415068</v>
      </c>
      <c r="F30" s="64">
        <v>0.36468459569889589</v>
      </c>
      <c r="G30" s="22"/>
      <c r="H30" s="22"/>
    </row>
    <row r="31" spans="2:8" x14ac:dyDescent="0.2">
      <c r="B31" s="64" t="s">
        <v>23</v>
      </c>
      <c r="C31" s="64">
        <v>6</v>
      </c>
      <c r="D31" s="64">
        <v>1.4944059877330238</v>
      </c>
      <c r="E31" s="64">
        <v>0.24906766462217064</v>
      </c>
      <c r="F31" s="64">
        <v>1.4466789708160722E-2</v>
      </c>
      <c r="G31" s="22"/>
      <c r="H31" s="22"/>
    </row>
    <row r="32" spans="2:8" ht="17" thickBot="1" x14ac:dyDescent="0.25">
      <c r="B32" s="331" t="s">
        <v>25</v>
      </c>
      <c r="C32" s="331">
        <v>9</v>
      </c>
      <c r="D32" s="331">
        <v>2.9802389529611579</v>
      </c>
      <c r="E32" s="331">
        <v>0.33113766144012868</v>
      </c>
      <c r="F32" s="331">
        <v>8.3162741720065603E-3</v>
      </c>
      <c r="G32" s="22"/>
      <c r="H32" s="22"/>
    </row>
    <row r="33" spans="2:8" x14ac:dyDescent="0.2">
      <c r="B33" s="22"/>
      <c r="C33" s="22"/>
      <c r="D33" s="22"/>
      <c r="E33" s="22"/>
      <c r="F33" s="22"/>
      <c r="G33" s="22"/>
      <c r="H33" s="22"/>
    </row>
    <row r="34" spans="2:8" x14ac:dyDescent="0.2">
      <c r="B34" s="22"/>
      <c r="C34" s="22"/>
      <c r="D34" s="22"/>
      <c r="E34" s="22"/>
      <c r="F34" s="22"/>
      <c r="G34" s="22"/>
      <c r="H34" s="22"/>
    </row>
    <row r="35" spans="2:8" ht="17" thickBot="1" x14ac:dyDescent="0.25">
      <c r="B35" s="22" t="s">
        <v>119</v>
      </c>
      <c r="C35" s="22"/>
      <c r="D35" s="22"/>
      <c r="E35" s="22"/>
      <c r="F35" s="22"/>
      <c r="G35" s="22"/>
      <c r="H35" s="22"/>
    </row>
    <row r="36" spans="2:8" x14ac:dyDescent="0.2">
      <c r="B36" s="149" t="s">
        <v>120</v>
      </c>
      <c r="C36" s="149" t="s">
        <v>121</v>
      </c>
      <c r="D36" s="149" t="s">
        <v>122</v>
      </c>
      <c r="E36" s="149" t="s">
        <v>123</v>
      </c>
      <c r="F36" s="149" t="s">
        <v>124</v>
      </c>
      <c r="G36" s="149" t="s">
        <v>125</v>
      </c>
      <c r="H36" s="149" t="s">
        <v>126</v>
      </c>
    </row>
    <row r="37" spans="2:8" x14ac:dyDescent="0.2">
      <c r="B37" s="64" t="s">
        <v>127</v>
      </c>
      <c r="C37" s="64">
        <v>3.1854926050489576</v>
      </c>
      <c r="D37" s="64">
        <v>5</v>
      </c>
      <c r="E37" s="345">
        <v>0.63709852100979147</v>
      </c>
      <c r="F37" s="346">
        <v>10.555294044974296</v>
      </c>
      <c r="G37" s="350">
        <v>2.4840033344695977E-7</v>
      </c>
      <c r="H37" s="346">
        <v>2.3656556996673177</v>
      </c>
    </row>
    <row r="38" spans="2:8" x14ac:dyDescent="0.2">
      <c r="B38" s="64" t="s">
        <v>128</v>
      </c>
      <c r="C38" s="64">
        <v>3.6818500380954493</v>
      </c>
      <c r="D38" s="64">
        <v>61</v>
      </c>
      <c r="E38" s="345">
        <v>6.0358197345827036E-2</v>
      </c>
      <c r="F38" s="64"/>
      <c r="G38" s="64"/>
      <c r="H38" s="64"/>
    </row>
    <row r="39" spans="2:8" x14ac:dyDescent="0.2">
      <c r="B39" s="64"/>
      <c r="C39" s="64"/>
      <c r="D39" s="64"/>
      <c r="E39" s="64"/>
      <c r="F39" s="64"/>
      <c r="G39" s="64"/>
      <c r="H39" s="64"/>
    </row>
    <row r="40" spans="2:8" ht="17" thickBot="1" x14ac:dyDescent="0.25">
      <c r="B40" s="331" t="s">
        <v>129</v>
      </c>
      <c r="C40" s="331">
        <v>6.8673426431444069</v>
      </c>
      <c r="D40" s="331">
        <v>66</v>
      </c>
      <c r="E40" s="331"/>
      <c r="F40" s="331"/>
      <c r="G40" s="331"/>
      <c r="H40" s="331"/>
    </row>
    <row r="41" spans="2:8" x14ac:dyDescent="0.2">
      <c r="B41" s="6" t="s">
        <v>8</v>
      </c>
      <c r="C41" s="7" t="s">
        <v>9</v>
      </c>
      <c r="D41" s="177"/>
      <c r="E41" s="177"/>
      <c r="F41" s="177"/>
      <c r="G41" s="177"/>
      <c r="H41" s="177"/>
    </row>
    <row r="42" spans="2:8" x14ac:dyDescent="0.2">
      <c r="B42" s="6"/>
      <c r="C42" s="7"/>
      <c r="D42" s="177"/>
      <c r="E42" s="177"/>
      <c r="F42" s="177"/>
      <c r="G42" s="177"/>
      <c r="H42" s="177"/>
    </row>
    <row r="44" spans="2:8" ht="24" x14ac:dyDescent="0.3">
      <c r="B44" s="3" t="s">
        <v>138</v>
      </c>
    </row>
    <row r="45" spans="2:8" ht="12" customHeight="1" x14ac:dyDescent="0.3">
      <c r="B45" s="3"/>
    </row>
    <row r="46" spans="2:8" ht="24" x14ac:dyDescent="0.3">
      <c r="B46" s="150" t="s">
        <v>134</v>
      </c>
    </row>
    <row r="47" spans="2:8" x14ac:dyDescent="0.2">
      <c r="B47" s="205"/>
      <c r="C47" s="206" t="s">
        <v>130</v>
      </c>
      <c r="D47" s="206" t="s">
        <v>135</v>
      </c>
      <c r="E47" s="206" t="s">
        <v>136</v>
      </c>
      <c r="F47" s="207" t="s">
        <v>137</v>
      </c>
    </row>
    <row r="48" spans="2:8" x14ac:dyDescent="0.2">
      <c r="B48" s="158" t="s">
        <v>140</v>
      </c>
      <c r="C48" s="159">
        <v>-0.2994</v>
      </c>
      <c r="D48" s="159" t="s">
        <v>131</v>
      </c>
      <c r="E48" s="159">
        <v>3.0999999999999999E-3</v>
      </c>
      <c r="F48" s="160">
        <v>2.5000000000000001E-3</v>
      </c>
      <c r="G48" s="179"/>
    </row>
    <row r="49" spans="2:7" x14ac:dyDescent="0.2">
      <c r="B49" s="158" t="s">
        <v>145</v>
      </c>
      <c r="C49" s="159">
        <v>-0.26479999999999998</v>
      </c>
      <c r="D49" s="159" t="s">
        <v>131</v>
      </c>
      <c r="E49" s="159">
        <v>8.9999999999999993E-3</v>
      </c>
      <c r="F49" s="160">
        <v>8.6E-3</v>
      </c>
      <c r="G49" s="179"/>
    </row>
    <row r="50" spans="2:7" x14ac:dyDescent="0.2">
      <c r="B50" s="158" t="s">
        <v>155</v>
      </c>
      <c r="C50" s="159">
        <v>-0.78539999999999999</v>
      </c>
      <c r="D50" s="159" t="s">
        <v>131</v>
      </c>
      <c r="E50" s="159" t="s">
        <v>132</v>
      </c>
      <c r="F50" s="160" t="s">
        <v>132</v>
      </c>
      <c r="G50" s="179"/>
    </row>
    <row r="51" spans="2:7" x14ac:dyDescent="0.2">
      <c r="B51" s="208" t="s">
        <v>161</v>
      </c>
      <c r="C51" s="209">
        <v>-0.2041</v>
      </c>
      <c r="D51" s="209" t="s">
        <v>133</v>
      </c>
      <c r="E51" s="209">
        <v>8.72E-2</v>
      </c>
      <c r="F51" s="210">
        <v>0.10680000000000001</v>
      </c>
      <c r="G51" s="179"/>
    </row>
    <row r="52" spans="2:7" x14ac:dyDescent="0.2">
      <c r="B52" s="158" t="s">
        <v>165</v>
      </c>
      <c r="C52" s="159">
        <v>-0.28620000000000001</v>
      </c>
      <c r="D52" s="159" t="s">
        <v>131</v>
      </c>
      <c r="E52" s="159">
        <v>1.0999999999999999E-2</v>
      </c>
      <c r="F52" s="160">
        <v>1.1900000000000001E-2</v>
      </c>
      <c r="G52" s="179"/>
    </row>
    <row r="53" spans="2:7" x14ac:dyDescent="0.2">
      <c r="B53" s="208" t="s">
        <v>144</v>
      </c>
      <c r="C53" s="209">
        <v>3.4610000000000002E-2</v>
      </c>
      <c r="D53" s="209" t="s">
        <v>133</v>
      </c>
      <c r="E53" s="209">
        <v>0.39140000000000003</v>
      </c>
      <c r="F53" s="210">
        <v>0.69220000000000004</v>
      </c>
      <c r="G53" s="179"/>
    </row>
    <row r="54" spans="2:7" x14ac:dyDescent="0.2">
      <c r="B54" s="158" t="s">
        <v>156</v>
      </c>
      <c r="C54" s="159">
        <v>-0.48599999999999999</v>
      </c>
      <c r="D54" s="159" t="s">
        <v>131</v>
      </c>
      <c r="E54" s="159" t="s">
        <v>132</v>
      </c>
      <c r="F54" s="160" t="s">
        <v>132</v>
      </c>
      <c r="G54" s="179"/>
    </row>
    <row r="55" spans="2:7" x14ac:dyDescent="0.2">
      <c r="B55" s="208" t="s">
        <v>162</v>
      </c>
      <c r="C55" s="209">
        <v>9.5320000000000002E-2</v>
      </c>
      <c r="D55" s="209" t="s">
        <v>133</v>
      </c>
      <c r="E55" s="209">
        <v>0.30659999999999998</v>
      </c>
      <c r="F55" s="210">
        <v>0.41710000000000003</v>
      </c>
      <c r="G55" s="179"/>
    </row>
    <row r="56" spans="2:7" x14ac:dyDescent="0.2">
      <c r="B56" s="208" t="s">
        <v>166</v>
      </c>
      <c r="C56" s="209">
        <v>1.325E-2</v>
      </c>
      <c r="D56" s="209" t="s">
        <v>133</v>
      </c>
      <c r="E56" s="209">
        <v>0.43919999999999998</v>
      </c>
      <c r="F56" s="210">
        <v>0.89639999999999997</v>
      </c>
      <c r="G56" s="179"/>
    </row>
    <row r="57" spans="2:7" x14ac:dyDescent="0.2">
      <c r="B57" s="158" t="s">
        <v>157</v>
      </c>
      <c r="C57" s="159">
        <v>-0.52059999999999995</v>
      </c>
      <c r="D57" s="159" t="s">
        <v>131</v>
      </c>
      <c r="E57" s="159" t="s">
        <v>132</v>
      </c>
      <c r="F57" s="160" t="s">
        <v>132</v>
      </c>
      <c r="G57" s="179"/>
    </row>
    <row r="58" spans="2:7" x14ac:dyDescent="0.2">
      <c r="B58" s="208" t="s">
        <v>173</v>
      </c>
      <c r="C58" s="209">
        <v>6.0699999999999997E-2</v>
      </c>
      <c r="D58" s="209" t="s">
        <v>133</v>
      </c>
      <c r="E58" s="209">
        <v>0.37409999999999999</v>
      </c>
      <c r="F58" s="210">
        <v>0.61080000000000001</v>
      </c>
      <c r="G58" s="179"/>
    </row>
    <row r="59" spans="2:7" x14ac:dyDescent="0.2">
      <c r="B59" s="208" t="s">
        <v>174</v>
      </c>
      <c r="C59" s="209">
        <v>-2.137E-2</v>
      </c>
      <c r="D59" s="209" t="s">
        <v>133</v>
      </c>
      <c r="E59" s="209">
        <v>0.43919999999999998</v>
      </c>
      <c r="F59" s="210">
        <v>0.83730000000000004</v>
      </c>
      <c r="G59" s="179"/>
    </row>
    <row r="60" spans="2:7" x14ac:dyDescent="0.2">
      <c r="B60" s="158" t="s">
        <v>163</v>
      </c>
      <c r="C60" s="159">
        <v>0.58130000000000004</v>
      </c>
      <c r="D60" s="159" t="s">
        <v>131</v>
      </c>
      <c r="E60" s="159" t="s">
        <v>132</v>
      </c>
      <c r="F60" s="160" t="s">
        <v>132</v>
      </c>
      <c r="G60" s="179"/>
    </row>
    <row r="61" spans="2:7" x14ac:dyDescent="0.2">
      <c r="B61" s="158" t="s">
        <v>167</v>
      </c>
      <c r="C61" s="159">
        <v>0.49919999999999998</v>
      </c>
      <c r="D61" s="159" t="s">
        <v>131</v>
      </c>
      <c r="E61" s="159" t="s">
        <v>132</v>
      </c>
      <c r="F61" s="160" t="s">
        <v>132</v>
      </c>
      <c r="G61" s="179"/>
    </row>
    <row r="62" spans="2:7" x14ac:dyDescent="0.2">
      <c r="B62" s="211" t="s">
        <v>169</v>
      </c>
      <c r="C62" s="212">
        <v>-8.2070000000000004E-2</v>
      </c>
      <c r="D62" s="212" t="s">
        <v>133</v>
      </c>
      <c r="E62" s="212">
        <v>0.35320000000000001</v>
      </c>
      <c r="F62" s="213">
        <v>0.52859999999999996</v>
      </c>
      <c r="G62" s="179"/>
    </row>
    <row r="63" spans="2:7" x14ac:dyDescent="0.2">
      <c r="B63" s="6" t="s">
        <v>8</v>
      </c>
      <c r="C63" s="7" t="s">
        <v>9</v>
      </c>
    </row>
  </sheetData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1c</vt:lpstr>
      <vt:lpstr>Figure 1d</vt:lpstr>
      <vt:lpstr>Figure 1e</vt:lpstr>
      <vt:lpstr>Figure 3a</vt:lpstr>
      <vt:lpstr>Figure 3b</vt:lpstr>
      <vt:lpstr>Figure 3c</vt:lpstr>
      <vt:lpstr>Figure 4ab</vt:lpstr>
      <vt:lpstr>Figure 4c</vt:lpstr>
      <vt:lpstr>Figure 4f</vt:lpstr>
      <vt:lpstr>Figure 5a</vt:lpstr>
      <vt:lpstr>Figure 5c</vt:lpstr>
      <vt:lpstr>Figure 5d</vt:lpstr>
      <vt:lpstr>Figure 6b</vt:lpstr>
      <vt:lpstr>Figure 6c</vt:lpstr>
      <vt:lpstr>Figure 6d</vt:lpstr>
      <vt:lpstr>Figure 6e</vt:lpstr>
      <vt:lpstr>Figure 7a</vt:lpstr>
      <vt:lpstr>Figure 7d</vt:lpstr>
      <vt:lpstr>Figure S1a</vt:lpstr>
      <vt:lpstr>Figure S1b</vt:lpstr>
      <vt:lpstr>Figure S1c</vt:lpstr>
      <vt:lpstr>Figure S1d</vt:lpstr>
      <vt:lpstr>Figure S4</vt:lpstr>
      <vt:lpstr>Figure S5b</vt:lpstr>
    </vt:vector>
  </TitlesOfParts>
  <Company>UIC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Nakamura</dc:creator>
  <cp:lastModifiedBy>Microsoft Office User</cp:lastModifiedBy>
  <dcterms:created xsi:type="dcterms:W3CDTF">2017-10-31T16:06:46Z</dcterms:created>
  <dcterms:modified xsi:type="dcterms:W3CDTF">2018-01-03T18:44:08Z</dcterms:modified>
</cp:coreProperties>
</file>