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847" windowHeight="6440"/>
  </bookViews>
  <sheets>
    <sheet name="heatmap" sheetId="1" r:id="rId1"/>
  </sheets>
  <calcPr calcId="152511"/>
</workbook>
</file>

<file path=xl/calcChain.xml><?xml version="1.0" encoding="utf-8"?>
<calcChain xmlns="http://schemas.openxmlformats.org/spreadsheetml/2006/main">
  <c r="M9" i="1" l="1"/>
  <c r="L9" i="1"/>
  <c r="Q9" i="1" s="1"/>
  <c r="M47" i="1"/>
  <c r="L47" i="1"/>
  <c r="S47" i="1" s="1"/>
  <c r="M46" i="1"/>
  <c r="T46" i="1" s="1"/>
  <c r="L46" i="1"/>
  <c r="M45" i="1"/>
  <c r="O45" i="1" s="1"/>
  <c r="L45" i="1"/>
  <c r="N45" i="1" s="1"/>
  <c r="M44" i="1"/>
  <c r="L44" i="1"/>
  <c r="Q44" i="1" s="1"/>
  <c r="M39" i="1"/>
  <c r="L39" i="1"/>
  <c r="N39" i="1" s="1"/>
  <c r="M37" i="1"/>
  <c r="U37" i="1" s="1"/>
  <c r="L37" i="1"/>
  <c r="M34" i="1"/>
  <c r="R34" i="1" s="1"/>
  <c r="L34" i="1"/>
  <c r="Q34" i="1" s="1"/>
  <c r="M32" i="1"/>
  <c r="L32" i="1"/>
  <c r="U32" i="1" s="1"/>
  <c r="M31" i="1"/>
  <c r="L31" i="1"/>
  <c r="T31" i="1" s="1"/>
  <c r="M29" i="1"/>
  <c r="U29" i="1" s="1"/>
  <c r="L29" i="1"/>
  <c r="M28" i="1"/>
  <c r="P28" i="1" s="1"/>
  <c r="L28" i="1"/>
  <c r="N28" i="1" s="1"/>
  <c r="M27" i="1"/>
  <c r="L27" i="1"/>
  <c r="P27" i="1" s="1"/>
  <c r="M26" i="1"/>
  <c r="L26" i="1"/>
  <c r="S26" i="1" s="1"/>
  <c r="M25" i="1"/>
  <c r="Q25" i="1" s="1"/>
  <c r="L25" i="1"/>
  <c r="M24" i="1"/>
  <c r="T24" i="1" s="1"/>
  <c r="L24" i="1"/>
  <c r="S24" i="1" s="1"/>
  <c r="M23" i="1"/>
  <c r="L23" i="1"/>
  <c r="N23" i="1" s="1"/>
  <c r="M22" i="1"/>
  <c r="L22" i="1"/>
  <c r="U22" i="1" s="1"/>
  <c r="M21" i="1"/>
  <c r="U21" i="1" s="1"/>
  <c r="L21" i="1"/>
  <c r="M19" i="1"/>
  <c r="Q19" i="1" s="1"/>
  <c r="L19" i="1"/>
  <c r="O19" i="1" s="1"/>
  <c r="M16" i="1"/>
  <c r="L16" i="1"/>
  <c r="R16" i="1" s="1"/>
  <c r="M14" i="1"/>
  <c r="L14" i="1"/>
  <c r="O14" i="1" s="1"/>
  <c r="M13" i="1"/>
  <c r="U13" i="1" s="1"/>
  <c r="L13" i="1"/>
  <c r="M43" i="1"/>
  <c r="Q43" i="1" s="1"/>
  <c r="L43" i="1"/>
  <c r="O43" i="1" s="1"/>
  <c r="M42" i="1"/>
  <c r="L42" i="1"/>
  <c r="Q42" i="1" s="1"/>
  <c r="M41" i="1"/>
  <c r="L41" i="1"/>
  <c r="T41" i="1" s="1"/>
  <c r="M40" i="1"/>
  <c r="R40" i="1" s="1"/>
  <c r="L40" i="1"/>
  <c r="M38" i="1"/>
  <c r="V38" i="1" s="1"/>
  <c r="L38" i="1"/>
  <c r="T38" i="1" s="1"/>
  <c r="M36" i="1"/>
  <c r="L36" i="1"/>
  <c r="O36" i="1" s="1"/>
  <c r="M35" i="1"/>
  <c r="L35" i="1"/>
  <c r="R35" i="1" s="1"/>
  <c r="M33" i="1"/>
  <c r="Q33" i="1" s="1"/>
  <c r="L33" i="1"/>
  <c r="M30" i="1"/>
  <c r="N30" i="1" s="1"/>
  <c r="L30" i="1"/>
  <c r="T30" i="1" s="1"/>
  <c r="M20" i="1"/>
  <c r="L20" i="1"/>
  <c r="P20" i="1" s="1"/>
  <c r="M17" i="1"/>
  <c r="L17" i="1"/>
  <c r="S17" i="1" s="1"/>
  <c r="M18" i="1"/>
  <c r="P18" i="1" s="1"/>
  <c r="L18" i="1"/>
  <c r="M15" i="1"/>
  <c r="U15" i="1" s="1"/>
  <c r="L15" i="1"/>
  <c r="S15" i="1" s="1"/>
  <c r="M12" i="1"/>
  <c r="L12" i="1"/>
  <c r="N12" i="1" s="1"/>
  <c r="M11" i="1"/>
  <c r="L11" i="1"/>
  <c r="Q11" i="1" s="1"/>
  <c r="M10" i="1"/>
  <c r="P10" i="1" s="1"/>
  <c r="L10" i="1"/>
  <c r="M8" i="1"/>
  <c r="T8" i="1" s="1"/>
  <c r="L8" i="1"/>
  <c r="R8" i="1" s="1"/>
  <c r="M7" i="1"/>
  <c r="L7" i="1"/>
  <c r="U7" i="1" s="1"/>
  <c r="M6" i="1"/>
  <c r="L6" i="1"/>
  <c r="T6" i="1" s="1"/>
  <c r="M5" i="1"/>
  <c r="U5" i="1" s="1"/>
  <c r="L5" i="1"/>
  <c r="M4" i="1"/>
  <c r="P4" i="1" s="1"/>
  <c r="L4" i="1"/>
  <c r="O4" i="1" s="1"/>
  <c r="U47" i="1" l="1"/>
  <c r="V45" i="1"/>
  <c r="P43" i="1"/>
  <c r="R41" i="1"/>
  <c r="T39" i="1"/>
  <c r="P35" i="1"/>
  <c r="V31" i="1"/>
  <c r="N31" i="1"/>
  <c r="O28" i="1"/>
  <c r="Q26" i="1"/>
  <c r="V23" i="1"/>
  <c r="O22" i="1"/>
  <c r="Q17" i="1"/>
  <c r="U14" i="1"/>
  <c r="V12" i="1"/>
  <c r="O11" i="1"/>
  <c r="V6" i="1"/>
  <c r="N6" i="1"/>
  <c r="T5" i="1"/>
  <c r="R7" i="1"/>
  <c r="O10" i="1"/>
  <c r="U12" i="1"/>
  <c r="O18" i="1"/>
  <c r="U20" i="1"/>
  <c r="P33" i="1"/>
  <c r="U36" i="1"/>
  <c r="Q40" i="1"/>
  <c r="O42" i="1"/>
  <c r="T13" i="1"/>
  <c r="Q16" i="1"/>
  <c r="T21" i="1"/>
  <c r="R23" i="1"/>
  <c r="P25" i="1"/>
  <c r="N27" i="1"/>
  <c r="T29" i="1"/>
  <c r="Q32" i="1"/>
  <c r="T37" i="1"/>
  <c r="U44" i="1"/>
  <c r="S46" i="1"/>
  <c r="P9" i="1"/>
  <c r="T47" i="1"/>
  <c r="U45" i="1"/>
  <c r="P44" i="1"/>
  <c r="P42" i="1"/>
  <c r="Q41" i="1"/>
  <c r="S39" i="1"/>
  <c r="V36" i="1"/>
  <c r="N36" i="1"/>
  <c r="O35" i="1"/>
  <c r="T32" i="1"/>
  <c r="U31" i="1"/>
  <c r="U30" i="1"/>
  <c r="O27" i="1"/>
  <c r="P26" i="1"/>
  <c r="U23" i="1"/>
  <c r="V22" i="1"/>
  <c r="N22" i="1"/>
  <c r="O20" i="1"/>
  <c r="T17" i="1"/>
  <c r="U16" i="1"/>
  <c r="T15" i="1"/>
  <c r="T14" i="1"/>
  <c r="Q12" i="1"/>
  <c r="R11" i="1"/>
  <c r="T9" i="1"/>
  <c r="S8" i="1"/>
  <c r="T7" i="1"/>
  <c r="U6" i="1"/>
  <c r="V4" i="1"/>
  <c r="O44" i="1"/>
  <c r="S42" i="1"/>
  <c r="V39" i="1"/>
  <c r="Q36" i="1"/>
  <c r="S32" i="1"/>
  <c r="R27" i="1"/>
  <c r="T23" i="1"/>
  <c r="V20" i="1"/>
  <c r="N20" i="1"/>
  <c r="T16" i="1"/>
  <c r="P12" i="1"/>
  <c r="S9" i="1"/>
  <c r="S7" i="1"/>
  <c r="U4" i="1"/>
  <c r="S6" i="1"/>
  <c r="Q8" i="1"/>
  <c r="N11" i="1"/>
  <c r="R15" i="1"/>
  <c r="P17" i="1"/>
  <c r="S30" i="1"/>
  <c r="N35" i="1"/>
  <c r="S38" i="1"/>
  <c r="P41" i="1"/>
  <c r="N43" i="1"/>
  <c r="S14" i="1"/>
  <c r="N19" i="1"/>
  <c r="S22" i="1"/>
  <c r="Q24" i="1"/>
  <c r="O26" i="1"/>
  <c r="U28" i="1"/>
  <c r="R31" i="1"/>
  <c r="O34" i="1"/>
  <c r="R39" i="1"/>
  <c r="T45" i="1"/>
  <c r="R47" i="1"/>
  <c r="V47" i="1"/>
  <c r="N47" i="1"/>
  <c r="V44" i="1"/>
  <c r="N44" i="1"/>
  <c r="R42" i="1"/>
  <c r="S41" i="1"/>
  <c r="U39" i="1"/>
  <c r="U38" i="1"/>
  <c r="P36" i="1"/>
  <c r="Q35" i="1"/>
  <c r="P34" i="1"/>
  <c r="R32" i="1"/>
  <c r="S31" i="1"/>
  <c r="V28" i="1"/>
  <c r="Q27" i="1"/>
  <c r="R26" i="1"/>
  <c r="R24" i="1"/>
  <c r="S23" i="1"/>
  <c r="T22" i="1"/>
  <c r="Q20" i="1"/>
  <c r="P19" i="1"/>
  <c r="R17" i="1"/>
  <c r="S16" i="1"/>
  <c r="V14" i="1"/>
  <c r="N14" i="1"/>
  <c r="O12" i="1"/>
  <c r="P11" i="1"/>
  <c r="R9" i="1"/>
  <c r="V7" i="1"/>
  <c r="N7" i="1"/>
  <c r="O6" i="1"/>
  <c r="N4" i="1"/>
  <c r="N29" i="1"/>
  <c r="V21" i="1"/>
  <c r="Q18" i="1"/>
  <c r="N5" i="1"/>
  <c r="N38" i="1"/>
  <c r="R18" i="1"/>
  <c r="R10" i="1"/>
  <c r="P45" i="1"/>
  <c r="U24" i="1"/>
  <c r="P21" i="1"/>
  <c r="S18" i="1"/>
  <c r="N15" i="1"/>
  <c r="P13" i="1"/>
  <c r="U8" i="1"/>
  <c r="P5" i="1"/>
  <c r="O47" i="1"/>
  <c r="P46" i="1"/>
  <c r="Q45" i="1"/>
  <c r="R44" i="1"/>
  <c r="S43" i="1"/>
  <c r="T42" i="1"/>
  <c r="U41" i="1"/>
  <c r="V40" i="1"/>
  <c r="N40" i="1"/>
  <c r="O39" i="1"/>
  <c r="P38" i="1"/>
  <c r="Q37" i="1"/>
  <c r="R36" i="1"/>
  <c r="S35" i="1"/>
  <c r="T34" i="1"/>
  <c r="U33" i="1"/>
  <c r="V32" i="1"/>
  <c r="N32" i="1"/>
  <c r="O31" i="1"/>
  <c r="P30" i="1"/>
  <c r="Q29" i="1"/>
  <c r="R28" i="1"/>
  <c r="S27" i="1"/>
  <c r="T26" i="1"/>
  <c r="U25" i="1"/>
  <c r="V24" i="1"/>
  <c r="N24" i="1"/>
  <c r="O23" i="1"/>
  <c r="P22" i="1"/>
  <c r="Q21" i="1"/>
  <c r="R20" i="1"/>
  <c r="S19" i="1"/>
  <c r="T18" i="1"/>
  <c r="U17" i="1"/>
  <c r="V16" i="1"/>
  <c r="N16" i="1"/>
  <c r="O15" i="1"/>
  <c r="P14" i="1"/>
  <c r="Q13" i="1"/>
  <c r="R12" i="1"/>
  <c r="S11" i="1"/>
  <c r="T10" i="1"/>
  <c r="U9" i="1"/>
  <c r="V8" i="1"/>
  <c r="N8" i="1"/>
  <c r="O7" i="1"/>
  <c r="P6" i="1"/>
  <c r="Q5" i="1"/>
  <c r="R4" i="1"/>
  <c r="U46" i="1"/>
  <c r="S40" i="1"/>
  <c r="N37" i="1"/>
  <c r="R33" i="1"/>
  <c r="R25" i="1"/>
  <c r="V13" i="1"/>
  <c r="Q10" i="1"/>
  <c r="V5" i="1"/>
  <c r="T40" i="1"/>
  <c r="O29" i="1"/>
  <c r="S25" i="1"/>
  <c r="O13" i="1"/>
  <c r="R43" i="1"/>
  <c r="U40" i="1"/>
  <c r="P37" i="1"/>
  <c r="S34" i="1"/>
  <c r="R19" i="1"/>
  <c r="S10" i="1"/>
  <c r="Q4" i="1"/>
  <c r="P47" i="1"/>
  <c r="Q46" i="1"/>
  <c r="R45" i="1"/>
  <c r="S44" i="1"/>
  <c r="T43" i="1"/>
  <c r="U42" i="1"/>
  <c r="V41" i="1"/>
  <c r="N41" i="1"/>
  <c r="O40" i="1"/>
  <c r="P39" i="1"/>
  <c r="Q38" i="1"/>
  <c r="R37" i="1"/>
  <c r="S36" i="1"/>
  <c r="T35" i="1"/>
  <c r="U34" i="1"/>
  <c r="V33" i="1"/>
  <c r="N33" i="1"/>
  <c r="O32" i="1"/>
  <c r="P31" i="1"/>
  <c r="Q30" i="1"/>
  <c r="R29" i="1"/>
  <c r="S28" i="1"/>
  <c r="T27" i="1"/>
  <c r="U26" i="1"/>
  <c r="V25" i="1"/>
  <c r="N25" i="1"/>
  <c r="O24" i="1"/>
  <c r="P23" i="1"/>
  <c r="Q22" i="1"/>
  <c r="R21" i="1"/>
  <c r="S20" i="1"/>
  <c r="T19" i="1"/>
  <c r="U18" i="1"/>
  <c r="V17" i="1"/>
  <c r="N17" i="1"/>
  <c r="O16" i="1"/>
  <c r="P15" i="1"/>
  <c r="Q14" i="1"/>
  <c r="R13" i="1"/>
  <c r="S12" i="1"/>
  <c r="T11" i="1"/>
  <c r="U10" i="1"/>
  <c r="V9" i="1"/>
  <c r="N9" i="1"/>
  <c r="O8" i="1"/>
  <c r="P7" i="1"/>
  <c r="Q6" i="1"/>
  <c r="R5" i="1"/>
  <c r="S4" i="1"/>
  <c r="V37" i="1"/>
  <c r="V29" i="1"/>
  <c r="N21" i="1"/>
  <c r="N13" i="1"/>
  <c r="N46" i="1"/>
  <c r="V30" i="1"/>
  <c r="O21" i="1"/>
  <c r="O5" i="1"/>
  <c r="O46" i="1"/>
  <c r="O38" i="1"/>
  <c r="T33" i="1"/>
  <c r="O30" i="1"/>
  <c r="Q28" i="1"/>
  <c r="Q47" i="1"/>
  <c r="R46" i="1"/>
  <c r="S45" i="1"/>
  <c r="T44" i="1"/>
  <c r="U43" i="1"/>
  <c r="V42" i="1"/>
  <c r="N42" i="1"/>
  <c r="O41" i="1"/>
  <c r="P40" i="1"/>
  <c r="Q39" i="1"/>
  <c r="R38" i="1"/>
  <c r="S37" i="1"/>
  <c r="T36" i="1"/>
  <c r="U35" i="1"/>
  <c r="V34" i="1"/>
  <c r="N34" i="1"/>
  <c r="O33" i="1"/>
  <c r="P32" i="1"/>
  <c r="Q31" i="1"/>
  <c r="R30" i="1"/>
  <c r="S29" i="1"/>
  <c r="T28" i="1"/>
  <c r="U27" i="1"/>
  <c r="V26" i="1"/>
  <c r="N26" i="1"/>
  <c r="O25" i="1"/>
  <c r="P24" i="1"/>
  <c r="Q23" i="1"/>
  <c r="R22" i="1"/>
  <c r="S21" i="1"/>
  <c r="T20" i="1"/>
  <c r="U19" i="1"/>
  <c r="V18" i="1"/>
  <c r="N18" i="1"/>
  <c r="O17" i="1"/>
  <c r="P16" i="1"/>
  <c r="Q15" i="1"/>
  <c r="R14" i="1"/>
  <c r="S13" i="1"/>
  <c r="T12" i="1"/>
  <c r="U11" i="1"/>
  <c r="V10" i="1"/>
  <c r="N10" i="1"/>
  <c r="O9" i="1"/>
  <c r="P8" i="1"/>
  <c r="Q7" i="1"/>
  <c r="R6" i="1"/>
  <c r="S5" i="1"/>
  <c r="T4" i="1"/>
  <c r="V46" i="1"/>
  <c r="O37" i="1"/>
  <c r="S33" i="1"/>
  <c r="P29" i="1"/>
  <c r="T25" i="1"/>
  <c r="V15" i="1"/>
  <c r="V43" i="1"/>
  <c r="V35" i="1"/>
  <c r="V27" i="1"/>
  <c r="V19" i="1"/>
  <c r="V11" i="1"/>
</calcChain>
</file>

<file path=xl/sharedStrings.xml><?xml version="1.0" encoding="utf-8"?>
<sst xmlns="http://schemas.openxmlformats.org/spreadsheetml/2006/main" count="68" uniqueCount="54">
  <si>
    <t>ATP</t>
  </si>
  <si>
    <t>ADP</t>
  </si>
  <si>
    <t>AMP</t>
  </si>
  <si>
    <t>NAD</t>
  </si>
  <si>
    <t>NADH</t>
  </si>
  <si>
    <t>NADP</t>
  </si>
  <si>
    <t>2HG</t>
  </si>
  <si>
    <t>GTP</t>
  </si>
  <si>
    <t>creatine</t>
    <phoneticPr fontId="2" type="noConversion"/>
  </si>
  <si>
    <t>myo-inositol</t>
    <phoneticPr fontId="2" type="noConversion"/>
  </si>
  <si>
    <t>guanidoacetate</t>
    <phoneticPr fontId="2" type="noConversion"/>
  </si>
  <si>
    <t>lactate</t>
    <phoneticPr fontId="2" type="noConversion"/>
  </si>
  <si>
    <t>Taurine</t>
    <phoneticPr fontId="2" type="noConversion"/>
  </si>
  <si>
    <t>succinate</t>
    <phoneticPr fontId="2" type="noConversion"/>
  </si>
  <si>
    <t>ethylene glycol</t>
    <phoneticPr fontId="2" type="noConversion"/>
  </si>
  <si>
    <t>formate</t>
    <phoneticPr fontId="2" type="noConversion"/>
  </si>
  <si>
    <t>3-hydroxisovalerate</t>
    <phoneticPr fontId="2" type="noConversion"/>
  </si>
  <si>
    <t>glycine</t>
    <phoneticPr fontId="2" type="noConversion"/>
  </si>
  <si>
    <t>trimethylamine-N-oxide</t>
    <phoneticPr fontId="2" type="noConversion"/>
  </si>
  <si>
    <t>threonine</t>
    <phoneticPr fontId="2" type="noConversion"/>
  </si>
  <si>
    <t>dimethylamine</t>
    <phoneticPr fontId="2" type="noConversion"/>
  </si>
  <si>
    <t>5,6-dihydrouracil</t>
  </si>
  <si>
    <t>methylguanidine</t>
    <phoneticPr fontId="2" type="noConversion"/>
  </si>
  <si>
    <t>isoleucine</t>
    <phoneticPr fontId="2" type="noConversion"/>
  </si>
  <si>
    <t>betaine</t>
    <phoneticPr fontId="2" type="noConversion"/>
  </si>
  <si>
    <t>leucine</t>
    <phoneticPr fontId="2" type="noConversion"/>
  </si>
  <si>
    <t>Glutamate</t>
    <phoneticPr fontId="2" type="noConversion"/>
  </si>
  <si>
    <t>glutamine</t>
    <phoneticPr fontId="2" type="noConversion"/>
  </si>
  <si>
    <t>tyramine</t>
    <phoneticPr fontId="2" type="noConversion"/>
  </si>
  <si>
    <t>a-KG</t>
  </si>
  <si>
    <t>Fumarate</t>
  </si>
  <si>
    <t>UDP-galactose</t>
    <phoneticPr fontId="2" type="noConversion"/>
  </si>
  <si>
    <t>Citrate</t>
  </si>
  <si>
    <t>alanine</t>
    <phoneticPr fontId="2" type="noConversion"/>
  </si>
  <si>
    <t>Aspartate</t>
  </si>
  <si>
    <t>Malate</t>
  </si>
  <si>
    <t>GSH</t>
    <phoneticPr fontId="2" type="noConversion"/>
  </si>
  <si>
    <t>O-phosphocholine</t>
    <phoneticPr fontId="2" type="noConversion"/>
  </si>
  <si>
    <t>valine</t>
    <phoneticPr fontId="2" type="noConversion"/>
  </si>
  <si>
    <t>glycolate</t>
    <phoneticPr fontId="2" type="noConversion"/>
  </si>
  <si>
    <t>2-aminoadipate</t>
    <phoneticPr fontId="2" type="noConversion"/>
  </si>
  <si>
    <t>mean</t>
    <phoneticPr fontId="1" type="noConversion"/>
  </si>
  <si>
    <t>STDEV</t>
    <phoneticPr fontId="1" type="noConversion"/>
  </si>
  <si>
    <t>Z-score</t>
    <phoneticPr fontId="1" type="noConversion"/>
  </si>
  <si>
    <t>SDHBKO EV</t>
    <phoneticPr fontId="1" type="noConversion"/>
  </si>
  <si>
    <t>Par</t>
    <phoneticPr fontId="1" type="noConversion"/>
  </si>
  <si>
    <t>SDHBKO SDHAlow-1</t>
    <phoneticPr fontId="1" type="noConversion"/>
  </si>
  <si>
    <t xml:space="preserve">SDHBKO SDHAlow-1 </t>
  </si>
  <si>
    <t>No.</t>
    <phoneticPr fontId="1" type="noConversion"/>
  </si>
  <si>
    <t>Pyruvate</t>
    <phoneticPr fontId="2" type="noConversion"/>
  </si>
  <si>
    <t>GSSG</t>
    <phoneticPr fontId="2" type="noConversion"/>
  </si>
  <si>
    <t>identified metabolites (bold one by LC-MS/MS）</t>
    <phoneticPr fontId="1" type="noConversion"/>
  </si>
  <si>
    <t xml:space="preserve"> </t>
  </si>
  <si>
    <t>Raw data and Z-scorefor metabolites defined by NMR and LC-MS/MS from MDA231 sublines.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</si>
</sst>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4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8"/>
      <name val="맑은 고딕"/>
      <family val="3"/>
      <charset val="129"/>
    </font>
    <font>
      <b/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>
      <alignment vertical="center"/>
    </xf>
    <xf numFmtId="0" fontId="0" fillId="0" borderId="1" xfId="0" applyBorder="1" applyAlignment="1"/>
    <xf numFmtId="0" fontId="0" fillId="0" borderId="1" xfId="0" applyFill="1" applyBorder="1" applyAlignment="1"/>
    <xf numFmtId="0" fontId="3" fillId="0" borderId="1" xfId="0" applyFont="1" applyFill="1" applyBorder="1">
      <alignment vertical="center"/>
    </xf>
    <xf numFmtId="164" fontId="0" fillId="0" borderId="1" xfId="0" applyNumberFormat="1" applyBorder="1">
      <alignment vertical="center"/>
    </xf>
    <xf numFmtId="0" fontId="0" fillId="0" borderId="1" xfId="0" applyFill="1" applyBorder="1">
      <alignment vertical="center"/>
    </xf>
    <xf numFmtId="0" fontId="3" fillId="0" borderId="1" xfId="0" applyFont="1" applyFill="1" applyBorder="1" applyAlignment="1"/>
    <xf numFmtId="0" fontId="0" fillId="0" borderId="3" xfId="0" applyBorder="1" applyAlignment="1"/>
    <xf numFmtId="0" fontId="0" fillId="0" borderId="3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0"/>
  <sheetViews>
    <sheetView tabSelected="1" zoomScale="39" zoomScaleNormal="70" workbookViewId="0">
      <selection activeCell="A2" sqref="A2"/>
    </sheetView>
  </sheetViews>
  <sheetFormatPr defaultRowHeight="14.35"/>
  <cols>
    <col min="6" max="6" width="12.76171875" bestFit="1" customWidth="1"/>
    <col min="7" max="7" width="10.46875" bestFit="1" customWidth="1"/>
    <col min="8" max="8" width="12.76171875" bestFit="1" customWidth="1"/>
    <col min="9" max="9" width="15.46875" customWidth="1"/>
    <col min="10" max="10" width="15.3515625" customWidth="1"/>
    <col min="11" max="11" width="15.76171875" customWidth="1"/>
    <col min="17" max="17" width="9.76171875" customWidth="1"/>
    <col min="18" max="18" width="9.3515625" customWidth="1"/>
    <col min="19" max="19" width="9.76171875" customWidth="1"/>
    <col min="20" max="20" width="15.46875" customWidth="1"/>
    <col min="21" max="21" width="15.64453125" customWidth="1"/>
    <col min="22" max="22" width="15.234375" customWidth="1"/>
    <col min="23" max="23" width="25" bestFit="1" customWidth="1"/>
  </cols>
  <sheetData>
    <row r="2" spans="1:23">
      <c r="A2" t="s">
        <v>53</v>
      </c>
      <c r="B2" s="2"/>
      <c r="C2" s="2"/>
      <c r="D2" s="2"/>
      <c r="E2" s="2"/>
      <c r="F2" s="2"/>
      <c r="G2" s="2"/>
      <c r="H2" s="2"/>
      <c r="I2" s="2"/>
      <c r="J2" s="2"/>
      <c r="K2" s="2"/>
      <c r="L2" s="14" t="s">
        <v>41</v>
      </c>
      <c r="M2" s="14" t="s">
        <v>42</v>
      </c>
      <c r="N2" s="14" t="s">
        <v>43</v>
      </c>
      <c r="O2" s="14"/>
      <c r="P2" s="14"/>
      <c r="Q2" s="14"/>
      <c r="R2" s="14"/>
      <c r="S2" s="14"/>
      <c r="T2" s="14"/>
      <c r="U2" s="14"/>
      <c r="V2" s="14"/>
      <c r="W2" s="2"/>
    </row>
    <row r="3" spans="1:23" ht="29" thickBot="1">
      <c r="B3" s="11" t="s">
        <v>48</v>
      </c>
      <c r="C3" s="11" t="s">
        <v>45</v>
      </c>
      <c r="D3" s="12" t="s">
        <v>45</v>
      </c>
      <c r="E3" s="12" t="s">
        <v>45</v>
      </c>
      <c r="F3" s="12" t="s">
        <v>44</v>
      </c>
      <c r="G3" s="11" t="s">
        <v>44</v>
      </c>
      <c r="H3" s="12" t="s">
        <v>44</v>
      </c>
      <c r="I3" s="12" t="s">
        <v>46</v>
      </c>
      <c r="J3" s="12" t="s">
        <v>46</v>
      </c>
      <c r="K3" s="12" t="s">
        <v>47</v>
      </c>
      <c r="L3" s="15"/>
      <c r="M3" s="15"/>
      <c r="N3" s="11" t="s">
        <v>45</v>
      </c>
      <c r="O3" s="12" t="s">
        <v>45</v>
      </c>
      <c r="P3" s="12" t="s">
        <v>45</v>
      </c>
      <c r="Q3" s="12" t="s">
        <v>44</v>
      </c>
      <c r="R3" s="11" t="s">
        <v>44</v>
      </c>
      <c r="S3" s="12" t="s">
        <v>44</v>
      </c>
      <c r="T3" s="12" t="s">
        <v>46</v>
      </c>
      <c r="U3" s="12" t="s">
        <v>46</v>
      </c>
      <c r="V3" s="12" t="s">
        <v>47</v>
      </c>
      <c r="W3" s="13" t="s">
        <v>51</v>
      </c>
    </row>
    <row r="4" spans="1:23" ht="14.7" thickTop="1">
      <c r="B4" s="9">
        <v>1</v>
      </c>
      <c r="C4" s="9">
        <v>115.17019999999999</v>
      </c>
      <c r="D4" s="9">
        <v>160.93109999999999</v>
      </c>
      <c r="E4" s="9">
        <v>159.8365</v>
      </c>
      <c r="F4" s="9">
        <v>291.54390000000001</v>
      </c>
      <c r="G4" s="9">
        <v>310.3528</v>
      </c>
      <c r="H4" s="9">
        <v>313.98680000000002</v>
      </c>
      <c r="I4" s="9">
        <v>264.60199999999998</v>
      </c>
      <c r="J4" s="9">
        <v>262.35169999999999</v>
      </c>
      <c r="K4" s="9">
        <v>225.46960000000001</v>
      </c>
      <c r="L4" s="10">
        <f t="shared" ref="L4:L14" si="0">AVERAGE(C4:K4)</f>
        <v>233.80495555555555</v>
      </c>
      <c r="M4" s="10">
        <f t="shared" ref="M4:M9" si="1">STDEV(C4:K4)</f>
        <v>72.725060636638744</v>
      </c>
      <c r="N4" s="10">
        <f t="shared" ref="N4:N14" si="2">(C4-L4)/M4</f>
        <v>-1.6312775062271669</v>
      </c>
      <c r="O4" s="10">
        <f t="shared" ref="O4:O14" si="3">(D4-L4)/M4</f>
        <v>-1.0020459923665139</v>
      </c>
      <c r="P4" s="10">
        <f t="shared" ref="P4:P14" si="4">(E4-L4)/M4</f>
        <v>-1.0170972001677561</v>
      </c>
      <c r="Q4" s="10">
        <f t="shared" ref="Q4:Q14" si="5">(F4-L4)/M4</f>
        <v>0.79393463462243841</v>
      </c>
      <c r="R4" s="10">
        <f t="shared" ref="R4:R14" si="6">(G4-L4)/M4</f>
        <v>1.0525648761835449</v>
      </c>
      <c r="S4" s="10">
        <f t="shared" ref="S4:S14" si="7">(H4-L4)/M4</f>
        <v>1.1025338960535567</v>
      </c>
      <c r="T4" s="10">
        <f t="shared" ref="T4:T14" si="8">(I4-L4)/M4</f>
        <v>0.42347224154707591</v>
      </c>
      <c r="U4" s="10">
        <f t="shared" ref="U4:U14" si="9">(J4-L4)/M4</f>
        <v>0.39252967539036532</v>
      </c>
      <c r="V4" s="10">
        <f t="shared" ref="V4:V14" si="10">(K4-L4)/M4</f>
        <v>-0.11461462503554382</v>
      </c>
      <c r="W4" s="10" t="s">
        <v>8</v>
      </c>
    </row>
    <row r="5" spans="1:23">
      <c r="B5" s="3">
        <v>2</v>
      </c>
      <c r="C5" s="3">
        <v>1023.7446</v>
      </c>
      <c r="D5" s="3">
        <v>1042.9495999999999</v>
      </c>
      <c r="E5" s="3">
        <v>1036.0191</v>
      </c>
      <c r="F5" s="3">
        <v>2170.4292999999998</v>
      </c>
      <c r="G5" s="3">
        <v>2196.4780000000001</v>
      </c>
      <c r="H5" s="3">
        <v>2108.1714000000002</v>
      </c>
      <c r="I5" s="3">
        <v>2076.819</v>
      </c>
      <c r="J5" s="3">
        <v>1951.8685</v>
      </c>
      <c r="K5" s="3">
        <v>2029.9634000000001</v>
      </c>
      <c r="L5" s="2">
        <f t="shared" si="0"/>
        <v>1737.3825444444444</v>
      </c>
      <c r="M5" s="2">
        <f t="shared" si="1"/>
        <v>532.21639231908307</v>
      </c>
      <c r="N5" s="2">
        <f t="shared" si="2"/>
        <v>-1.3408793016217218</v>
      </c>
      <c r="O5" s="2">
        <f t="shared" si="3"/>
        <v>-1.3047943552029992</v>
      </c>
      <c r="P5" s="2">
        <f t="shared" si="4"/>
        <v>-1.3178163141280166</v>
      </c>
      <c r="Q5" s="2">
        <f t="shared" si="5"/>
        <v>0.81366669987107065</v>
      </c>
      <c r="R5" s="2">
        <f t="shared" si="6"/>
        <v>0.86261051365796948</v>
      </c>
      <c r="S5" s="2">
        <f t="shared" si="7"/>
        <v>0.69668815336535961</v>
      </c>
      <c r="T5" s="2">
        <f t="shared" si="8"/>
        <v>0.63777903208973508</v>
      </c>
      <c r="U5" s="2">
        <f t="shared" si="9"/>
        <v>0.40300516603961251</v>
      </c>
      <c r="V5" s="2">
        <f t="shared" si="10"/>
        <v>0.54974040592899065</v>
      </c>
      <c r="W5" s="2" t="s">
        <v>9</v>
      </c>
    </row>
    <row r="6" spans="1:23">
      <c r="B6" s="3">
        <v>3</v>
      </c>
      <c r="C6" s="3">
        <v>2173.2842999999998</v>
      </c>
      <c r="D6" s="3">
        <v>2153.1134000000002</v>
      </c>
      <c r="E6" s="3">
        <v>2226.9634999999998</v>
      </c>
      <c r="F6" s="3">
        <v>2917.6107000000002</v>
      </c>
      <c r="G6" s="3">
        <v>2957.8305999999998</v>
      </c>
      <c r="H6" s="3">
        <v>2964.8279000000002</v>
      </c>
      <c r="I6" s="3">
        <v>2642.9268000000002</v>
      </c>
      <c r="J6" s="3">
        <v>2614.5304999999998</v>
      </c>
      <c r="K6" s="3">
        <v>2612.1664000000001</v>
      </c>
      <c r="L6" s="2">
        <f t="shared" si="0"/>
        <v>2584.8060111111108</v>
      </c>
      <c r="M6" s="2">
        <f t="shared" si="1"/>
        <v>332.2448259717176</v>
      </c>
      <c r="N6" s="2">
        <f t="shared" si="2"/>
        <v>-1.2386098411240327</v>
      </c>
      <c r="O6" s="2">
        <f t="shared" si="3"/>
        <v>-1.2993207940817069</v>
      </c>
      <c r="P6" s="2">
        <f t="shared" si="4"/>
        <v>-1.0770446464125596</v>
      </c>
      <c r="Q6" s="2">
        <f t="shared" si="5"/>
        <v>1.0016850914548761</v>
      </c>
      <c r="R6" s="2">
        <f t="shared" si="6"/>
        <v>1.1227400992563319</v>
      </c>
      <c r="S6" s="2">
        <f t="shared" si="7"/>
        <v>1.1438007733527169</v>
      </c>
      <c r="T6" s="2">
        <f t="shared" si="8"/>
        <v>0.17493361625392748</v>
      </c>
      <c r="U6" s="2">
        <f t="shared" si="9"/>
        <v>8.9465618620105547E-2</v>
      </c>
      <c r="V6" s="2">
        <f t="shared" si="10"/>
        <v>8.2350082680349421E-2</v>
      </c>
      <c r="W6" s="2" t="s">
        <v>10</v>
      </c>
    </row>
    <row r="7" spans="1:23">
      <c r="B7" s="3">
        <v>4</v>
      </c>
      <c r="C7" s="3">
        <v>89.948800000000006</v>
      </c>
      <c r="D7" s="3">
        <v>69.958200000000005</v>
      </c>
      <c r="E7" s="3">
        <v>93.481800000000007</v>
      </c>
      <c r="F7" s="3">
        <v>199.2011</v>
      </c>
      <c r="G7" s="3">
        <v>192.81540000000001</v>
      </c>
      <c r="H7" s="3">
        <v>182.15479999999999</v>
      </c>
      <c r="I7" s="3">
        <v>204.3663</v>
      </c>
      <c r="J7" s="3">
        <v>228.98259999999999</v>
      </c>
      <c r="K7" s="3">
        <v>211.55019999999999</v>
      </c>
      <c r="L7" s="2">
        <f t="shared" si="0"/>
        <v>163.60657777777777</v>
      </c>
      <c r="M7" s="2">
        <f t="shared" si="1"/>
        <v>61.044147293593589</v>
      </c>
      <c r="N7" s="2">
        <f t="shared" si="2"/>
        <v>-1.2066312831518238</v>
      </c>
      <c r="O7" s="2">
        <f t="shared" si="3"/>
        <v>-1.5341090330473974</v>
      </c>
      <c r="P7" s="2">
        <f t="shared" si="4"/>
        <v>-1.1487551368440061</v>
      </c>
      <c r="Q7" s="2">
        <f t="shared" si="5"/>
        <v>0.58309475683277778</v>
      </c>
      <c r="R7" s="2">
        <f t="shared" si="6"/>
        <v>0.47848685774479843</v>
      </c>
      <c r="S7" s="2">
        <f t="shared" si="7"/>
        <v>0.30384931307196433</v>
      </c>
      <c r="T7" s="2">
        <f t="shared" si="8"/>
        <v>0.66770892918181268</v>
      </c>
      <c r="U7" s="2">
        <f t="shared" si="9"/>
        <v>1.0709629853259208</v>
      </c>
      <c r="V7" s="2">
        <f t="shared" si="10"/>
        <v>0.78539261088595413</v>
      </c>
      <c r="W7" s="2" t="s">
        <v>11</v>
      </c>
    </row>
    <row r="8" spans="1:23">
      <c r="B8" s="3">
        <v>5</v>
      </c>
      <c r="C8" s="3">
        <v>348.41030000000001</v>
      </c>
      <c r="D8" s="3">
        <v>339.96780000000001</v>
      </c>
      <c r="E8" s="3">
        <v>331.31670000000003</v>
      </c>
      <c r="F8" s="3">
        <v>459.15859999999998</v>
      </c>
      <c r="G8" s="3">
        <v>473.62369999999999</v>
      </c>
      <c r="H8" s="3">
        <v>448.58609999999999</v>
      </c>
      <c r="I8" s="3">
        <v>476.67770000000002</v>
      </c>
      <c r="J8" s="3">
        <v>439.17430000000002</v>
      </c>
      <c r="K8" s="3">
        <v>465.64530000000002</v>
      </c>
      <c r="L8" s="2">
        <f t="shared" si="0"/>
        <v>420.28450000000004</v>
      </c>
      <c r="M8" s="2">
        <f t="shared" si="1"/>
        <v>61.526222619200823</v>
      </c>
      <c r="N8" s="2">
        <f t="shared" si="2"/>
        <v>-1.1681880820937942</v>
      </c>
      <c r="O8" s="2">
        <f t="shared" si="3"/>
        <v>-1.3054059973273113</v>
      </c>
      <c r="P8" s="2">
        <f t="shared" si="4"/>
        <v>-1.4460143368566778</v>
      </c>
      <c r="Q8" s="2">
        <f t="shared" si="5"/>
        <v>0.63182978484800223</v>
      </c>
      <c r="R8" s="2">
        <f t="shared" si="6"/>
        <v>0.86693441803063165</v>
      </c>
      <c r="S8" s="2">
        <f t="shared" si="7"/>
        <v>0.4599924844267575</v>
      </c>
      <c r="T8" s="2">
        <f t="shared" si="8"/>
        <v>0.91657179003219102</v>
      </c>
      <c r="U8" s="2">
        <f t="shared" si="9"/>
        <v>0.3070203109479524</v>
      </c>
      <c r="V8" s="2">
        <f t="shared" si="10"/>
        <v>0.73725962799224398</v>
      </c>
      <c r="W8" s="2" t="s">
        <v>12</v>
      </c>
    </row>
    <row r="9" spans="1:23">
      <c r="B9" s="3">
        <v>6</v>
      </c>
      <c r="C9" s="4">
        <v>33573.176964994032</v>
      </c>
      <c r="D9" s="4">
        <v>39322</v>
      </c>
      <c r="E9" s="4">
        <v>35301.940948184478</v>
      </c>
      <c r="F9" s="4">
        <v>255549.50436688762</v>
      </c>
      <c r="G9" s="4">
        <v>250222</v>
      </c>
      <c r="H9" s="4">
        <v>227968.94358189221</v>
      </c>
      <c r="I9" s="4">
        <v>127531.6377313807</v>
      </c>
      <c r="J9" s="4">
        <v>128574</v>
      </c>
      <c r="K9" s="4">
        <v>127421.47173212645</v>
      </c>
      <c r="L9" s="2">
        <f t="shared" si="0"/>
        <v>136162.74170282952</v>
      </c>
      <c r="M9" s="2">
        <f t="shared" si="1"/>
        <v>90812.468953046162</v>
      </c>
      <c r="N9" s="2">
        <f t="shared" si="2"/>
        <v>-1.1296858891798061</v>
      </c>
      <c r="O9" s="2">
        <f t="shared" si="3"/>
        <v>-1.0663815533184129</v>
      </c>
      <c r="P9" s="2">
        <f t="shared" si="4"/>
        <v>-1.1106492524368463</v>
      </c>
      <c r="Q9" s="2">
        <f t="shared" si="5"/>
        <v>1.314651655664004</v>
      </c>
      <c r="R9" s="2">
        <f t="shared" si="6"/>
        <v>1.2559867561374627</v>
      </c>
      <c r="S9" s="2">
        <f t="shared" si="7"/>
        <v>1.0109426925341092</v>
      </c>
      <c r="T9" s="2">
        <f t="shared" si="8"/>
        <v>-9.5043159501713964E-2</v>
      </c>
      <c r="U9" s="2">
        <f t="shared" si="9"/>
        <v>-8.3564975055938767E-2</v>
      </c>
      <c r="V9" s="2">
        <f t="shared" si="10"/>
        <v>-9.6256274842859646E-2</v>
      </c>
      <c r="W9" s="2" t="s">
        <v>13</v>
      </c>
    </row>
    <row r="10" spans="1:23">
      <c r="B10" s="3">
        <v>7</v>
      </c>
      <c r="C10" s="4">
        <v>130708.89270311376</v>
      </c>
      <c r="D10" s="4">
        <v>120331</v>
      </c>
      <c r="E10" s="4">
        <v>112858.44041539796</v>
      </c>
      <c r="F10" s="4">
        <v>210960.17455441158</v>
      </c>
      <c r="G10" s="4">
        <v>194719</v>
      </c>
      <c r="H10" s="4">
        <v>217768.16473140981</v>
      </c>
      <c r="I10" s="4">
        <v>173765.77556707044</v>
      </c>
      <c r="J10" s="4">
        <v>180032</v>
      </c>
      <c r="K10" s="4">
        <v>187650.15059165555</v>
      </c>
      <c r="L10" s="2">
        <f t="shared" si="0"/>
        <v>169865.95539589543</v>
      </c>
      <c r="M10" s="2">
        <f>STDEV(C10:K10)</f>
        <v>39167.443626112596</v>
      </c>
      <c r="N10" s="2">
        <f t="shared" si="2"/>
        <v>-0.99973496015134378</v>
      </c>
      <c r="O10" s="2">
        <f t="shared" si="3"/>
        <v>-1.2646971772972926</v>
      </c>
      <c r="P10" s="2">
        <f t="shared" si="4"/>
        <v>-1.455482147997299</v>
      </c>
      <c r="Q10" s="2">
        <f t="shared" si="5"/>
        <v>1.0491932930521661</v>
      </c>
      <c r="R10" s="2">
        <f t="shared" si="6"/>
        <v>0.63453323227700409</v>
      </c>
      <c r="S10" s="2">
        <f t="shared" si="7"/>
        <v>1.2230108707829577</v>
      </c>
      <c r="T10" s="2">
        <f t="shared" si="8"/>
        <v>9.9567901556256388E-2</v>
      </c>
      <c r="U10" s="2">
        <f t="shared" si="9"/>
        <v>0.25955343680706677</v>
      </c>
      <c r="V10" s="2">
        <f t="shared" si="10"/>
        <v>0.45405555097048872</v>
      </c>
      <c r="W10" s="5" t="s">
        <v>7</v>
      </c>
    </row>
    <row r="11" spans="1:23">
      <c r="B11" s="3">
        <v>8</v>
      </c>
      <c r="C11" s="4">
        <v>263978.13838209724</v>
      </c>
      <c r="D11" s="4">
        <v>220595</v>
      </c>
      <c r="E11" s="4">
        <v>226806.19935215451</v>
      </c>
      <c r="F11" s="4">
        <v>1041624.3665422854</v>
      </c>
      <c r="G11" s="4">
        <v>895148</v>
      </c>
      <c r="H11" s="4">
        <v>685214.31299754581</v>
      </c>
      <c r="I11" s="4">
        <v>459543.13936724071</v>
      </c>
      <c r="J11" s="4">
        <v>398890</v>
      </c>
      <c r="K11" s="4">
        <v>487019.8175489261</v>
      </c>
      <c r="L11" s="2">
        <f t="shared" si="0"/>
        <v>519868.77491002769</v>
      </c>
      <c r="M11" s="2">
        <f t="shared" ref="M11:M14" si="11">STDEV(C11:K11)</f>
        <v>295949.13516417268</v>
      </c>
      <c r="N11" s="2">
        <f t="shared" si="2"/>
        <v>-0.86464397466807774</v>
      </c>
      <c r="O11" s="2">
        <f t="shared" si="3"/>
        <v>-1.0112338214606058</v>
      </c>
      <c r="P11" s="2">
        <f t="shared" si="4"/>
        <v>-0.99024643337883644</v>
      </c>
      <c r="Q11" s="2">
        <f t="shared" si="5"/>
        <v>1.7629907630675212</v>
      </c>
      <c r="R11" s="2">
        <f t="shared" si="6"/>
        <v>1.268053122986126</v>
      </c>
      <c r="S11" s="2">
        <f t="shared" si="7"/>
        <v>0.5586957974916722</v>
      </c>
      <c r="T11" s="2">
        <f t="shared" si="8"/>
        <v>-0.20383785041075508</v>
      </c>
      <c r="U11" s="2">
        <f t="shared" si="9"/>
        <v>-0.40878232282353788</v>
      </c>
      <c r="V11" s="2">
        <f t="shared" si="10"/>
        <v>-0.11099528080350425</v>
      </c>
      <c r="W11" s="5" t="s">
        <v>2</v>
      </c>
    </row>
    <row r="12" spans="1:23">
      <c r="B12" s="3">
        <v>9</v>
      </c>
      <c r="C12" s="4">
        <v>34393.827768604293</v>
      </c>
      <c r="D12" s="4">
        <v>33003</v>
      </c>
      <c r="E12" s="4">
        <v>32346.974458141969</v>
      </c>
      <c r="F12" s="4">
        <v>39409.07182791987</v>
      </c>
      <c r="G12" s="4">
        <v>39174</v>
      </c>
      <c r="H12" s="4">
        <v>38114.898410681642</v>
      </c>
      <c r="I12" s="4">
        <v>106739.60408325789</v>
      </c>
      <c r="J12" s="4">
        <v>102189</v>
      </c>
      <c r="K12" s="4">
        <v>105713.87774820204</v>
      </c>
      <c r="L12" s="2">
        <f t="shared" si="0"/>
        <v>59009.361588534186</v>
      </c>
      <c r="M12" s="2">
        <f t="shared" si="11"/>
        <v>34516.841554163671</v>
      </c>
      <c r="N12" s="2">
        <f t="shared" si="2"/>
        <v>-0.71314560404674654</v>
      </c>
      <c r="O12" s="2">
        <f t="shared" si="3"/>
        <v>-0.75343978236609865</v>
      </c>
      <c r="P12" s="2">
        <f t="shared" si="4"/>
        <v>-0.77244573749755518</v>
      </c>
      <c r="Q12" s="2">
        <f t="shared" si="5"/>
        <v>-0.5678471400651659</v>
      </c>
      <c r="R12" s="2">
        <f t="shared" si="6"/>
        <v>-0.57465749168876379</v>
      </c>
      <c r="S12" s="2">
        <f t="shared" si="7"/>
        <v>-0.60534110993513257</v>
      </c>
      <c r="T12" s="2">
        <f t="shared" si="8"/>
        <v>1.3828102556783946</v>
      </c>
      <c r="U12" s="2">
        <f t="shared" si="9"/>
        <v>1.2509730458306425</v>
      </c>
      <c r="V12" s="2">
        <f t="shared" si="10"/>
        <v>1.3530935640904262</v>
      </c>
      <c r="W12" s="5" t="s">
        <v>4</v>
      </c>
    </row>
    <row r="13" spans="1:23">
      <c r="B13" s="3">
        <v>10</v>
      </c>
      <c r="C13" s="3">
        <v>196.31549999999999</v>
      </c>
      <c r="D13" s="3">
        <v>200.04660000000001</v>
      </c>
      <c r="E13" s="3">
        <v>163.79259999999999</v>
      </c>
      <c r="F13" s="3">
        <v>252.66139999999999</v>
      </c>
      <c r="G13" s="3">
        <v>226.38140000000001</v>
      </c>
      <c r="H13" s="3">
        <v>176.113</v>
      </c>
      <c r="I13" s="3">
        <v>505.5616</v>
      </c>
      <c r="J13" s="3">
        <v>425.86009999999999</v>
      </c>
      <c r="K13" s="3">
        <v>527.95730000000003</v>
      </c>
      <c r="L13" s="2">
        <f t="shared" si="0"/>
        <v>297.18772222222219</v>
      </c>
      <c r="M13" s="2">
        <f t="shared" si="11"/>
        <v>146.75316446530871</v>
      </c>
      <c r="N13" s="2">
        <f t="shared" si="2"/>
        <v>-0.68735977578233143</v>
      </c>
      <c r="O13" s="2">
        <f t="shared" si="3"/>
        <v>-0.66193545179181179</v>
      </c>
      <c r="P13" s="2">
        <f t="shared" si="4"/>
        <v>-0.9089761212866776</v>
      </c>
      <c r="Q13" s="2">
        <f t="shared" si="5"/>
        <v>-0.30340962243950709</v>
      </c>
      <c r="R13" s="2">
        <f t="shared" si="6"/>
        <v>-0.48248582904636605</v>
      </c>
      <c r="S13" s="2">
        <f t="shared" si="7"/>
        <v>-0.82502290607057605</v>
      </c>
      <c r="T13" s="2">
        <f t="shared" si="8"/>
        <v>1.4198935916440545</v>
      </c>
      <c r="U13" s="2">
        <f t="shared" si="9"/>
        <v>0.87679457030171859</v>
      </c>
      <c r="V13" s="2">
        <f t="shared" si="10"/>
        <v>1.5725015444714989</v>
      </c>
      <c r="W13" s="2" t="s">
        <v>14</v>
      </c>
    </row>
    <row r="14" spans="1:23">
      <c r="B14" s="3">
        <v>11</v>
      </c>
      <c r="C14" s="3">
        <v>10.5443</v>
      </c>
      <c r="D14" s="3">
        <v>9.6006</v>
      </c>
      <c r="E14" s="3">
        <v>11.856999999999999</v>
      </c>
      <c r="F14" s="3">
        <v>12.15</v>
      </c>
      <c r="G14" s="3">
        <v>8.0541</v>
      </c>
      <c r="H14" s="3">
        <v>10.2105</v>
      </c>
      <c r="I14" s="3">
        <v>17.916</v>
      </c>
      <c r="J14" s="3">
        <v>16.361599999999999</v>
      </c>
      <c r="K14" s="3">
        <v>16.0152</v>
      </c>
      <c r="L14" s="2">
        <f t="shared" si="0"/>
        <v>12.523255555555554</v>
      </c>
      <c r="M14" s="2">
        <f t="shared" si="11"/>
        <v>3.4346004702552846</v>
      </c>
      <c r="N14" s="2">
        <f t="shared" si="2"/>
        <v>-0.57618217102511027</v>
      </c>
      <c r="O14" s="2">
        <f t="shared" si="3"/>
        <v>-0.85094484230892831</v>
      </c>
      <c r="P14" s="2">
        <f t="shared" si="4"/>
        <v>-0.1939834229120786</v>
      </c>
      <c r="Q14" s="2">
        <f t="shared" si="5"/>
        <v>-0.10867510174416613</v>
      </c>
      <c r="R14" s="2">
        <f t="shared" si="6"/>
        <v>-1.3012155545484374</v>
      </c>
      <c r="S14" s="2">
        <f t="shared" si="7"/>
        <v>-0.67336960312698424</v>
      </c>
      <c r="T14" s="2">
        <f t="shared" si="8"/>
        <v>1.5701227817172045</v>
      </c>
      <c r="U14" s="2">
        <f t="shared" si="9"/>
        <v>1.1175519475076388</v>
      </c>
      <c r="V14" s="2">
        <f t="shared" si="10"/>
        <v>1.016695966440865</v>
      </c>
      <c r="W14" s="2" t="s">
        <v>15</v>
      </c>
    </row>
    <row r="15" spans="1:23">
      <c r="B15" s="3">
        <v>12</v>
      </c>
      <c r="C15" s="4">
        <v>99362.703889531462</v>
      </c>
      <c r="D15" s="4">
        <v>82045</v>
      </c>
      <c r="E15" s="4">
        <v>78803.773202107666</v>
      </c>
      <c r="F15" s="4">
        <v>167930.40406288728</v>
      </c>
      <c r="G15" s="4">
        <v>176352</v>
      </c>
      <c r="H15" s="4">
        <v>164490.21651530059</v>
      </c>
      <c r="I15" s="4">
        <v>96339.943094322545</v>
      </c>
      <c r="J15" s="4">
        <v>95624</v>
      </c>
      <c r="K15" s="4">
        <v>90263.445276562328</v>
      </c>
      <c r="L15" s="2">
        <f t="shared" ref="L15:L16" si="12">AVERAGE(C15:K15)</f>
        <v>116801.27622674576</v>
      </c>
      <c r="M15" s="2">
        <f t="shared" ref="M15:M16" si="13">STDEV(C15:K15)</f>
        <v>40252.366192787609</v>
      </c>
      <c r="N15" s="2">
        <f t="shared" ref="N15:N16" si="14">(C15-L15)/M15</f>
        <v>-0.43323098706030672</v>
      </c>
      <c r="O15" s="2">
        <f t="shared" ref="O15:O16" si="15">(D15-L15)/M15</f>
        <v>-0.86345920784585739</v>
      </c>
      <c r="P15" s="2">
        <f t="shared" ref="P15:P16" si="16">(E15-L15)/M15</f>
        <v>-0.94398184799000606</v>
      </c>
      <c r="Q15" s="2">
        <f t="shared" ref="Q15:Q16" si="17">(F15-L15)/M15</f>
        <v>1.2702142177495841</v>
      </c>
      <c r="R15" s="2">
        <f t="shared" ref="R15:R16" si="18">(G15-L15)/M15</f>
        <v>1.4794341154514414</v>
      </c>
      <c r="S15" s="2">
        <f t="shared" ref="S15:S16" si="19">(H15-L15)/M15</f>
        <v>1.1847487439657574</v>
      </c>
      <c r="T15" s="2">
        <f t="shared" ref="T15:T16" si="20">(I15-L15)/M15</f>
        <v>-0.50832621949289181</v>
      </c>
      <c r="U15" s="2">
        <f t="shared" ref="U15:U16" si="21">(J15-L15)/M15</f>
        <v>-0.52611257994915805</v>
      </c>
      <c r="V15" s="2">
        <f t="shared" ref="V15:V16" si="22">(K15-L15)/M15</f>
        <v>-0.65928623482856175</v>
      </c>
      <c r="W15" s="5" t="s">
        <v>3</v>
      </c>
    </row>
    <row r="16" spans="1:23">
      <c r="B16" s="3">
        <v>13</v>
      </c>
      <c r="C16" s="3">
        <v>77.6173</v>
      </c>
      <c r="D16" s="3">
        <v>60.013300000000001</v>
      </c>
      <c r="E16" s="3">
        <v>96.103800000000007</v>
      </c>
      <c r="F16" s="3">
        <v>66.217399999999998</v>
      </c>
      <c r="G16" s="3">
        <v>80.009900000000002</v>
      </c>
      <c r="H16" s="3">
        <v>65.315700000000007</v>
      </c>
      <c r="I16" s="3">
        <v>98.748199999999997</v>
      </c>
      <c r="J16" s="3">
        <v>88.969499999999996</v>
      </c>
      <c r="K16" s="3">
        <v>90.498900000000006</v>
      </c>
      <c r="L16" s="2">
        <f t="shared" si="12"/>
        <v>80.38822222222224</v>
      </c>
      <c r="M16" s="2">
        <f t="shared" si="13"/>
        <v>14.19015514421678</v>
      </c>
      <c r="N16" s="2">
        <f t="shared" si="14"/>
        <v>-0.19527074891436499</v>
      </c>
      <c r="O16" s="2">
        <f t="shared" si="15"/>
        <v>-1.4358491514115737</v>
      </c>
      <c r="P16" s="2">
        <f t="shared" si="16"/>
        <v>1.1074986579116208</v>
      </c>
      <c r="Q16" s="2">
        <f t="shared" si="17"/>
        <v>-0.99863758205614706</v>
      </c>
      <c r="R16" s="2">
        <f t="shared" si="18"/>
        <v>-2.6660894005547473E-2</v>
      </c>
      <c r="S16" s="2">
        <f t="shared" si="19"/>
        <v>-1.0621816371306598</v>
      </c>
      <c r="T16" s="2">
        <f t="shared" si="20"/>
        <v>1.2938532095796285</v>
      </c>
      <c r="U16" s="2">
        <f t="shared" si="21"/>
        <v>0.60473459878097746</v>
      </c>
      <c r="V16" s="2">
        <f t="shared" si="22"/>
        <v>0.71251354724605598</v>
      </c>
      <c r="W16" s="2" t="s">
        <v>16</v>
      </c>
    </row>
    <row r="17" spans="2:23">
      <c r="B17" s="3">
        <v>14</v>
      </c>
      <c r="C17" s="4">
        <v>728732.56422583188</v>
      </c>
      <c r="D17" s="4">
        <v>705252</v>
      </c>
      <c r="E17" s="4">
        <v>698261.79561272322</v>
      </c>
      <c r="F17" s="4">
        <v>974849.63149977894</v>
      </c>
      <c r="G17" s="4">
        <v>997872</v>
      </c>
      <c r="H17" s="4">
        <v>1055447.4413810319</v>
      </c>
      <c r="I17" s="4">
        <v>546649.21469025512</v>
      </c>
      <c r="J17" s="4">
        <v>571837</v>
      </c>
      <c r="K17" s="4">
        <v>574417.60037965199</v>
      </c>
      <c r="L17" s="2">
        <f t="shared" ref="L17" si="23">AVERAGE(C17:K17)</f>
        <v>761479.9164210303</v>
      </c>
      <c r="M17" s="2">
        <f t="shared" ref="M17" si="24">STDEV(C17:K17)</f>
        <v>197852.29115417713</v>
      </c>
      <c r="N17" s="2">
        <f t="shared" ref="N17" si="25">(C17-L17)/M17</f>
        <v>-0.1655141419094304</v>
      </c>
      <c r="O17" s="2">
        <f t="shared" ref="O17" si="26">(D17-L17)/M17</f>
        <v>-0.28419138385015963</v>
      </c>
      <c r="P17" s="2">
        <f t="shared" ref="P17" si="27">(E17-L17)/M17</f>
        <v>-0.31952180305581668</v>
      </c>
      <c r="Q17" s="2">
        <f t="shared" ref="Q17" si="28">(F17-L17)/M17</f>
        <v>1.0784293365219588</v>
      </c>
      <c r="R17" s="2">
        <f t="shared" ref="R17" si="29">(G17-L17)/M17</f>
        <v>1.1947907310042738</v>
      </c>
      <c r="S17" s="2">
        <f t="shared" ref="S17" si="30">(H17-L17)/M17</f>
        <v>1.4857928773285032</v>
      </c>
      <c r="T17" s="2">
        <f t="shared" ref="T17" si="31">(I17-L17)/M17</f>
        <v>-1.0858135656532153</v>
      </c>
      <c r="U17" s="2">
        <f t="shared" ref="U17" si="32">(J17-L17)/M17</f>
        <v>-0.95850755790970521</v>
      </c>
      <c r="V17" s="2">
        <f t="shared" ref="V17" si="33">(K17-L17)/M17</f>
        <v>-0.94546449247640652</v>
      </c>
      <c r="W17" s="5" t="s">
        <v>0</v>
      </c>
    </row>
    <row r="18" spans="2:23">
      <c r="B18" s="3">
        <v>15</v>
      </c>
      <c r="C18" s="6">
        <v>12270.259724534584</v>
      </c>
      <c r="D18" s="4">
        <v>12166</v>
      </c>
      <c r="E18" s="4">
        <v>12339.193715982188</v>
      </c>
      <c r="F18" s="4">
        <v>19818.019950702244</v>
      </c>
      <c r="G18" s="4">
        <v>16961</v>
      </c>
      <c r="H18" s="4">
        <v>15852.895978032628</v>
      </c>
      <c r="I18" s="4">
        <v>6878.7765131919305</v>
      </c>
      <c r="J18" s="4">
        <v>6781</v>
      </c>
      <c r="K18" s="4">
        <v>6215.5753136558133</v>
      </c>
      <c r="L18" s="2">
        <f t="shared" ref="L18:L19" si="34">AVERAGE(C18:K18)</f>
        <v>12142.524577344377</v>
      </c>
      <c r="M18" s="2">
        <f t="shared" ref="M18:M19" si="35">STDEV(C18:K18)</f>
        <v>4841.6817031931623</v>
      </c>
      <c r="N18" s="2">
        <f t="shared" ref="N18:N19" si="36">(C18-L18)/M18</f>
        <v>2.6382392528192061E-2</v>
      </c>
      <c r="O18" s="2">
        <f t="shared" ref="O18:O19" si="37">(D18-L18)/M18</f>
        <v>4.8486092425573816E-3</v>
      </c>
      <c r="P18" s="2">
        <f t="shared" ref="P18:P19" si="38">(E18-L18)/M18</f>
        <v>4.0620005752981504E-2</v>
      </c>
      <c r="Q18" s="2">
        <f t="shared" ref="Q18:Q19" si="39">(F18-L18)/M18</f>
        <v>1.5852953258566671</v>
      </c>
      <c r="R18" s="2">
        <f t="shared" ref="R18:R19" si="40">(G18-L18)/M18</f>
        <v>0.99520697931831537</v>
      </c>
      <c r="S18" s="2">
        <f t="shared" ref="S18:S19" si="41">(H18-L18)/M18</f>
        <v>0.7663393895226952</v>
      </c>
      <c r="T18" s="2">
        <f t="shared" ref="T18:T19" si="42">(I18-L18)/M18</f>
        <v>-1.08717350433857</v>
      </c>
      <c r="U18" s="2">
        <f t="shared" ref="U18:U19" si="43">(J18-L18)/M18</f>
        <v>-1.1073682464108225</v>
      </c>
      <c r="V18" s="2">
        <f t="shared" ref="V18:V19" si="44">(K18-L18)/M18</f>
        <v>-1.2241509514720166</v>
      </c>
      <c r="W18" s="5" t="s">
        <v>5</v>
      </c>
    </row>
    <row r="19" spans="2:23">
      <c r="B19" s="3">
        <v>16</v>
      </c>
      <c r="C19" s="3">
        <v>382.97359999999998</v>
      </c>
      <c r="D19" s="3">
        <v>460.69959999999998</v>
      </c>
      <c r="E19" s="3">
        <v>442.92140000000001</v>
      </c>
      <c r="F19" s="3">
        <v>408.8449</v>
      </c>
      <c r="G19" s="3">
        <v>387.31360000000001</v>
      </c>
      <c r="H19" s="3">
        <v>366.86290000000002</v>
      </c>
      <c r="I19" s="3">
        <v>302.85230000000001</v>
      </c>
      <c r="J19" s="3">
        <v>224.52549999999999</v>
      </c>
      <c r="K19" s="3">
        <v>304.7088</v>
      </c>
      <c r="L19" s="2">
        <f t="shared" si="34"/>
        <v>364.63362222222224</v>
      </c>
      <c r="M19" s="2">
        <f t="shared" si="35"/>
        <v>75.171631269178974</v>
      </c>
      <c r="N19" s="2">
        <f t="shared" si="36"/>
        <v>0.2439747211565074</v>
      </c>
      <c r="O19" s="2">
        <f t="shared" si="37"/>
        <v>1.2779552093765141</v>
      </c>
      <c r="P19" s="2">
        <f t="shared" si="38"/>
        <v>1.0414537566364672</v>
      </c>
      <c r="Q19" s="2">
        <f t="shared" si="39"/>
        <v>0.58813779921129317</v>
      </c>
      <c r="R19" s="2">
        <f t="shared" si="40"/>
        <v>0.30170926711120549</v>
      </c>
      <c r="S19" s="2">
        <f t="shared" si="41"/>
        <v>2.9655838780391144E-2</v>
      </c>
      <c r="T19" s="2">
        <f t="shared" si="42"/>
        <v>-0.82187018133199818</v>
      </c>
      <c r="U19" s="2">
        <f t="shared" si="43"/>
        <v>-1.8638430463284066</v>
      </c>
      <c r="V19" s="2">
        <f t="shared" si="44"/>
        <v>-0.7971733646119763</v>
      </c>
      <c r="W19" s="2" t="s">
        <v>17</v>
      </c>
    </row>
    <row r="20" spans="2:23">
      <c r="B20" s="3">
        <v>17</v>
      </c>
      <c r="C20" s="4">
        <v>126469.15470733153</v>
      </c>
      <c r="D20" s="4">
        <v>124126</v>
      </c>
      <c r="E20" s="4">
        <v>127725.85508819539</v>
      </c>
      <c r="F20" s="4">
        <v>143559.48824082786</v>
      </c>
      <c r="G20" s="4">
        <v>142236</v>
      </c>
      <c r="H20" s="4">
        <v>138426.81661297745</v>
      </c>
      <c r="I20" s="4">
        <v>90307.11490656971</v>
      </c>
      <c r="J20" s="4">
        <v>97125</v>
      </c>
      <c r="K20" s="4">
        <v>98202.017878178915</v>
      </c>
      <c r="L20" s="2">
        <f t="shared" ref="L20:L29" si="45">AVERAGE(C20:K20)</f>
        <v>120908.60527045342</v>
      </c>
      <c r="M20" s="2">
        <f t="shared" ref="M20:M29" si="46">STDEV(C20:K20)</f>
        <v>20555.578412704195</v>
      </c>
      <c r="N20" s="2">
        <f t="shared" ref="N20:N29" si="47">(C20-L20)/M20</f>
        <v>0.27051291504604214</v>
      </c>
      <c r="O20" s="2">
        <f t="shared" ref="O20:O29" si="48">(D20-L20)/M20</f>
        <v>0.1565217317143503</v>
      </c>
      <c r="P20" s="2">
        <f t="shared" ref="P20:P29" si="49">(E20-L20)/M20</f>
        <v>0.3316496223491634</v>
      </c>
      <c r="Q20" s="2">
        <f t="shared" ref="Q20:Q29" si="50">(F20-L20)/M20</f>
        <v>1.1019336218909443</v>
      </c>
      <c r="R20" s="2">
        <f t="shared" ref="R20:R29" si="51">(G20-L20)/M20</f>
        <v>1.0375477790673779</v>
      </c>
      <c r="S20" s="2">
        <f t="shared" ref="S20:S29" si="52">(H20-L20)/M20</f>
        <v>0.85223636089447363</v>
      </c>
      <c r="T20" s="2">
        <f t="shared" ref="T20:T29" si="53">(I20-L20)/M20</f>
        <v>-1.4887194974270697</v>
      </c>
      <c r="U20" s="2">
        <f t="shared" ref="U20:U29" si="54">(J20-L20)/M20</f>
        <v>-1.1570389698085155</v>
      </c>
      <c r="V20" s="2">
        <f t="shared" ref="V20:V29" si="55">(K20-L20)/M20</f>
        <v>-1.1046435637267644</v>
      </c>
      <c r="W20" s="5" t="s">
        <v>49</v>
      </c>
    </row>
    <row r="21" spans="2:23">
      <c r="B21" s="3">
        <v>18</v>
      </c>
      <c r="C21" s="3">
        <v>10208.710800000001</v>
      </c>
      <c r="D21" s="3">
        <v>10241.734399999999</v>
      </c>
      <c r="E21" s="3">
        <v>10583.758599999999</v>
      </c>
      <c r="F21" s="3">
        <v>8933.8518999999997</v>
      </c>
      <c r="G21" s="3">
        <v>8691.0089000000007</v>
      </c>
      <c r="H21" s="3">
        <v>8604.4006000000008</v>
      </c>
      <c r="I21" s="3">
        <v>11265.8464</v>
      </c>
      <c r="J21" s="3">
        <v>10186.982</v>
      </c>
      <c r="K21" s="3">
        <v>10511.5762</v>
      </c>
      <c r="L21" s="2">
        <f t="shared" si="45"/>
        <v>9914.2077555555552</v>
      </c>
      <c r="M21" s="2">
        <f t="shared" si="46"/>
        <v>940.30538787999592</v>
      </c>
      <c r="N21" s="2">
        <f t="shared" si="47"/>
        <v>0.31319935867689697</v>
      </c>
      <c r="O21" s="2">
        <f t="shared" si="48"/>
        <v>0.3483194382017557</v>
      </c>
      <c r="P21" s="2">
        <f t="shared" si="49"/>
        <v>0.71205679885979101</v>
      </c>
      <c r="Q21" s="2">
        <f t="shared" si="50"/>
        <v>-1.0425930428473424</v>
      </c>
      <c r="R21" s="2">
        <f t="shared" si="51"/>
        <v>-1.3008527562660974</v>
      </c>
      <c r="S21" s="2">
        <f t="shared" si="52"/>
        <v>-1.3929593219801004</v>
      </c>
      <c r="T21" s="2">
        <f t="shared" si="53"/>
        <v>1.4374464528931792</v>
      </c>
      <c r="U21" s="2">
        <f t="shared" si="54"/>
        <v>0.29009112141688259</v>
      </c>
      <c r="V21" s="2">
        <f t="shared" si="55"/>
        <v>0.63529195104503855</v>
      </c>
      <c r="W21" s="2" t="s">
        <v>18</v>
      </c>
    </row>
    <row r="22" spans="2:23">
      <c r="B22" s="3">
        <v>19</v>
      </c>
      <c r="C22" s="3">
        <v>1361.5255999999999</v>
      </c>
      <c r="D22" s="3">
        <v>1352.4641999999999</v>
      </c>
      <c r="E22" s="3">
        <v>1449.0503000000001</v>
      </c>
      <c r="F22" s="3">
        <v>954.25260000000003</v>
      </c>
      <c r="G22" s="3">
        <v>1001.0094</v>
      </c>
      <c r="H22" s="3">
        <v>1023.9223</v>
      </c>
      <c r="I22" s="3">
        <v>1369.2569000000001</v>
      </c>
      <c r="J22" s="3">
        <v>1376.1398999999999</v>
      </c>
      <c r="K22" s="3">
        <v>1334.5224000000001</v>
      </c>
      <c r="L22" s="2">
        <f t="shared" si="45"/>
        <v>1246.9048444444443</v>
      </c>
      <c r="M22" s="2">
        <f t="shared" si="46"/>
        <v>193.75343944678229</v>
      </c>
      <c r="N22" s="2">
        <f t="shared" si="47"/>
        <v>0.59158049468865415</v>
      </c>
      <c r="O22" s="2">
        <f t="shared" si="48"/>
        <v>0.54481280877880522</v>
      </c>
      <c r="P22" s="2">
        <f t="shared" si="49"/>
        <v>1.0433128626399355</v>
      </c>
      <c r="Q22" s="2">
        <f t="shared" si="50"/>
        <v>-1.5104363838910133</v>
      </c>
      <c r="R22" s="2">
        <f t="shared" si="51"/>
        <v>-1.2691152484649628</v>
      </c>
      <c r="S22" s="2">
        <f t="shared" si="52"/>
        <v>-1.1508572187472847</v>
      </c>
      <c r="T22" s="2">
        <f t="shared" si="53"/>
        <v>0.63148327020621431</v>
      </c>
      <c r="U22" s="2">
        <f t="shared" si="54"/>
        <v>0.66700780086565759</v>
      </c>
      <c r="V22" s="2">
        <f t="shared" si="55"/>
        <v>0.45221161392400183</v>
      </c>
      <c r="W22" s="2" t="s">
        <v>19</v>
      </c>
    </row>
    <row r="23" spans="2:23">
      <c r="B23" s="3">
        <v>20</v>
      </c>
      <c r="C23" s="3">
        <v>208.3571</v>
      </c>
      <c r="D23" s="3">
        <v>224.14680000000001</v>
      </c>
      <c r="E23" s="3">
        <v>211</v>
      </c>
      <c r="F23" s="3">
        <v>8.9022000000000006</v>
      </c>
      <c r="G23" s="3">
        <v>-0.86119999999999997</v>
      </c>
      <c r="H23" s="3">
        <v>10.824</v>
      </c>
      <c r="I23" s="3">
        <v>229.56299999999999</v>
      </c>
      <c r="J23" s="3">
        <v>191.28729999999999</v>
      </c>
      <c r="K23" s="3">
        <v>205.7954</v>
      </c>
      <c r="L23" s="2">
        <f t="shared" si="45"/>
        <v>143.22384444444444</v>
      </c>
      <c r="M23" s="2">
        <f t="shared" si="46"/>
        <v>103.31792020951774</v>
      </c>
      <c r="N23" s="2">
        <f t="shared" si="47"/>
        <v>0.6304158603219292</v>
      </c>
      <c r="O23" s="2">
        <f t="shared" si="48"/>
        <v>0.78324220417380097</v>
      </c>
      <c r="P23" s="2">
        <f t="shared" si="49"/>
        <v>0.65599612746862057</v>
      </c>
      <c r="Q23" s="2">
        <f t="shared" si="50"/>
        <v>-1.3000808008141711</v>
      </c>
      <c r="R23" s="2">
        <f t="shared" si="51"/>
        <v>-1.3945794122864195</v>
      </c>
      <c r="S23" s="2">
        <f t="shared" si="52"/>
        <v>-1.2814799618106099</v>
      </c>
      <c r="T23" s="2">
        <f t="shared" si="53"/>
        <v>0.83566486220850111</v>
      </c>
      <c r="U23" s="2">
        <f t="shared" si="54"/>
        <v>0.46519960388370168</v>
      </c>
      <c r="V23" s="2">
        <f t="shared" si="55"/>
        <v>0.60562151685464738</v>
      </c>
      <c r="W23" s="2" t="s">
        <v>20</v>
      </c>
    </row>
    <row r="24" spans="2:23">
      <c r="B24" s="3">
        <v>21</v>
      </c>
      <c r="C24" s="3">
        <v>238.25989999999999</v>
      </c>
      <c r="D24" s="3">
        <v>231.1686</v>
      </c>
      <c r="E24" s="3">
        <v>222.06290000000001</v>
      </c>
      <c r="F24" s="3">
        <v>156.7396</v>
      </c>
      <c r="G24" s="3">
        <v>176.3596</v>
      </c>
      <c r="H24" s="3">
        <v>157.62970000000001</v>
      </c>
      <c r="I24" s="3">
        <v>223.76570000000001</v>
      </c>
      <c r="J24" s="3">
        <v>258.7577</v>
      </c>
      <c r="K24" s="3">
        <v>234.7834</v>
      </c>
      <c r="L24" s="2">
        <f t="shared" si="45"/>
        <v>211.05856666666668</v>
      </c>
      <c r="M24" s="2">
        <f t="shared" si="46"/>
        <v>37.540278075088956</v>
      </c>
      <c r="N24" s="2">
        <f t="shared" si="47"/>
        <v>0.72459061914577605</v>
      </c>
      <c r="O24" s="2">
        <f t="shared" si="48"/>
        <v>0.53569217822810888</v>
      </c>
      <c r="P24" s="2">
        <f t="shared" si="49"/>
        <v>0.29313403889343081</v>
      </c>
      <c r="Q24" s="2">
        <f t="shared" si="50"/>
        <v>-1.4469516330703942</v>
      </c>
      <c r="R24" s="2">
        <f t="shared" si="51"/>
        <v>-0.92431298983084198</v>
      </c>
      <c r="S24" s="2">
        <f t="shared" si="52"/>
        <v>-1.4232411001270948</v>
      </c>
      <c r="T24" s="2">
        <f t="shared" si="53"/>
        <v>0.33849331930669829</v>
      </c>
      <c r="U24" s="2">
        <f t="shared" si="54"/>
        <v>1.2706121472495324</v>
      </c>
      <c r="V24" s="2">
        <f t="shared" si="55"/>
        <v>0.63198342020478238</v>
      </c>
      <c r="W24" s="2" t="s">
        <v>21</v>
      </c>
    </row>
    <row r="25" spans="2:23">
      <c r="B25" s="3">
        <v>22</v>
      </c>
      <c r="C25" s="3">
        <v>271.31540000000001</v>
      </c>
      <c r="D25" s="3">
        <v>277.64389999999997</v>
      </c>
      <c r="E25" s="3">
        <v>264.59829999999999</v>
      </c>
      <c r="F25" s="3">
        <v>226.51599999999999</v>
      </c>
      <c r="G25" s="3">
        <v>225.44919999999999</v>
      </c>
      <c r="H25" s="3">
        <v>229.5573</v>
      </c>
      <c r="I25" s="3">
        <v>279.858</v>
      </c>
      <c r="J25" s="3">
        <v>261.28230000000002</v>
      </c>
      <c r="K25" s="3">
        <v>254.5334</v>
      </c>
      <c r="L25" s="2">
        <f t="shared" si="45"/>
        <v>254.5282</v>
      </c>
      <c r="M25" s="2">
        <f t="shared" si="46"/>
        <v>21.961860926615486</v>
      </c>
      <c r="N25" s="2">
        <f t="shared" si="47"/>
        <v>0.76437966965065685</v>
      </c>
      <c r="O25" s="2">
        <f t="shared" si="48"/>
        <v>1.0525383107214816</v>
      </c>
      <c r="P25" s="2">
        <f t="shared" si="49"/>
        <v>0.45852671746027157</v>
      </c>
      <c r="Q25" s="2">
        <f t="shared" si="50"/>
        <v>-1.2754930055153997</v>
      </c>
      <c r="R25" s="2">
        <f t="shared" si="51"/>
        <v>-1.3240681241524159</v>
      </c>
      <c r="S25" s="2">
        <f t="shared" si="52"/>
        <v>-1.137012026596429</v>
      </c>
      <c r="T25" s="2">
        <f t="shared" si="53"/>
        <v>1.1533539932994898</v>
      </c>
      <c r="U25" s="2">
        <f t="shared" si="54"/>
        <v>0.30753769102575262</v>
      </c>
      <c r="V25" s="2">
        <f t="shared" si="55"/>
        <v>2.3677410659222569E-4</v>
      </c>
      <c r="W25" s="7" t="s">
        <v>52</v>
      </c>
    </row>
    <row r="26" spans="2:23">
      <c r="B26" s="3">
        <v>23</v>
      </c>
      <c r="C26" s="3">
        <v>96.232399999999998</v>
      </c>
      <c r="D26" s="3">
        <v>139.6935</v>
      </c>
      <c r="E26" s="3">
        <v>133.08439999999999</v>
      </c>
      <c r="F26" s="3">
        <v>1.1294999999999999</v>
      </c>
      <c r="G26" s="3">
        <v>-6.6940999999999997</v>
      </c>
      <c r="H26" s="3">
        <v>8.2479999999999993</v>
      </c>
      <c r="I26" s="3">
        <v>14.4693</v>
      </c>
      <c r="J26" s="3">
        <v>13.0024</v>
      </c>
      <c r="K26" s="3">
        <v>2.6412</v>
      </c>
      <c r="L26" s="2">
        <f t="shared" si="45"/>
        <v>44.645177777777782</v>
      </c>
      <c r="M26" s="2">
        <f t="shared" si="46"/>
        <v>60.256944019792805</v>
      </c>
      <c r="N26" s="2">
        <f t="shared" si="47"/>
        <v>0.8561207851044883</v>
      </c>
      <c r="O26" s="2">
        <f t="shared" si="48"/>
        <v>1.5773837151615484</v>
      </c>
      <c r="P26" s="2">
        <f t="shared" si="49"/>
        <v>1.4677017505762038</v>
      </c>
      <c r="Q26" s="2">
        <f t="shared" si="50"/>
        <v>-0.72216868089898545</v>
      </c>
      <c r="R26" s="2">
        <f t="shared" si="51"/>
        <v>-0.85200599885905581</v>
      </c>
      <c r="S26" s="2">
        <f t="shared" si="52"/>
        <v>-0.60403291885865107</v>
      </c>
      <c r="T26" s="2">
        <f t="shared" si="53"/>
        <v>-0.50078672705117289</v>
      </c>
      <c r="U26" s="2">
        <f t="shared" si="54"/>
        <v>-0.52513080927874423</v>
      </c>
      <c r="V26" s="2">
        <f t="shared" si="55"/>
        <v>-0.69708111589563182</v>
      </c>
      <c r="W26" s="2" t="s">
        <v>22</v>
      </c>
    </row>
    <row r="27" spans="2:23">
      <c r="B27" s="3">
        <v>24</v>
      </c>
      <c r="C27" s="3">
        <v>196.74860000000001</v>
      </c>
      <c r="D27" s="3">
        <v>202.54599999999999</v>
      </c>
      <c r="E27" s="3">
        <v>229.81180000000001</v>
      </c>
      <c r="F27" s="3">
        <v>143.66419999999999</v>
      </c>
      <c r="G27" s="3">
        <v>116.6366</v>
      </c>
      <c r="H27" s="3">
        <v>137.67750000000001</v>
      </c>
      <c r="I27" s="3">
        <v>141.06110000000001</v>
      </c>
      <c r="J27" s="3">
        <v>136.1266</v>
      </c>
      <c r="K27" s="3">
        <v>137.78270000000001</v>
      </c>
      <c r="L27" s="2">
        <f t="shared" si="45"/>
        <v>160.22834444444447</v>
      </c>
      <c r="M27" s="2">
        <f t="shared" si="46"/>
        <v>38.893454259750015</v>
      </c>
      <c r="N27" s="2">
        <f t="shared" si="47"/>
        <v>0.93898205368067678</v>
      </c>
      <c r="O27" s="2">
        <f t="shared" si="48"/>
        <v>1.0880405549205521</v>
      </c>
      <c r="P27" s="2">
        <f t="shared" si="49"/>
        <v>1.7890788277853202</v>
      </c>
      <c r="Q27" s="2">
        <f t="shared" si="50"/>
        <v>-0.42588514596365773</v>
      </c>
      <c r="R27" s="2">
        <f t="shared" si="51"/>
        <v>-1.1207989949495594</v>
      </c>
      <c r="S27" s="2">
        <f t="shared" si="52"/>
        <v>-0.57981079010978565</v>
      </c>
      <c r="T27" s="2">
        <f t="shared" si="53"/>
        <v>-0.49281414595977979</v>
      </c>
      <c r="U27" s="2">
        <f t="shared" si="54"/>
        <v>-0.61968639461748309</v>
      </c>
      <c r="V27" s="2">
        <f t="shared" si="55"/>
        <v>-0.57710596478628984</v>
      </c>
      <c r="W27" s="2" t="s">
        <v>23</v>
      </c>
    </row>
    <row r="28" spans="2:23">
      <c r="B28" s="3">
        <v>25</v>
      </c>
      <c r="C28" s="3">
        <v>142.8897</v>
      </c>
      <c r="D28" s="3">
        <v>142.3211</v>
      </c>
      <c r="E28" s="3">
        <v>128.97790000000001</v>
      </c>
      <c r="F28" s="3">
        <v>80.604600000000005</v>
      </c>
      <c r="G28" s="3">
        <v>52.305399999999999</v>
      </c>
      <c r="H28" s="3">
        <v>52.152900000000002</v>
      </c>
      <c r="I28" s="3">
        <v>123.16840000000001</v>
      </c>
      <c r="J28" s="3">
        <v>112.0176</v>
      </c>
      <c r="K28" s="3">
        <v>130.45269999999999</v>
      </c>
      <c r="L28" s="2">
        <f t="shared" si="45"/>
        <v>107.21003333333334</v>
      </c>
      <c r="M28" s="2">
        <f t="shared" si="46"/>
        <v>36.316878183635197</v>
      </c>
      <c r="N28" s="2">
        <f t="shared" si="47"/>
        <v>0.98245412191690884</v>
      </c>
      <c r="O28" s="2">
        <f t="shared" si="48"/>
        <v>0.9667974898373316</v>
      </c>
      <c r="P28" s="2">
        <f t="shared" si="49"/>
        <v>0.59938705514824553</v>
      </c>
      <c r="Q28" s="2">
        <f t="shared" si="50"/>
        <v>-0.73259141930657612</v>
      </c>
      <c r="R28" s="2">
        <f t="shared" si="51"/>
        <v>-1.5118213921281924</v>
      </c>
      <c r="S28" s="2">
        <f t="shared" si="52"/>
        <v>-1.5160205416043364</v>
      </c>
      <c r="T28" s="2">
        <f t="shared" si="53"/>
        <v>0.43942011166195688</v>
      </c>
      <c r="U28" s="2">
        <f t="shared" si="54"/>
        <v>0.13237830196630182</v>
      </c>
      <c r="V28" s="2">
        <f t="shared" si="55"/>
        <v>0.63999627250835844</v>
      </c>
      <c r="W28" s="2" t="s">
        <v>24</v>
      </c>
    </row>
    <row r="29" spans="2:23">
      <c r="B29" s="3">
        <v>26</v>
      </c>
      <c r="C29" s="3">
        <v>623.99620000000004</v>
      </c>
      <c r="D29" s="3">
        <v>636.02380000000005</v>
      </c>
      <c r="E29" s="3">
        <v>659.8623</v>
      </c>
      <c r="F29" s="3">
        <v>442.73750000000001</v>
      </c>
      <c r="G29" s="3">
        <v>441.60059999999999</v>
      </c>
      <c r="H29" s="3">
        <v>470.23669999999998</v>
      </c>
      <c r="I29" s="3">
        <v>459.06470000000002</v>
      </c>
      <c r="J29" s="3">
        <v>437.827</v>
      </c>
      <c r="K29" s="3">
        <v>419.33269999999999</v>
      </c>
      <c r="L29" s="2">
        <f t="shared" si="45"/>
        <v>510.07572222222217</v>
      </c>
      <c r="M29" s="2">
        <f t="shared" si="46"/>
        <v>98.832900010166128</v>
      </c>
      <c r="N29" s="2">
        <f t="shared" si="47"/>
        <v>1.152657442674047</v>
      </c>
      <c r="O29" s="2">
        <f t="shared" si="48"/>
        <v>1.2743537603856878</v>
      </c>
      <c r="P29" s="2">
        <f t="shared" si="49"/>
        <v>1.5155538060946356</v>
      </c>
      <c r="Q29" s="2">
        <f t="shared" si="50"/>
        <v>-0.68133407210853503</v>
      </c>
      <c r="R29" s="2">
        <f t="shared" si="51"/>
        <v>-0.69283732659042396</v>
      </c>
      <c r="S29" s="2">
        <f t="shared" si="52"/>
        <v>-0.40309474090231362</v>
      </c>
      <c r="T29" s="2">
        <f t="shared" si="53"/>
        <v>-0.51613402234453376</v>
      </c>
      <c r="U29" s="2">
        <f t="shared" si="54"/>
        <v>-0.73101894424620284</v>
      </c>
      <c r="V29" s="2">
        <f t="shared" si="55"/>
        <v>-0.91814590296235554</v>
      </c>
      <c r="W29" s="2" t="s">
        <v>25</v>
      </c>
    </row>
    <row r="30" spans="2:23">
      <c r="B30" s="3">
        <v>27</v>
      </c>
      <c r="C30" s="4">
        <v>2627814.4580843328</v>
      </c>
      <c r="D30" s="4">
        <v>2762225</v>
      </c>
      <c r="E30" s="4">
        <v>2703701.1336505879</v>
      </c>
      <c r="F30" s="4">
        <v>1351257.0136319571</v>
      </c>
      <c r="G30" s="4">
        <v>1370030</v>
      </c>
      <c r="H30" s="4">
        <v>1329428.7557035778</v>
      </c>
      <c r="I30" s="4">
        <v>479967.06576550653</v>
      </c>
      <c r="J30" s="4">
        <v>480777</v>
      </c>
      <c r="K30" s="4">
        <v>509444.55015888409</v>
      </c>
      <c r="L30" s="2">
        <f t="shared" ref="L30:L32" si="56">AVERAGE(C30:K30)</f>
        <v>1512738.3307772051</v>
      </c>
      <c r="M30" s="2">
        <f t="shared" ref="M30:M32" si="57">STDEV(C30:K30)</f>
        <v>964443.3285669469</v>
      </c>
      <c r="N30" s="2">
        <f t="shared" ref="N30:N32" si="58">(C30-L30)/M30</f>
        <v>1.1561862623530239</v>
      </c>
      <c r="O30" s="2">
        <f t="shared" ref="O30:O32" si="59">(D30-L30)/M30</f>
        <v>1.2955521928690097</v>
      </c>
      <c r="P30" s="2">
        <f t="shared" ref="P30:P32" si="60">(E30-L30)/M30</f>
        <v>1.2348706944170769</v>
      </c>
      <c r="Q30" s="2">
        <f t="shared" ref="Q30:Q32" si="61">(F30-L30)/M30</f>
        <v>-0.1674347391517455</v>
      </c>
      <c r="R30" s="2">
        <f t="shared" ref="R30:R32" si="62">(G30-L30)/M30</f>
        <v>-0.147969638598935</v>
      </c>
      <c r="S30" s="2">
        <f t="shared" ref="S30:S32" si="63">(H30-L30)/M30</f>
        <v>-0.19006775166976836</v>
      </c>
      <c r="T30" s="2">
        <f t="shared" ref="T30:T32" si="64">(I30-L30)/M30</f>
        <v>-1.0708470206811209</v>
      </c>
      <c r="U30" s="2">
        <f t="shared" ref="U30:U32" si="65">(J30-L30)/M30</f>
        <v>-1.0700072261483546</v>
      </c>
      <c r="V30" s="2">
        <f t="shared" ref="V30:V32" si="66">(K30-L30)/M30</f>
        <v>-1.0402827733891855</v>
      </c>
      <c r="W30" s="8" t="s">
        <v>50</v>
      </c>
    </row>
    <row r="31" spans="2:23">
      <c r="B31" s="3">
        <v>28</v>
      </c>
      <c r="C31" s="3">
        <v>1397.4960000000001</v>
      </c>
      <c r="D31" s="3">
        <v>1406.1518000000001</v>
      </c>
      <c r="E31" s="3">
        <v>1445.4694</v>
      </c>
      <c r="F31" s="3">
        <v>665.81989999999996</v>
      </c>
      <c r="G31" s="3">
        <v>665.04430000000002</v>
      </c>
      <c r="H31" s="3">
        <v>664.2097</v>
      </c>
      <c r="I31" s="3">
        <v>969.85379999999998</v>
      </c>
      <c r="J31" s="3">
        <v>936.59040000000005</v>
      </c>
      <c r="K31" s="3">
        <v>919.71429999999998</v>
      </c>
      <c r="L31" s="2">
        <f t="shared" si="56"/>
        <v>1007.8166222222223</v>
      </c>
      <c r="M31" s="2">
        <f t="shared" si="57"/>
        <v>329.55606406433208</v>
      </c>
      <c r="N31" s="2">
        <f t="shared" si="58"/>
        <v>1.1824372853952676</v>
      </c>
      <c r="O31" s="2">
        <f t="shared" si="59"/>
        <v>1.2087023156703904</v>
      </c>
      <c r="P31" s="2">
        <f t="shared" si="60"/>
        <v>1.3280070540360143</v>
      </c>
      <c r="Q31" s="2">
        <f t="shared" si="61"/>
        <v>-1.037749747355466</v>
      </c>
      <c r="R31" s="2">
        <f t="shared" si="62"/>
        <v>-1.0401032164145227</v>
      </c>
      <c r="S31" s="2">
        <f t="shared" si="63"/>
        <v>-1.0426357141926159</v>
      </c>
      <c r="T31" s="2">
        <f t="shared" si="64"/>
        <v>-0.11519382090572521</v>
      </c>
      <c r="U31" s="2">
        <f t="shared" si="65"/>
        <v>-0.2161277851901956</v>
      </c>
      <c r="V31" s="2">
        <f t="shared" si="66"/>
        <v>-0.26733637104314995</v>
      </c>
      <c r="W31" s="2" t="s">
        <v>26</v>
      </c>
    </row>
    <row r="32" spans="2:23">
      <c r="B32" s="3">
        <v>29</v>
      </c>
      <c r="C32" s="3">
        <v>418.06330000000003</v>
      </c>
      <c r="D32" s="3">
        <v>378.60090000000002</v>
      </c>
      <c r="E32" s="3">
        <v>379.71100000000001</v>
      </c>
      <c r="F32" s="3">
        <v>118.84569999999999</v>
      </c>
      <c r="G32" s="3">
        <v>128.57249999999999</v>
      </c>
      <c r="H32" s="3">
        <v>89.443100000000001</v>
      </c>
      <c r="I32" s="3">
        <v>273.41230000000002</v>
      </c>
      <c r="J32" s="3">
        <v>288.41419999999999</v>
      </c>
      <c r="K32" s="3">
        <v>319.0967</v>
      </c>
      <c r="L32" s="2">
        <f t="shared" si="56"/>
        <v>266.01774444444447</v>
      </c>
      <c r="M32" s="2">
        <f t="shared" si="57"/>
        <v>124.40962652719143</v>
      </c>
      <c r="N32" s="2">
        <f t="shared" si="58"/>
        <v>1.222136580583046</v>
      </c>
      <c r="O32" s="2">
        <f t="shared" si="59"/>
        <v>0.90493926152048176</v>
      </c>
      <c r="P32" s="2">
        <f t="shared" si="60"/>
        <v>0.91386220447102073</v>
      </c>
      <c r="Q32" s="2">
        <f t="shared" si="61"/>
        <v>-1.1829634776074021</v>
      </c>
      <c r="R32" s="2">
        <f t="shared" si="62"/>
        <v>-1.1047798171341985</v>
      </c>
      <c r="S32" s="2">
        <f t="shared" si="63"/>
        <v>-1.419300494450497</v>
      </c>
      <c r="T32" s="2">
        <f t="shared" si="64"/>
        <v>5.9437165450692511E-2</v>
      </c>
      <c r="U32" s="2">
        <f t="shared" si="65"/>
        <v>0.18002188561076071</v>
      </c>
      <c r="V32" s="2">
        <f t="shared" si="66"/>
        <v>0.42664669155609425</v>
      </c>
      <c r="W32" s="2" t="s">
        <v>27</v>
      </c>
    </row>
    <row r="33" spans="2:23">
      <c r="B33" s="3">
        <v>30</v>
      </c>
      <c r="C33" s="4">
        <v>509452.06447335874</v>
      </c>
      <c r="D33" s="4">
        <v>576925</v>
      </c>
      <c r="E33" s="4">
        <v>495726.65508538933</v>
      </c>
      <c r="F33" s="4">
        <v>161640.92285753615</v>
      </c>
      <c r="G33" s="4">
        <v>170095</v>
      </c>
      <c r="H33" s="4">
        <v>146731.06702642023</v>
      </c>
      <c r="I33" s="4">
        <v>145834.73166583426</v>
      </c>
      <c r="J33" s="4">
        <v>181631</v>
      </c>
      <c r="K33" s="4">
        <v>142651.25834048653</v>
      </c>
      <c r="L33" s="2">
        <f t="shared" ref="L33:L34" si="67">AVERAGE(C33:K33)</f>
        <v>281187.52216100279</v>
      </c>
      <c r="M33" s="2">
        <f t="shared" ref="M33:M34" si="68">STDEV(C33:K33)</f>
        <v>186322.31758334595</v>
      </c>
      <c r="N33" s="2">
        <f t="shared" ref="N33:N34" si="69">(C33-L33)/M33</f>
        <v>1.2251057483237258</v>
      </c>
      <c r="O33" s="2">
        <f t="shared" ref="O33:O34" si="70">(D33-L33)/M33</f>
        <v>1.5872359343464453</v>
      </c>
      <c r="P33" s="2">
        <f t="shared" ref="P33:P34" si="71">(E33-L33)/M33</f>
        <v>1.1514408778670253</v>
      </c>
      <c r="Q33" s="2">
        <f t="shared" ref="Q33:Q34" si="72">(F33-L33)/M33</f>
        <v>-0.64161180933138029</v>
      </c>
      <c r="R33" s="2">
        <f t="shared" ref="R33:R34" si="73">(G33-L33)/M33</f>
        <v>-0.59623840880633494</v>
      </c>
      <c r="S33" s="2">
        <f t="shared" ref="S33:S34" si="74">(H33-L33)/M33</f>
        <v>-0.72163365547681813</v>
      </c>
      <c r="T33" s="2">
        <f t="shared" ref="T33:T34" si="75">(I33-L33)/M33</f>
        <v>-0.72644432642709234</v>
      </c>
      <c r="U33" s="2">
        <f t="shared" ref="U33:U34" si="76">(J33-L33)/M33</f>
        <v>-0.53432419396817044</v>
      </c>
      <c r="V33" s="2">
        <f t="shared" ref="V33:V34" si="77">(K33-L33)/M33</f>
        <v>-0.74353016652739967</v>
      </c>
      <c r="W33" s="5" t="s">
        <v>1</v>
      </c>
    </row>
    <row r="34" spans="2:23">
      <c r="B34" s="3">
        <v>31</v>
      </c>
      <c r="C34" s="3">
        <v>100.51779999999999</v>
      </c>
      <c r="D34" s="3">
        <v>91.700100000000006</v>
      </c>
      <c r="E34" s="3">
        <v>112.98309999999999</v>
      </c>
      <c r="F34" s="3">
        <v>49.520400000000002</v>
      </c>
      <c r="G34" s="3">
        <v>60.663600000000002</v>
      </c>
      <c r="H34" s="3">
        <v>42.2393</v>
      </c>
      <c r="I34" s="3">
        <v>53.518500000000003</v>
      </c>
      <c r="J34" s="3">
        <v>40.815800000000003</v>
      </c>
      <c r="K34" s="3">
        <v>44.398299999999999</v>
      </c>
      <c r="L34" s="2">
        <f t="shared" si="67"/>
        <v>66.261877777777784</v>
      </c>
      <c r="M34" s="2">
        <f t="shared" si="68"/>
        <v>27.794015954687861</v>
      </c>
      <c r="N34" s="2">
        <f t="shared" si="69"/>
        <v>1.2324927163483352</v>
      </c>
      <c r="O34" s="2">
        <f t="shared" si="70"/>
        <v>0.91524097358560019</v>
      </c>
      <c r="P34" s="2">
        <f t="shared" si="71"/>
        <v>1.680981341393452</v>
      </c>
      <c r="Q34" s="2">
        <f t="shared" si="72"/>
        <v>-0.60234108683938103</v>
      </c>
      <c r="R34" s="2">
        <f t="shared" si="73"/>
        <v>-0.20142025488164661</v>
      </c>
      <c r="S34" s="2">
        <f t="shared" si="74"/>
        <v>-0.86430754796073395</v>
      </c>
      <c r="T34" s="2">
        <f t="shared" si="75"/>
        <v>-0.45849357640699007</v>
      </c>
      <c r="U34" s="2">
        <f t="shared" si="76"/>
        <v>-0.91552360836455282</v>
      </c>
      <c r="V34" s="2">
        <f t="shared" si="77"/>
        <v>-0.78662895687408485</v>
      </c>
      <c r="W34" s="2" t="s">
        <v>28</v>
      </c>
    </row>
    <row r="35" spans="2:23">
      <c r="B35" s="3">
        <v>32</v>
      </c>
      <c r="C35" s="4">
        <v>1204783.4221485925</v>
      </c>
      <c r="D35" s="4">
        <v>1237979</v>
      </c>
      <c r="E35" s="4">
        <v>1234502.6328642503</v>
      </c>
      <c r="F35" s="4">
        <v>359059.42425527057</v>
      </c>
      <c r="G35" s="4">
        <v>408560</v>
      </c>
      <c r="H35" s="4">
        <v>337819.02695846593</v>
      </c>
      <c r="I35" s="4">
        <v>577983.93092286109</v>
      </c>
      <c r="J35" s="4">
        <v>550548</v>
      </c>
      <c r="K35" s="4">
        <v>532913.38900015538</v>
      </c>
      <c r="L35" s="2">
        <f t="shared" ref="L35:L37" si="78">AVERAGE(C35:K35)</f>
        <v>716016.53623884392</v>
      </c>
      <c r="M35" s="2">
        <f t="shared" ref="M35:M37" si="79">STDEV(C35:K35)</f>
        <v>391328.91718044551</v>
      </c>
      <c r="N35" s="2">
        <f t="shared" ref="N35:N37" si="80">(C35-L35)/M35</f>
        <v>1.2489925084794424</v>
      </c>
      <c r="O35" s="2">
        <f t="shared" ref="O35:O37" si="81">(D35-L35)/M35</f>
        <v>1.3338203256788053</v>
      </c>
      <c r="P35" s="2">
        <f t="shared" ref="P35:P37" si="82">(E35-L35)/M35</f>
        <v>1.3249368341116676</v>
      </c>
      <c r="Q35" s="2">
        <f t="shared" ref="Q35:Q37" si="83">(F35-L35)/M35</f>
        <v>-0.91216645719788969</v>
      </c>
      <c r="R35" s="2">
        <f t="shared" ref="R35:R37" si="84">(G35-L35)/M35</f>
        <v>-0.7856729281702246</v>
      </c>
      <c r="S35" s="2">
        <f t="shared" ref="S35:S37" si="85">(H35-L35)/M35</f>
        <v>-0.96644406451053932</v>
      </c>
      <c r="T35" s="2">
        <f t="shared" ref="T35:T37" si="86">(I35-L35)/M35</f>
        <v>-0.35272784416372344</v>
      </c>
      <c r="U35" s="2">
        <f t="shared" ref="U35:U37" si="87">(J35-L35)/M35</f>
        <v>-0.42283748778663549</v>
      </c>
      <c r="V35" s="2">
        <f t="shared" ref="V35:V37" si="88">(K35-L35)/M35</f>
        <v>-0.46790088644090139</v>
      </c>
      <c r="W35" s="8" t="s">
        <v>29</v>
      </c>
    </row>
    <row r="36" spans="2:23">
      <c r="B36" s="3">
        <v>33</v>
      </c>
      <c r="C36" s="4">
        <v>52313.342788194765</v>
      </c>
      <c r="D36" s="4">
        <v>53379</v>
      </c>
      <c r="E36" s="4">
        <v>54786.700141624824</v>
      </c>
      <c r="F36" s="4">
        <v>6723.8793302985878</v>
      </c>
      <c r="G36" s="4">
        <v>6232</v>
      </c>
      <c r="H36" s="4">
        <v>6583.0452306314373</v>
      </c>
      <c r="I36" s="4">
        <v>16073.764742638443</v>
      </c>
      <c r="J36" s="4">
        <v>16486</v>
      </c>
      <c r="K36" s="4">
        <v>14935.602747153442</v>
      </c>
      <c r="L36" s="2">
        <f t="shared" si="78"/>
        <v>25279.25944228239</v>
      </c>
      <c r="M36" s="2">
        <f t="shared" si="79"/>
        <v>21554.664708917688</v>
      </c>
      <c r="N36" s="2">
        <f t="shared" si="80"/>
        <v>1.2542103396638649</v>
      </c>
      <c r="O36" s="2">
        <f t="shared" si="81"/>
        <v>1.3036500886089899</v>
      </c>
      <c r="P36" s="2">
        <f t="shared" si="82"/>
        <v>1.3689584643427319</v>
      </c>
      <c r="Q36" s="2">
        <f t="shared" si="83"/>
        <v>-0.86085218037778111</v>
      </c>
      <c r="R36" s="2">
        <f t="shared" si="84"/>
        <v>-0.88367226767401663</v>
      </c>
      <c r="S36" s="2">
        <f t="shared" si="85"/>
        <v>-0.86738599111290637</v>
      </c>
      <c r="T36" s="2">
        <f t="shared" si="86"/>
        <v>-0.42707668265586196</v>
      </c>
      <c r="U36" s="2">
        <f t="shared" si="87"/>
        <v>-0.40795157619150552</v>
      </c>
      <c r="V36" s="2">
        <f t="shared" si="88"/>
        <v>-0.4798801946035155</v>
      </c>
      <c r="W36" s="8" t="s">
        <v>30</v>
      </c>
    </row>
    <row r="37" spans="2:23">
      <c r="B37" s="3">
        <v>34</v>
      </c>
      <c r="C37" s="3">
        <v>129.58340000000001</v>
      </c>
      <c r="D37" s="3">
        <v>143.62909999999999</v>
      </c>
      <c r="E37" s="3">
        <v>121.5615</v>
      </c>
      <c r="F37" s="3">
        <v>43.257100000000001</v>
      </c>
      <c r="G37" s="3">
        <v>40.417299999999997</v>
      </c>
      <c r="H37" s="3">
        <v>54.496299999999998</v>
      </c>
      <c r="I37" s="3">
        <v>47.320700000000002</v>
      </c>
      <c r="J37" s="3">
        <v>43.877699999999997</v>
      </c>
      <c r="K37" s="3">
        <v>26.355699999999999</v>
      </c>
      <c r="L37" s="2">
        <f t="shared" si="78"/>
        <v>72.277644444444434</v>
      </c>
      <c r="M37" s="2">
        <f t="shared" si="79"/>
        <v>45.436162508983735</v>
      </c>
      <c r="N37" s="2">
        <f t="shared" si="80"/>
        <v>1.2612366976243858</v>
      </c>
      <c r="O37" s="2">
        <f t="shared" si="81"/>
        <v>1.5703671176334004</v>
      </c>
      <c r="P37" s="2">
        <f t="shared" si="82"/>
        <v>1.0846834951303612</v>
      </c>
      <c r="Q37" s="2">
        <f t="shared" si="83"/>
        <v>-0.63871028805979002</v>
      </c>
      <c r="R37" s="2">
        <f t="shared" si="84"/>
        <v>-0.70121116496457947</v>
      </c>
      <c r="S37" s="2">
        <f t="shared" si="85"/>
        <v>-0.39134784855408222</v>
      </c>
      <c r="T37" s="2">
        <f t="shared" si="86"/>
        <v>-0.54927491817800178</v>
      </c>
      <c r="U37" s="2">
        <f t="shared" si="87"/>
        <v>-0.62505156413306562</v>
      </c>
      <c r="V37" s="2">
        <f t="shared" si="88"/>
        <v>-1.0106915264986265</v>
      </c>
      <c r="W37" s="2" t="s">
        <v>31</v>
      </c>
    </row>
    <row r="38" spans="2:23">
      <c r="B38" s="3">
        <v>35</v>
      </c>
      <c r="C38" s="4">
        <v>852311.35968471563</v>
      </c>
      <c r="D38" s="4">
        <v>944924</v>
      </c>
      <c r="E38" s="4">
        <v>826974.50429019134</v>
      </c>
      <c r="F38" s="4">
        <v>12859.210202602324</v>
      </c>
      <c r="G38" s="4">
        <v>13814</v>
      </c>
      <c r="H38" s="4">
        <v>13126.574089109408</v>
      </c>
      <c r="I38" s="4">
        <v>13129.340420797589</v>
      </c>
      <c r="J38" s="4">
        <v>13124</v>
      </c>
      <c r="K38" s="4">
        <v>14006.781310038294</v>
      </c>
      <c r="L38" s="2">
        <f t="shared" ref="L38:L39" si="89">AVERAGE(C38:K38)</f>
        <v>300474.41888860601</v>
      </c>
      <c r="M38" s="2">
        <f t="shared" ref="M38:M39" si="90">STDEV(C38:K38)</f>
        <v>431814.23442559637</v>
      </c>
      <c r="N38" s="2">
        <f t="shared" ref="N38:N39" si="91">(C38-L38)/M38</f>
        <v>1.2779498608473818</v>
      </c>
      <c r="O38" s="2">
        <f t="shared" ref="O38:O39" si="92">(D38-L38)/M38</f>
        <v>1.492423198991222</v>
      </c>
      <c r="P38" s="2">
        <f t="shared" ref="P38:P39" si="93">(E38-L38)/M38</f>
        <v>1.2192745014576489</v>
      </c>
      <c r="Q38" s="2">
        <f t="shared" ref="Q38:Q39" si="94">(F38-L38)/M38</f>
        <v>-0.66606236144251318</v>
      </c>
      <c r="R38" s="2">
        <f t="shared" ref="R38:R39" si="95">(G38-L38)/M38</f>
        <v>-0.66385124906761028</v>
      </c>
      <c r="S38" s="2">
        <f t="shared" ref="S38:S39" si="96">(H38-L38)/M38</f>
        <v>-0.66544319730851298</v>
      </c>
      <c r="T38" s="2">
        <f t="shared" ref="T38:T39" si="97">(I38-L38)/M38</f>
        <v>-0.66543679100814668</v>
      </c>
      <c r="U38" s="2">
        <f t="shared" ref="U38:U39" si="98">(J38-L38)/M38</f>
        <v>-0.66544915841146934</v>
      </c>
      <c r="V38" s="2">
        <f t="shared" ref="V38:V39" si="99">(K38-L38)/M38</f>
        <v>-0.66340480405799929</v>
      </c>
      <c r="W38" s="8" t="s">
        <v>32</v>
      </c>
    </row>
    <row r="39" spans="2:23">
      <c r="B39" s="3">
        <v>36</v>
      </c>
      <c r="C39" s="3">
        <v>601.31960000000004</v>
      </c>
      <c r="D39" s="3">
        <v>597.88160000000005</v>
      </c>
      <c r="E39" s="3">
        <v>617.65620000000001</v>
      </c>
      <c r="F39" s="3">
        <v>150.5324</v>
      </c>
      <c r="G39" s="3">
        <v>149.2037</v>
      </c>
      <c r="H39" s="3">
        <v>161.54740000000001</v>
      </c>
      <c r="I39" s="3">
        <v>245.28749999999999</v>
      </c>
      <c r="J39" s="3">
        <v>265.33519999999999</v>
      </c>
      <c r="K39" s="3">
        <v>245.78030000000001</v>
      </c>
      <c r="L39" s="2">
        <f t="shared" si="89"/>
        <v>337.17154444444441</v>
      </c>
      <c r="M39" s="2">
        <f t="shared" si="90"/>
        <v>205.96753044693796</v>
      </c>
      <c r="N39" s="2">
        <f t="shared" si="91"/>
        <v>1.2824742569004406</v>
      </c>
      <c r="O39" s="2">
        <f t="shared" si="92"/>
        <v>1.2657823055402446</v>
      </c>
      <c r="P39" s="2">
        <f t="shared" si="93"/>
        <v>1.3617906421799575</v>
      </c>
      <c r="Q39" s="2">
        <f t="shared" si="94"/>
        <v>-0.9061580921975807</v>
      </c>
      <c r="R39" s="2">
        <f t="shared" si="95"/>
        <v>-0.91260910900162151</v>
      </c>
      <c r="S39" s="2">
        <f t="shared" si="96"/>
        <v>-0.85267878904674865</v>
      </c>
      <c r="T39" s="2">
        <f t="shared" si="97"/>
        <v>-0.44610936609795343</v>
      </c>
      <c r="U39" s="2">
        <f t="shared" si="98"/>
        <v>-0.34877509230976161</v>
      </c>
      <c r="V39" s="2">
        <f t="shared" si="99"/>
        <v>-0.44371675596697469</v>
      </c>
      <c r="W39" s="2" t="s">
        <v>33</v>
      </c>
    </row>
    <row r="40" spans="2:23">
      <c r="B40" s="3">
        <v>37</v>
      </c>
      <c r="C40" s="4">
        <v>442843.8771468476</v>
      </c>
      <c r="D40" s="4">
        <v>466327</v>
      </c>
      <c r="E40" s="4">
        <v>439147.37069709937</v>
      </c>
      <c r="F40" s="4">
        <v>7881.2275424551708</v>
      </c>
      <c r="G40" s="4">
        <v>8160</v>
      </c>
      <c r="H40" s="4">
        <v>8347.3997585866346</v>
      </c>
      <c r="I40" s="4">
        <v>9463.718939933613</v>
      </c>
      <c r="J40" s="4">
        <v>8728</v>
      </c>
      <c r="K40" s="4">
        <v>9111.1066030687889</v>
      </c>
      <c r="L40" s="2">
        <f t="shared" ref="L40:L42" si="100">AVERAGE(C40:K40)</f>
        <v>155556.63340977678</v>
      </c>
      <c r="M40" s="2">
        <f t="shared" ref="M40:M42" si="101">STDEV(C40:K40)</f>
        <v>220535.80166256081</v>
      </c>
      <c r="N40" s="2">
        <f t="shared" ref="N40:N47" si="102">(C40-L40)/M40</f>
        <v>1.3026784838166348</v>
      </c>
      <c r="O40" s="2">
        <f t="shared" ref="O40:O47" si="103">(D40-L40)/M40</f>
        <v>1.4091606181282494</v>
      </c>
      <c r="P40" s="2">
        <f t="shared" ref="P40:P47" si="104">(E40-L40)/M40</f>
        <v>1.2859170037218781</v>
      </c>
      <c r="Q40" s="2">
        <f t="shared" ref="Q40:Q47" si="105">(F40-L40)/M40</f>
        <v>-0.66962100826276716</v>
      </c>
      <c r="R40" s="2">
        <f t="shared" ref="R40:R47" si="106">(G40-L40)/M40</f>
        <v>-0.66835693932047646</v>
      </c>
      <c r="S40" s="2">
        <f t="shared" ref="S40:S47" si="107">(H40-L40)/M40</f>
        <v>-0.66750719176396234</v>
      </c>
      <c r="T40" s="2">
        <f t="shared" ref="T40:T47" si="108">(I40-L40)/M40</f>
        <v>-0.66244534161114665</v>
      </c>
      <c r="U40" s="2">
        <f t="shared" ref="U40:U47" si="109">(J40-L40)/M40</f>
        <v>-0.66578139378221013</v>
      </c>
      <c r="V40" s="2">
        <f t="shared" ref="V40:V47" si="110">(K40-L40)/M40</f>
        <v>-0.66404423092619913</v>
      </c>
      <c r="W40" s="8" t="s">
        <v>34</v>
      </c>
    </row>
    <row r="41" spans="2:23">
      <c r="B41" s="3">
        <v>38</v>
      </c>
      <c r="C41" s="4">
        <v>949865.66007411864</v>
      </c>
      <c r="D41" s="4">
        <v>953992</v>
      </c>
      <c r="E41" s="4">
        <v>982064.48580935481</v>
      </c>
      <c r="F41" s="4">
        <v>6720.645981619813</v>
      </c>
      <c r="G41" s="4">
        <v>6601</v>
      </c>
      <c r="H41" s="4">
        <v>7462.7239211073911</v>
      </c>
      <c r="I41" s="4">
        <v>10373.721071932774</v>
      </c>
      <c r="J41" s="4">
        <v>8500</v>
      </c>
      <c r="K41" s="4">
        <v>8948.9811309578654</v>
      </c>
      <c r="L41" s="2">
        <f t="shared" si="100"/>
        <v>326058.80199878797</v>
      </c>
      <c r="M41" s="2">
        <f t="shared" si="101"/>
        <v>477018.27299590467</v>
      </c>
      <c r="N41" s="2">
        <f t="shared" si="102"/>
        <v>1.307721094534855</v>
      </c>
      <c r="O41" s="2">
        <f t="shared" si="103"/>
        <v>1.316371370969688</v>
      </c>
      <c r="P41" s="2">
        <f t="shared" si="104"/>
        <v>1.3752212880452879</v>
      </c>
      <c r="Q41" s="2">
        <f t="shared" si="105"/>
        <v>-0.6694463799291599</v>
      </c>
      <c r="R41" s="2">
        <f t="shared" si="106"/>
        <v>-0.66969720047083103</v>
      </c>
      <c r="S41" s="2">
        <f t="shared" si="107"/>
        <v>-0.66789072057291143</v>
      </c>
      <c r="T41" s="2">
        <f t="shared" si="108"/>
        <v>-0.66178823495418893</v>
      </c>
      <c r="U41" s="2">
        <f t="shared" si="109"/>
        <v>-0.66571622089939164</v>
      </c>
      <c r="V41" s="2">
        <f t="shared" si="110"/>
        <v>-0.66477499672334894</v>
      </c>
      <c r="W41" s="8" t="s">
        <v>35</v>
      </c>
    </row>
    <row r="42" spans="2:23">
      <c r="B42" s="3">
        <v>39</v>
      </c>
      <c r="C42" s="4">
        <v>9499405.1102348026</v>
      </c>
      <c r="D42" s="4">
        <v>8836633</v>
      </c>
      <c r="E42" s="4">
        <v>10045011.098211061</v>
      </c>
      <c r="F42" s="4">
        <v>1306961.2309240897</v>
      </c>
      <c r="G42" s="4">
        <v>1325721</v>
      </c>
      <c r="H42" s="4">
        <v>1214877.1145866627</v>
      </c>
      <c r="I42" s="4">
        <v>760991.91445064626</v>
      </c>
      <c r="J42" s="4">
        <v>819739</v>
      </c>
      <c r="K42" s="4">
        <v>810580.79480437608</v>
      </c>
      <c r="L42" s="2">
        <f t="shared" si="100"/>
        <v>3846657.8070235155</v>
      </c>
      <c r="M42" s="2">
        <f t="shared" si="101"/>
        <v>4226490.4739130894</v>
      </c>
      <c r="N42" s="2">
        <f t="shared" si="102"/>
        <v>1.3374565347068439</v>
      </c>
      <c r="O42" s="2">
        <f t="shared" si="103"/>
        <v>1.180642716167422</v>
      </c>
      <c r="P42" s="2">
        <f t="shared" si="104"/>
        <v>1.4665485062477404</v>
      </c>
      <c r="Q42" s="2">
        <f t="shared" si="105"/>
        <v>-0.60089963334237717</v>
      </c>
      <c r="R42" s="2">
        <f t="shared" si="106"/>
        <v>-0.59646101714491984</v>
      </c>
      <c r="S42" s="2">
        <f t="shared" si="107"/>
        <v>-0.62268700442620961</v>
      </c>
      <c r="T42" s="2">
        <f t="shared" si="108"/>
        <v>-0.73007756946770319</v>
      </c>
      <c r="U42" s="2">
        <f t="shared" si="109"/>
        <v>-0.71617783731121187</v>
      </c>
      <c r="V42" s="2">
        <f t="shared" si="110"/>
        <v>-0.71834469542958468</v>
      </c>
      <c r="W42" s="8" t="s">
        <v>36</v>
      </c>
    </row>
    <row r="43" spans="2:23">
      <c r="B43" s="3">
        <v>40</v>
      </c>
      <c r="C43" s="4">
        <v>3329445.6123246048</v>
      </c>
      <c r="D43" s="4">
        <v>3365075</v>
      </c>
      <c r="E43" s="4">
        <v>3092024.8155502328</v>
      </c>
      <c r="F43" s="4">
        <v>126507.1724720913</v>
      </c>
      <c r="G43" s="4">
        <v>113060</v>
      </c>
      <c r="H43" s="4">
        <v>116192.02522768274</v>
      </c>
      <c r="I43" s="4">
        <v>158712.87044105076</v>
      </c>
      <c r="J43" s="4">
        <v>141558</v>
      </c>
      <c r="K43" s="4">
        <v>144809.24411986847</v>
      </c>
      <c r="L43" s="2">
        <f>AVERAGE(C43:K43)</f>
        <v>1176376.0822372811</v>
      </c>
      <c r="M43" s="2">
        <f>STDEV(C43:K43)</f>
        <v>1566177.4521943228</v>
      </c>
      <c r="N43" s="2">
        <f t="shared" si="102"/>
        <v>1.3747289791911668</v>
      </c>
      <c r="O43" s="2">
        <f t="shared" si="103"/>
        <v>1.3974782453266714</v>
      </c>
      <c r="P43" s="2">
        <f t="shared" si="104"/>
        <v>1.2231364527876425</v>
      </c>
      <c r="Q43" s="2">
        <f t="shared" si="105"/>
        <v>-0.67033841426733021</v>
      </c>
      <c r="R43" s="2">
        <f t="shared" si="106"/>
        <v>-0.67892439694333606</v>
      </c>
      <c r="S43" s="2">
        <f t="shared" si="107"/>
        <v>-0.67692460744100702</v>
      </c>
      <c r="T43" s="2">
        <f t="shared" si="108"/>
        <v>-0.64977516460246187</v>
      </c>
      <c r="U43" s="2">
        <f t="shared" si="109"/>
        <v>-0.66072850224438462</v>
      </c>
      <c r="V43" s="2">
        <f t="shared" si="110"/>
        <v>-0.65865259180696045</v>
      </c>
      <c r="W43" s="5" t="s">
        <v>6</v>
      </c>
    </row>
    <row r="44" spans="2:23">
      <c r="B44" s="3">
        <v>41</v>
      </c>
      <c r="C44" s="3">
        <v>1031.3876</v>
      </c>
      <c r="D44" s="3">
        <v>1008.9392</v>
      </c>
      <c r="E44" s="3">
        <v>947.46370000000002</v>
      </c>
      <c r="F44" s="3">
        <v>700.60749999999996</v>
      </c>
      <c r="G44" s="3">
        <v>688.04169999999999</v>
      </c>
      <c r="H44" s="3">
        <v>698.62329999999997</v>
      </c>
      <c r="I44" s="3">
        <v>458.26060000000001</v>
      </c>
      <c r="J44" s="3">
        <v>742.53060000000005</v>
      </c>
      <c r="K44" s="3">
        <v>671.92229999999995</v>
      </c>
      <c r="L44" s="2">
        <f t="shared" ref="L44:L47" si="111">AVERAGE(C44:K44)</f>
        <v>771.97516666666661</v>
      </c>
      <c r="M44" s="2">
        <f t="shared" ref="M44:M47" si="112">STDEV(C44:K44)</f>
        <v>187.43533684376357</v>
      </c>
      <c r="N44" s="2">
        <f t="shared" si="102"/>
        <v>1.3840102816341737</v>
      </c>
      <c r="O44" s="2">
        <f t="shared" si="103"/>
        <v>1.2642441778780189</v>
      </c>
      <c r="P44" s="2">
        <f t="shared" si="104"/>
        <v>0.93626173318434402</v>
      </c>
      <c r="Q44" s="2">
        <f t="shared" si="105"/>
        <v>-0.38075886792977065</v>
      </c>
      <c r="R44" s="2">
        <f t="shared" si="106"/>
        <v>-0.44779958827416427</v>
      </c>
      <c r="S44" s="2">
        <f t="shared" si="107"/>
        <v>-0.39134491874287808</v>
      </c>
      <c r="T44" s="2">
        <f t="shared" si="108"/>
        <v>-1.6737215721929899</v>
      </c>
      <c r="U44" s="2">
        <f t="shared" si="109"/>
        <v>-0.15709186518660584</v>
      </c>
      <c r="V44" s="2">
        <f t="shared" si="110"/>
        <v>-0.53379938037012509</v>
      </c>
      <c r="W44" s="2" t="s">
        <v>37</v>
      </c>
    </row>
    <row r="45" spans="2:23">
      <c r="B45" s="3">
        <v>42</v>
      </c>
      <c r="C45" s="3">
        <v>225.45439999999999</v>
      </c>
      <c r="D45" s="3">
        <v>214.5384</v>
      </c>
      <c r="E45" s="3">
        <v>224.6123</v>
      </c>
      <c r="F45" s="3">
        <v>142.9171</v>
      </c>
      <c r="G45" s="3">
        <v>146.9134</v>
      </c>
      <c r="H45" s="3">
        <v>142.59520000000001</v>
      </c>
      <c r="I45" s="3">
        <v>142.16679999999999</v>
      </c>
      <c r="J45" s="3">
        <v>137.59030000000001</v>
      </c>
      <c r="K45" s="3">
        <v>124.01739999999999</v>
      </c>
      <c r="L45" s="2">
        <f t="shared" si="111"/>
        <v>166.75614444444443</v>
      </c>
      <c r="M45" s="2">
        <f t="shared" si="112"/>
        <v>41.688775901797314</v>
      </c>
      <c r="N45" s="2">
        <f t="shared" si="102"/>
        <v>1.4080110122164782</v>
      </c>
      <c r="O45" s="2">
        <f t="shared" si="103"/>
        <v>1.1461659528721146</v>
      </c>
      <c r="P45" s="2">
        <f t="shared" si="104"/>
        <v>1.3878113306047262</v>
      </c>
      <c r="Q45" s="2">
        <f t="shared" si="105"/>
        <v>-0.57183363936134812</v>
      </c>
      <c r="R45" s="2">
        <f t="shared" si="106"/>
        <v>-0.47597330492951606</v>
      </c>
      <c r="S45" s="2">
        <f t="shared" si="107"/>
        <v>-0.57955514216484305</v>
      </c>
      <c r="T45" s="2">
        <f t="shared" si="108"/>
        <v>-0.58983128941870233</v>
      </c>
      <c r="U45" s="2">
        <f t="shared" si="109"/>
        <v>-0.69960903896885585</v>
      </c>
      <c r="V45" s="2">
        <f t="shared" si="110"/>
        <v>-1.0251858808500505</v>
      </c>
      <c r="W45" s="2" t="s">
        <v>38</v>
      </c>
    </row>
    <row r="46" spans="2:23">
      <c r="B46" s="3">
        <v>43</v>
      </c>
      <c r="C46" s="3">
        <v>112.583</v>
      </c>
      <c r="D46" s="3">
        <v>109.8916</v>
      </c>
      <c r="E46" s="3">
        <v>84.261799999999994</v>
      </c>
      <c r="F46" s="3">
        <v>82.409800000000004</v>
      </c>
      <c r="G46" s="3">
        <v>77.607399999999998</v>
      </c>
      <c r="H46" s="3">
        <v>80.105900000000005</v>
      </c>
      <c r="I46" s="3">
        <v>58.248800000000003</v>
      </c>
      <c r="J46" s="3">
        <v>67.585899999999995</v>
      </c>
      <c r="K46" s="3">
        <v>77.536900000000003</v>
      </c>
      <c r="L46" s="2">
        <f t="shared" si="111"/>
        <v>83.359011111111101</v>
      </c>
      <c r="M46" s="2">
        <f t="shared" si="112"/>
        <v>17.736298604376586</v>
      </c>
      <c r="N46" s="2">
        <f t="shared" si="102"/>
        <v>1.6476937799004818</v>
      </c>
      <c r="O46" s="2">
        <f t="shared" si="103"/>
        <v>1.4959484772286</v>
      </c>
      <c r="P46" s="2">
        <f t="shared" si="104"/>
        <v>5.0900636543530081E-2</v>
      </c>
      <c r="Q46" s="2">
        <f t="shared" si="105"/>
        <v>-5.3517993369646535E-2</v>
      </c>
      <c r="R46" s="2">
        <f t="shared" si="106"/>
        <v>-0.32428474730865453</v>
      </c>
      <c r="S46" s="2">
        <f t="shared" si="107"/>
        <v>-0.18341544556023445</v>
      </c>
      <c r="T46" s="2">
        <f t="shared" si="108"/>
        <v>-1.4157526139594276</v>
      </c>
      <c r="U46" s="2">
        <f t="shared" si="109"/>
        <v>-0.88931244691713485</v>
      </c>
      <c r="V46" s="2">
        <f t="shared" si="110"/>
        <v>-0.328259646557509</v>
      </c>
      <c r="W46" s="2" t="s">
        <v>39</v>
      </c>
    </row>
    <row r="47" spans="2:23">
      <c r="B47" s="3">
        <v>44</v>
      </c>
      <c r="C47" s="3">
        <v>55.761699999999998</v>
      </c>
      <c r="D47" s="3">
        <v>31.379799999999999</v>
      </c>
      <c r="E47" s="3">
        <v>16.151800000000001</v>
      </c>
      <c r="F47" s="3">
        <v>-12.434200000000001</v>
      </c>
      <c r="G47" s="3">
        <v>-3.2437</v>
      </c>
      <c r="H47" s="3">
        <v>-20.6722</v>
      </c>
      <c r="I47" s="3">
        <v>-7.9242999999999997</v>
      </c>
      <c r="J47" s="3">
        <v>-11.6716</v>
      </c>
      <c r="K47" s="3">
        <v>-0.69340000000000002</v>
      </c>
      <c r="L47" s="2">
        <f t="shared" si="111"/>
        <v>5.1837666666666644</v>
      </c>
      <c r="M47" s="2">
        <f t="shared" si="112"/>
        <v>24.761535441234255</v>
      </c>
      <c r="N47" s="2">
        <f t="shared" si="102"/>
        <v>2.0426008497481223</v>
      </c>
      <c r="O47" s="2">
        <f t="shared" si="103"/>
        <v>1.0579325096985011</v>
      </c>
      <c r="P47" s="2">
        <f t="shared" si="104"/>
        <v>0.44294641418192399</v>
      </c>
      <c r="Q47" s="2">
        <f t="shared" si="105"/>
        <v>-0.71150541970544634</v>
      </c>
      <c r="R47" s="2">
        <f t="shared" si="106"/>
        <v>-0.34034507620366661</v>
      </c>
      <c r="S47" s="2">
        <f t="shared" si="107"/>
        <v>-1.0441988433241463</v>
      </c>
      <c r="T47" s="2">
        <f t="shared" si="108"/>
        <v>-0.52937212628738683</v>
      </c>
      <c r="U47" s="2">
        <f t="shared" si="109"/>
        <v>-0.68070765266834754</v>
      </c>
      <c r="V47" s="2">
        <f t="shared" si="110"/>
        <v>-0.23735065543955269</v>
      </c>
      <c r="W47" s="2" t="s">
        <v>40</v>
      </c>
    </row>
    <row r="48" spans="2:23">
      <c r="B48" s="1"/>
    </row>
    <row r="49" spans="2:2">
      <c r="B49" s="1"/>
    </row>
    <row r="50" spans="2:2">
      <c r="B50" s="1"/>
    </row>
  </sheetData>
  <mergeCells count="3">
    <mergeCell ref="L2:L3"/>
    <mergeCell ref="M2:M3"/>
    <mergeCell ref="N2:V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heatmap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2018-04-27T07:40:02Z</dcterms:modified>
</cp:coreProperties>
</file>