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91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Manuscripts/Castiglioni et al/Final/"/>
    </mc:Choice>
  </mc:AlternateContent>
  <xr:revisionPtr revIDLastSave="0" documentId="8_{98F6C1D6-C573-BB4D-88EF-3E392E583F7A}" xr6:coauthVersionLast="36" xr6:coauthVersionMax="36" xr10:uidLastSave="{00000000-0000-0000-0000-000000000000}"/>
  <bookViews>
    <workbookView xWindow="1440" yWindow="460" windowWidth="41360" windowHeight="26340" tabRatio="500" xr2:uid="{00000000-000D-0000-FFFF-FFFF00000000}"/>
  </bookViews>
  <sheets>
    <sheet name="Fig 1a" sheetId="1" r:id="rId1"/>
    <sheet name="Fig 1b" sheetId="2" r:id="rId2"/>
    <sheet name="Fig 2a" sheetId="3" r:id="rId3"/>
    <sheet name="Fig 2b" sheetId="4" r:id="rId4"/>
    <sheet name="Fig3a" sheetId="6" r:id="rId5"/>
    <sheet name="Fig3b" sheetId="5" r:id="rId6"/>
    <sheet name="Fig 3c" sheetId="7" r:id="rId7"/>
    <sheet name="Fig 7a" sheetId="9" r:id="rId8"/>
    <sheet name="Fig 7b" sheetId="11" r:id="rId9"/>
    <sheet name="Fig 7d" sheetId="12" r:id="rId10"/>
    <sheet name="Fig 7f" sheetId="13" r:id="rId11"/>
    <sheet name="Fig 8" sheetId="15" r:id="rId12"/>
    <sheet name="Suppl Fig1" sheetId="16" r:id="rId13"/>
    <sheet name="Suppl Fig 2" sheetId="22" r:id="rId14"/>
    <sheet name="Suppl Fig3a-b" sheetId="17" r:id="rId15"/>
    <sheet name="Suppl FIg3c" sheetId="18" r:id="rId16"/>
    <sheet name="Suppl Fig 4a" sheetId="19" r:id="rId17"/>
    <sheet name="Suppl Fig 4b" sheetId="20" r:id="rId18"/>
    <sheet name="WB quantification" sheetId="21" r:id="rId19"/>
  </sheets>
  <calcPr calcId="162913" iterateCount="1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B11" i="22" l="1"/>
  <c r="O13" i="22"/>
  <c r="O21" i="22" s="1"/>
  <c r="N13" i="22"/>
  <c r="N21" i="22" s="1"/>
  <c r="M13" i="22"/>
  <c r="M21" i="22" s="1"/>
  <c r="L13" i="22"/>
  <c r="L21" i="22" s="1"/>
  <c r="K13" i="22"/>
  <c r="K21" i="22"/>
  <c r="J13" i="22"/>
  <c r="J21" i="22" s="1"/>
  <c r="I13" i="22"/>
  <c r="I21" i="22" s="1"/>
  <c r="H13" i="22"/>
  <c r="H21" i="22" s="1"/>
  <c r="G13" i="22"/>
  <c r="G21" i="22" s="1"/>
  <c r="F13" i="22"/>
  <c r="F21" i="22" s="1"/>
  <c r="E13" i="22"/>
  <c r="E21" i="22" s="1"/>
  <c r="D13" i="22"/>
  <c r="D21" i="22" s="1"/>
  <c r="C13" i="22"/>
  <c r="C21" i="22"/>
  <c r="B13" i="22"/>
  <c r="B21" i="22" s="1"/>
  <c r="O12" i="22"/>
  <c r="O20" i="22" s="1"/>
  <c r="N12" i="22"/>
  <c r="N20" i="22" s="1"/>
  <c r="M12" i="22"/>
  <c r="M20" i="22"/>
  <c r="L12" i="22"/>
  <c r="L20" i="22" s="1"/>
  <c r="K12" i="22"/>
  <c r="K20" i="22" s="1"/>
  <c r="J12" i="22"/>
  <c r="J20" i="22" s="1"/>
  <c r="I12" i="22"/>
  <c r="I20" i="22" s="1"/>
  <c r="H12" i="22"/>
  <c r="H20" i="22" s="1"/>
  <c r="G12" i="22"/>
  <c r="G20" i="22" s="1"/>
  <c r="F12" i="22"/>
  <c r="F20" i="22" s="1"/>
  <c r="E12" i="22"/>
  <c r="E20" i="22" s="1"/>
  <c r="D12" i="22"/>
  <c r="D20" i="22" s="1"/>
  <c r="C12" i="22"/>
  <c r="C20" i="22" s="1"/>
  <c r="B12" i="22"/>
  <c r="B20" i="22" s="1"/>
  <c r="O11" i="22"/>
  <c r="O19" i="22" s="1"/>
  <c r="N11" i="22"/>
  <c r="N19" i="22" s="1"/>
  <c r="M11" i="22"/>
  <c r="M19" i="22" s="1"/>
  <c r="L11" i="22"/>
  <c r="L19" i="22" s="1"/>
  <c r="K11" i="22"/>
  <c r="K19" i="22"/>
  <c r="J11" i="22"/>
  <c r="J19" i="22" s="1"/>
  <c r="I11" i="22"/>
  <c r="I19" i="22" s="1"/>
  <c r="H11" i="22"/>
  <c r="H19" i="22" s="1"/>
  <c r="G11" i="22"/>
  <c r="G19" i="22"/>
  <c r="F11" i="22"/>
  <c r="F19" i="22" s="1"/>
  <c r="E11" i="22"/>
  <c r="E19" i="22" s="1"/>
  <c r="D11" i="22"/>
  <c r="D19" i="22" s="1"/>
  <c r="C11" i="22"/>
  <c r="C19" i="22"/>
  <c r="B19" i="22"/>
  <c r="M60" i="6"/>
  <c r="M61" i="6"/>
  <c r="K60" i="6"/>
  <c r="L60" i="6"/>
  <c r="K61" i="6"/>
  <c r="L61" i="6"/>
  <c r="J61" i="6"/>
  <c r="J60" i="6"/>
  <c r="L54" i="6"/>
  <c r="J54" i="6"/>
  <c r="J53" i="6"/>
  <c r="K53" i="6"/>
  <c r="L53" i="6"/>
  <c r="M53" i="6"/>
  <c r="K54" i="6"/>
  <c r="M54" i="6"/>
  <c r="I39" i="6"/>
  <c r="I38" i="6"/>
  <c r="F39" i="6"/>
  <c r="F38" i="6"/>
  <c r="I24" i="6"/>
  <c r="I23" i="6"/>
  <c r="F24" i="6"/>
  <c r="F23" i="6"/>
  <c r="I9" i="6"/>
  <c r="I8" i="6"/>
  <c r="F9" i="6"/>
  <c r="F8" i="6"/>
  <c r="I9" i="7"/>
  <c r="F9" i="7"/>
  <c r="I8" i="7"/>
  <c r="F8" i="7"/>
  <c r="K51" i="7"/>
  <c r="L51" i="7"/>
  <c r="M51" i="7"/>
  <c r="J51" i="7"/>
  <c r="K50" i="7"/>
  <c r="L50" i="7"/>
  <c r="M50" i="7"/>
  <c r="J50" i="7"/>
  <c r="L43" i="7"/>
  <c r="K43" i="7"/>
  <c r="M43" i="7"/>
  <c r="K44" i="7"/>
  <c r="L44" i="7"/>
  <c r="M44" i="7"/>
  <c r="J44" i="7"/>
  <c r="J43" i="7"/>
  <c r="I33" i="7"/>
  <c r="F33" i="7"/>
  <c r="F32" i="7"/>
  <c r="I32" i="7"/>
  <c r="I22" i="7"/>
  <c r="I21" i="7"/>
  <c r="F22" i="7"/>
  <c r="F21" i="7"/>
  <c r="K50" i="5"/>
  <c r="L50" i="5"/>
  <c r="M50" i="5"/>
  <c r="N50" i="5"/>
  <c r="K51" i="5"/>
  <c r="L51" i="5"/>
  <c r="M51" i="5"/>
  <c r="N51" i="5"/>
  <c r="J51" i="5"/>
  <c r="J50" i="5"/>
  <c r="K43" i="5"/>
  <c r="L43" i="5"/>
  <c r="M43" i="5"/>
  <c r="N43" i="5"/>
  <c r="K44" i="5"/>
  <c r="L44" i="5"/>
  <c r="M44" i="5"/>
  <c r="N44" i="5"/>
  <c r="J44" i="5"/>
  <c r="J43" i="5"/>
  <c r="I33" i="5"/>
  <c r="I32" i="5"/>
  <c r="F33" i="5"/>
  <c r="F32" i="5"/>
  <c r="I22" i="5"/>
  <c r="I21" i="5"/>
  <c r="F22" i="5"/>
  <c r="F21" i="5"/>
  <c r="I9" i="5"/>
  <c r="I8" i="5"/>
  <c r="F9" i="5"/>
  <c r="F8" i="5"/>
  <c r="E26" i="11"/>
  <c r="E25" i="11"/>
  <c r="E24" i="11"/>
  <c r="B26" i="11"/>
  <c r="B25" i="11"/>
  <c r="B24" i="11"/>
  <c r="N22" i="21"/>
  <c r="J22" i="21"/>
  <c r="N9" i="21"/>
  <c r="J9" i="21"/>
  <c r="G27" i="20"/>
  <c r="G26" i="20"/>
  <c r="F26" i="20"/>
  <c r="G19" i="20"/>
  <c r="G20" i="20"/>
  <c r="F19" i="20"/>
  <c r="N21" i="21"/>
  <c r="J21" i="21"/>
  <c r="I21" i="21"/>
  <c r="N8" i="21"/>
  <c r="J8" i="21"/>
  <c r="I8" i="21"/>
  <c r="J69" i="21"/>
  <c r="K69" i="21"/>
  <c r="J70" i="21"/>
  <c r="K70" i="21"/>
  <c r="I70" i="21"/>
  <c r="I69" i="21"/>
  <c r="K63" i="21"/>
  <c r="J62" i="21"/>
  <c r="K62" i="21"/>
  <c r="J63" i="21"/>
  <c r="I63" i="21"/>
  <c r="I62" i="21"/>
  <c r="N50" i="21"/>
  <c r="M50" i="21"/>
  <c r="N49" i="21"/>
  <c r="M49" i="21"/>
  <c r="I50" i="21"/>
  <c r="J50" i="21"/>
  <c r="J49" i="21"/>
  <c r="I49" i="21"/>
  <c r="N38" i="21"/>
  <c r="N37" i="21"/>
  <c r="M37" i="21"/>
  <c r="J38" i="21"/>
  <c r="J37" i="21"/>
  <c r="I37" i="21"/>
  <c r="M22" i="21"/>
  <c r="M21" i="21"/>
  <c r="I22" i="21"/>
  <c r="M9" i="21"/>
  <c r="M8" i="21"/>
  <c r="I9" i="21"/>
  <c r="C26" i="20"/>
  <c r="D26" i="20"/>
  <c r="E26" i="20"/>
  <c r="H26" i="20"/>
  <c r="I26" i="20"/>
  <c r="J26" i="20"/>
  <c r="K26" i="20"/>
  <c r="L26" i="20"/>
  <c r="M26" i="20"/>
  <c r="C27" i="20"/>
  <c r="D27" i="20"/>
  <c r="E27" i="20"/>
  <c r="F27" i="20"/>
  <c r="H27" i="20"/>
  <c r="I27" i="20"/>
  <c r="J27" i="20"/>
  <c r="K27" i="20"/>
  <c r="L27" i="20"/>
  <c r="M27" i="20"/>
  <c r="B27" i="20"/>
  <c r="B26" i="20"/>
  <c r="C19" i="20"/>
  <c r="D19" i="20"/>
  <c r="E19" i="20"/>
  <c r="H19" i="20"/>
  <c r="I19" i="20"/>
  <c r="J19" i="20"/>
  <c r="K19" i="20"/>
  <c r="L19" i="20"/>
  <c r="M19" i="20"/>
  <c r="C20" i="20"/>
  <c r="D20" i="20"/>
  <c r="E20" i="20"/>
  <c r="F20" i="20"/>
  <c r="H20" i="20"/>
  <c r="I20" i="20"/>
  <c r="J20" i="20"/>
  <c r="K20" i="20"/>
  <c r="L20" i="20"/>
  <c r="M20" i="20"/>
  <c r="B20" i="20"/>
  <c r="B19" i="20"/>
  <c r="L47" i="19"/>
  <c r="M47" i="19"/>
  <c r="N47" i="19"/>
  <c r="O47" i="19"/>
  <c r="P47" i="19"/>
  <c r="L48" i="19"/>
  <c r="M48" i="19"/>
  <c r="N48" i="19"/>
  <c r="O48" i="19"/>
  <c r="P48" i="19"/>
  <c r="K48" i="19"/>
  <c r="K47" i="19"/>
  <c r="C47" i="19"/>
  <c r="D47" i="19"/>
  <c r="E47" i="19"/>
  <c r="F47" i="19"/>
  <c r="G47" i="19"/>
  <c r="C48" i="19"/>
  <c r="D48" i="19"/>
  <c r="E48" i="19"/>
  <c r="F48" i="19"/>
  <c r="G48" i="19"/>
  <c r="B48" i="19"/>
  <c r="B47" i="19"/>
  <c r="N19" i="19"/>
  <c r="D19" i="19"/>
  <c r="B19" i="19"/>
  <c r="L19" i="19"/>
  <c r="M19" i="19"/>
  <c r="O19" i="19"/>
  <c r="P19" i="19"/>
  <c r="L20" i="19"/>
  <c r="M20" i="19"/>
  <c r="N20" i="19"/>
  <c r="O20" i="19"/>
  <c r="P20" i="19"/>
  <c r="K20" i="19"/>
  <c r="K19" i="19"/>
  <c r="O20" i="18"/>
  <c r="O19" i="18"/>
  <c r="J19" i="18"/>
  <c r="C19" i="19"/>
  <c r="E19" i="19"/>
  <c r="F19" i="19"/>
  <c r="G19" i="19"/>
  <c r="C20" i="19"/>
  <c r="D20" i="19"/>
  <c r="E20" i="19"/>
  <c r="F20" i="19"/>
  <c r="G20" i="19"/>
  <c r="B20" i="19"/>
  <c r="K19" i="18"/>
  <c r="L19" i="18"/>
  <c r="M19" i="18"/>
  <c r="N19" i="18"/>
  <c r="K20" i="18"/>
  <c r="L20" i="18"/>
  <c r="M20" i="18"/>
  <c r="N20" i="18"/>
  <c r="J20" i="18"/>
  <c r="C19" i="18"/>
  <c r="D19" i="18"/>
  <c r="E19" i="18"/>
  <c r="F19" i="18"/>
  <c r="G19" i="18"/>
  <c r="C20" i="18"/>
  <c r="D20" i="18"/>
  <c r="E20" i="18"/>
  <c r="F20" i="18"/>
  <c r="G20" i="18"/>
  <c r="B20" i="18"/>
  <c r="B19" i="18"/>
  <c r="K35" i="17"/>
  <c r="K34" i="17"/>
  <c r="H35" i="17"/>
  <c r="H34" i="17"/>
  <c r="K22" i="17"/>
  <c r="K21" i="17"/>
  <c r="H22" i="17"/>
  <c r="H21" i="17"/>
  <c r="J9" i="16"/>
  <c r="J8" i="16"/>
  <c r="G9" i="16"/>
  <c r="G8" i="16"/>
  <c r="K11" i="15"/>
  <c r="K10" i="15"/>
  <c r="K9" i="15"/>
  <c r="K8" i="15"/>
  <c r="G11" i="15"/>
  <c r="G10" i="15"/>
  <c r="G9" i="15"/>
  <c r="L9" i="15"/>
  <c r="L8" i="15"/>
  <c r="L10" i="15"/>
  <c r="L11" i="15"/>
  <c r="H8" i="15"/>
  <c r="H9" i="15"/>
  <c r="H10" i="15"/>
  <c r="H11" i="15"/>
  <c r="G8" i="15"/>
  <c r="J11" i="4"/>
  <c r="J10" i="4"/>
  <c r="G11" i="4"/>
  <c r="G10" i="4"/>
  <c r="J21" i="3"/>
  <c r="J20" i="3"/>
  <c r="G21" i="3"/>
  <c r="G20" i="3"/>
  <c r="J10" i="3"/>
  <c r="J9" i="3"/>
  <c r="G10" i="3"/>
  <c r="G9" i="3"/>
  <c r="L54" i="15"/>
  <c r="M54" i="15"/>
  <c r="N54" i="15"/>
  <c r="O54" i="15"/>
  <c r="L55" i="15"/>
  <c r="M55" i="15"/>
  <c r="N55" i="15"/>
  <c r="O55" i="15"/>
  <c r="L56" i="15"/>
  <c r="M56" i="15"/>
  <c r="N56" i="15"/>
  <c r="O56" i="15"/>
  <c r="L57" i="15"/>
  <c r="M57" i="15"/>
  <c r="N57" i="15"/>
  <c r="O57" i="15"/>
  <c r="L45" i="15"/>
  <c r="M45" i="15"/>
  <c r="N45" i="15"/>
  <c r="O45" i="15"/>
  <c r="L46" i="15"/>
  <c r="M46" i="15"/>
  <c r="N46" i="15"/>
  <c r="O46" i="15"/>
  <c r="L47" i="15"/>
  <c r="M47" i="15"/>
  <c r="N47" i="15"/>
  <c r="O47" i="15"/>
  <c r="L48" i="15"/>
  <c r="M48" i="15"/>
  <c r="N48" i="15"/>
  <c r="O48" i="15"/>
  <c r="K57" i="15"/>
  <c r="K56" i="15"/>
  <c r="K55" i="15"/>
  <c r="K54" i="15"/>
  <c r="K48" i="15"/>
  <c r="K47" i="15"/>
  <c r="K46" i="15"/>
  <c r="K45" i="15"/>
  <c r="I31" i="15"/>
  <c r="I30" i="15"/>
  <c r="I29" i="15"/>
  <c r="I28" i="15"/>
  <c r="F31" i="15"/>
  <c r="F30" i="15"/>
  <c r="F29" i="15"/>
  <c r="F28" i="15"/>
  <c r="G32" i="13"/>
  <c r="G31" i="13"/>
  <c r="G25" i="13"/>
  <c r="G24" i="13"/>
  <c r="G17" i="13"/>
  <c r="G16" i="13"/>
  <c r="G10" i="13"/>
  <c r="G9" i="13"/>
  <c r="G47" i="12"/>
  <c r="G46" i="12"/>
  <c r="H39" i="12"/>
  <c r="H40" i="12"/>
  <c r="G40" i="12"/>
  <c r="G39" i="12"/>
  <c r="H47" i="12"/>
  <c r="H46" i="12"/>
  <c r="H32" i="12"/>
  <c r="H33" i="12"/>
  <c r="G33" i="12"/>
  <c r="G32" i="12"/>
  <c r="H25" i="12"/>
  <c r="H26" i="12"/>
  <c r="G26" i="12"/>
  <c r="G25" i="12"/>
  <c r="H15" i="12"/>
  <c r="H14" i="12"/>
  <c r="G15" i="12"/>
  <c r="G14" i="12"/>
  <c r="H7" i="12"/>
  <c r="H8" i="12"/>
  <c r="G8" i="12"/>
  <c r="G7" i="12"/>
  <c r="B64" i="9"/>
  <c r="B63" i="9"/>
  <c r="B62" i="9"/>
  <c r="B61" i="9"/>
  <c r="B60" i="9"/>
  <c r="B59" i="9"/>
  <c r="B53" i="9"/>
  <c r="B52" i="9"/>
  <c r="B51" i="9"/>
  <c r="B50" i="9"/>
  <c r="B49" i="9"/>
  <c r="B48" i="9"/>
  <c r="E26" i="2"/>
  <c r="E25" i="2"/>
  <c r="E24" i="2"/>
  <c r="B26" i="2"/>
  <c r="B25" i="2"/>
  <c r="B24" i="2"/>
  <c r="C59" i="1"/>
  <c r="D59" i="1"/>
  <c r="C60" i="1"/>
  <c r="D60" i="1"/>
  <c r="C61" i="1"/>
  <c r="D61" i="1"/>
  <c r="C62" i="1"/>
  <c r="D62" i="1"/>
  <c r="C63" i="1"/>
  <c r="D63" i="1"/>
  <c r="C64" i="1"/>
  <c r="D64" i="1"/>
  <c r="B64" i="1"/>
  <c r="B63" i="1"/>
  <c r="B62" i="1"/>
  <c r="B61" i="1"/>
  <c r="B60" i="1"/>
  <c r="B59" i="1"/>
  <c r="C49" i="1"/>
  <c r="D49" i="1"/>
  <c r="C50" i="1"/>
  <c r="D50" i="1"/>
  <c r="C51" i="1"/>
  <c r="D51" i="1"/>
  <c r="C52" i="1"/>
  <c r="D52" i="1"/>
  <c r="C53" i="1"/>
  <c r="D53" i="1"/>
  <c r="B53" i="1"/>
  <c r="B52" i="1"/>
  <c r="B51" i="1"/>
  <c r="B50" i="1"/>
  <c r="B49" i="1"/>
  <c r="D48" i="1"/>
  <c r="C48" i="1"/>
  <c r="B48" i="1"/>
</calcChain>
</file>

<file path=xl/sharedStrings.xml><?xml version="1.0" encoding="utf-8"?>
<sst xmlns="http://schemas.openxmlformats.org/spreadsheetml/2006/main" count="2024" uniqueCount="220">
  <si>
    <t>E16.5</t>
  </si>
  <si>
    <t>P0</t>
  </si>
  <si>
    <t>P7</t>
  </si>
  <si>
    <t>P14</t>
  </si>
  <si>
    <t>P21</t>
  </si>
  <si>
    <t>P28</t>
  </si>
  <si>
    <t>Sample</t>
  </si>
  <si>
    <t>Age</t>
  </si>
  <si>
    <t>Myomaker</t>
  </si>
  <si>
    <t>Myh4</t>
  </si>
  <si>
    <t>Ash1L</t>
  </si>
  <si>
    <t>ΔΔCt</t>
  </si>
  <si>
    <t>FC (Relative to E16.5 average)</t>
  </si>
  <si>
    <t>Untreated</t>
  </si>
  <si>
    <t>Treatment</t>
  </si>
  <si>
    <t>CTX 5d</t>
  </si>
  <si>
    <t>CTX 10d</t>
  </si>
  <si>
    <t>FC (Relative to Untr average)</t>
  </si>
  <si>
    <t>Ash1L Expression</t>
  </si>
  <si>
    <t>WT</t>
  </si>
  <si>
    <t>FI</t>
  </si>
  <si>
    <t>GT</t>
  </si>
  <si>
    <t>Cdon</t>
  </si>
  <si>
    <t>Genotype</t>
  </si>
  <si>
    <t>Muscle tissue</t>
  </si>
  <si>
    <t>FC (Relative to WT average)</t>
  </si>
  <si>
    <t>C2C12 cells</t>
  </si>
  <si>
    <t>FC (Relative to NS average)</t>
  </si>
  <si>
    <t xml:space="preserve">NS </t>
  </si>
  <si>
    <t>Ash1L KD</t>
  </si>
  <si>
    <t>Human primary cells</t>
  </si>
  <si>
    <t>NS</t>
  </si>
  <si>
    <t>IgG</t>
  </si>
  <si>
    <t>Enrichment over input (%)</t>
  </si>
  <si>
    <t>Negative Region</t>
  </si>
  <si>
    <t>Fusion Index</t>
  </si>
  <si>
    <t>EV+NS</t>
  </si>
  <si>
    <t>EV+Ash1L KD</t>
  </si>
  <si>
    <t>Cdon OE+NS</t>
  </si>
  <si>
    <t>Cdon OE+Ash1L KD</t>
  </si>
  <si>
    <t>Nuclei distribution</t>
  </si>
  <si>
    <t>X&gt;100</t>
  </si>
  <si>
    <t>Condition</t>
  </si>
  <si>
    <t>Average of 6 fields (%)</t>
  </si>
  <si>
    <t>Frequency (%)_Sum of 6 fields_at least 150 fibers per condition</t>
  </si>
  <si>
    <t>MDX</t>
  </si>
  <si>
    <t>X≤5</t>
  </si>
  <si>
    <t>5&lt;X≤20</t>
  </si>
  <si>
    <t>20&lt;X≤30</t>
  </si>
  <si>
    <t>30&lt;X≤100</t>
  </si>
  <si>
    <t>Proliferation curve</t>
  </si>
  <si>
    <t>0h</t>
  </si>
  <si>
    <t>15h</t>
  </si>
  <si>
    <t>24h</t>
  </si>
  <si>
    <t>39h</t>
  </si>
  <si>
    <t>48h</t>
  </si>
  <si>
    <t>DT= (duration * log10(2))/(log10(final conc)-log10(in conc))</t>
  </si>
  <si>
    <t>Doubling times (DT)</t>
  </si>
  <si>
    <t>Cell count (3 biological replicates)</t>
  </si>
  <si>
    <t>DT (h)</t>
  </si>
  <si>
    <t>AVERAGE</t>
  </si>
  <si>
    <t>SEM</t>
  </si>
  <si>
    <t>Unpaired t test</t>
  </si>
  <si>
    <t>P value</t>
  </si>
  <si>
    <t>P value summary</t>
  </si>
  <si>
    <t>*</t>
  </si>
  <si>
    <t>Are means signif. different? (P &lt; 0.05)</t>
  </si>
  <si>
    <t>Yes</t>
  </si>
  <si>
    <t>One- or two-tailed P value?</t>
  </si>
  <si>
    <t>Two-tailed</t>
  </si>
  <si>
    <t>STATISTIC</t>
  </si>
  <si>
    <t>E16.5 vs P0</t>
  </si>
  <si>
    <t>**</t>
  </si>
  <si>
    <t>E16.5 vs P7</t>
  </si>
  <si>
    <t>***</t>
  </si>
  <si>
    <t>E16.5 vs P14</t>
  </si>
  <si>
    <t>P0 VS P7</t>
  </si>
  <si>
    <t>&lt; 0,0001</t>
  </si>
  <si>
    <t>P0 VS P14</t>
  </si>
  <si>
    <t>P7 vs P14</t>
  </si>
  <si>
    <t>P14 vs P21</t>
  </si>
  <si>
    <t>ns</t>
  </si>
  <si>
    <t>No</t>
  </si>
  <si>
    <t>P21 vs P28</t>
  </si>
  <si>
    <t>CTX 10</t>
  </si>
  <si>
    <t>UNTR vs 5d</t>
  </si>
  <si>
    <t>UNTR vs 10d</t>
  </si>
  <si>
    <t>WT vs GT</t>
  </si>
  <si>
    <t>NS vs KD</t>
  </si>
  <si>
    <t>#13</t>
  </si>
  <si>
    <t>#5</t>
  </si>
  <si>
    <t>#10</t>
  </si>
  <si>
    <t>KD</t>
  </si>
  <si>
    <t>(a)</t>
  </si>
  <si>
    <t>(b)</t>
  </si>
  <si>
    <t>(d)</t>
  </si>
  <si>
    <t>(c )</t>
  </si>
  <si>
    <t>One-tailed</t>
  </si>
  <si>
    <t>a vs b</t>
  </si>
  <si>
    <t>c vs d</t>
  </si>
  <si>
    <t>b vs c</t>
  </si>
  <si>
    <t>b vs d</t>
  </si>
  <si>
    <t>a vs b X≤5</t>
  </si>
  <si>
    <t>a vs b 20&lt;X≤30</t>
  </si>
  <si>
    <t>a vs b 30&lt;X≤100</t>
  </si>
  <si>
    <t>a vs b X&gt;100</t>
  </si>
  <si>
    <t>b vs c 20&lt;X≤30</t>
  </si>
  <si>
    <t>b vs d 20&lt;X≤30</t>
  </si>
  <si>
    <t>b vs c X&gt;100</t>
  </si>
  <si>
    <t>b vs d X&gt;100</t>
  </si>
  <si>
    <t>Number of Myofibers</t>
  </si>
  <si>
    <t>N of Myofiber</t>
  </si>
  <si>
    <t>(Average of at least 6 fields)</t>
  </si>
  <si>
    <t xml:space="preserve">Crossectional area </t>
  </si>
  <si>
    <t>CSA</t>
  </si>
  <si>
    <t>Number of Myonuclei/Myofiber lenght</t>
  </si>
  <si>
    <t>N myonuclei/myofiber lenght</t>
  </si>
  <si>
    <t>Expression</t>
  </si>
  <si>
    <t>Paired t test</t>
  </si>
  <si>
    <t>a vs c</t>
  </si>
  <si>
    <t>WT vs MDX</t>
  </si>
  <si>
    <t xml:space="preserve">Migration assay </t>
  </si>
  <si>
    <t>Distance (um)</t>
  </si>
  <si>
    <t>Average of 3 fields (total distance)</t>
  </si>
  <si>
    <t>Desmin</t>
  </si>
  <si>
    <t>MyoD</t>
  </si>
  <si>
    <t>Myogenin</t>
  </si>
  <si>
    <t>Myoblasts</t>
  </si>
  <si>
    <t>Myotubes</t>
  </si>
  <si>
    <t>FC (relative to NS average)</t>
  </si>
  <si>
    <t>MB_Desmin</t>
  </si>
  <si>
    <t>MB_MyoD</t>
  </si>
  <si>
    <t>MB_Myogenin</t>
  </si>
  <si>
    <t>MT_Desmin</t>
  </si>
  <si>
    <t>MT_MyoD</t>
  </si>
  <si>
    <t>MT_Myogenin</t>
  </si>
  <si>
    <t>Socs2</t>
  </si>
  <si>
    <t>Vgll3</t>
  </si>
  <si>
    <t>Six1</t>
  </si>
  <si>
    <t>Eya4</t>
  </si>
  <si>
    <t>Tcf7l2</t>
  </si>
  <si>
    <t>Targets validation (RNA-seq)_C2C12 cells</t>
  </si>
  <si>
    <t>Targets validation (RNA-seq)_Human primary cells</t>
  </si>
  <si>
    <t>Targets validation (ChIP-seq)_C2C12 cells</t>
  </si>
  <si>
    <t>Negative Ctr</t>
  </si>
  <si>
    <t>Ash1L in proliferating vs confluent cells</t>
  </si>
  <si>
    <t>Differentiation markers in myotubes</t>
  </si>
  <si>
    <t>FC (Relative to NS average)_Enrichment over vinculin</t>
  </si>
  <si>
    <t>d0</t>
  </si>
  <si>
    <t>d1</t>
  </si>
  <si>
    <t>FC (Relative to d0 average)_Enrichment over vinculin</t>
  </si>
  <si>
    <t>d0 vs d1</t>
  </si>
  <si>
    <t>Prolif</t>
  </si>
  <si>
    <t>Confl</t>
  </si>
  <si>
    <t>P vs C</t>
  </si>
  <si>
    <t>P</t>
  </si>
  <si>
    <t>C</t>
  </si>
  <si>
    <t>FC (Relative to P average)_Enrichment over vinculin</t>
  </si>
  <si>
    <t>GENOTYPE</t>
  </si>
  <si>
    <t>FC (Relative to WT average)_Enrichment over vinculin</t>
  </si>
  <si>
    <t>nd</t>
  </si>
  <si>
    <t>Ash1L and Cdon expression in Muscle tissue and C2C12 cells</t>
  </si>
  <si>
    <t>Suppl Fig 3c</t>
  </si>
  <si>
    <t>Untr vs 5d</t>
  </si>
  <si>
    <t>Untr vs 10d</t>
  </si>
  <si>
    <r>
      <t xml:space="preserve">Ash1L in </t>
    </r>
    <r>
      <rPr>
        <i/>
        <sz val="12"/>
        <color theme="1"/>
        <rFont val="Arial"/>
      </rPr>
      <t>in vitro</t>
    </r>
    <r>
      <rPr>
        <sz val="12"/>
        <color theme="1"/>
        <rFont val="Arial"/>
      </rPr>
      <t xml:space="preserve"> muscle differentiation</t>
    </r>
  </si>
  <si>
    <t xml:space="preserve">Ash1L </t>
  </si>
  <si>
    <t xml:space="preserve">MHC+ </t>
  </si>
  <si>
    <t>Percentage of MHC+ cells</t>
  </si>
  <si>
    <t>FC (Average of 3 biological replicates)</t>
  </si>
  <si>
    <t>MHC+</t>
  </si>
  <si>
    <t>X&lt;5</t>
  </si>
  <si>
    <t>5&lt;X&lt;10</t>
  </si>
  <si>
    <t>10&lt;X&lt;20</t>
  </si>
  <si>
    <t>20&lt;X&lt;30</t>
  </si>
  <si>
    <t>X&gt;30</t>
  </si>
  <si>
    <t xml:space="preserve"> Raw Data Related to Figure 2a</t>
  </si>
  <si>
    <t>Raw Data Related to Figure 1b</t>
  </si>
  <si>
    <t>Raw Data Related to Figure 1a</t>
  </si>
  <si>
    <t>Raw Data Related to Figure 2b</t>
  </si>
  <si>
    <t>Raw Data Related to Figure 3a</t>
  </si>
  <si>
    <t>Raw Data Related to Figure 3b</t>
  </si>
  <si>
    <t xml:space="preserve"> Raw Data Related to Figure 7a</t>
  </si>
  <si>
    <t>Raw Data Related to Figure 7b</t>
  </si>
  <si>
    <t xml:space="preserve"> Raw Data Related to Figure 7d</t>
  </si>
  <si>
    <t xml:space="preserve"> Raw Data Related to Figure 7f</t>
  </si>
  <si>
    <t>Raw Data Related to Figure 8</t>
  </si>
  <si>
    <t>Raw Data Related to Supplementary Figure 1</t>
  </si>
  <si>
    <t xml:space="preserve"> Raw Data Related to Supplementary Figure 3a-b</t>
  </si>
  <si>
    <t xml:space="preserve"> Raw Data Related to Supplementary Figure 3c</t>
  </si>
  <si>
    <t>Raw Data Related to Supplementary Figure 4b</t>
  </si>
  <si>
    <t>Raw Data Related to Supplementary Figure 4a</t>
  </si>
  <si>
    <t>Raw Data Related to Western blotting quantification</t>
  </si>
  <si>
    <t>Raw Data Related to Figure 3c</t>
  </si>
  <si>
    <t>Frequency (%)_Sum of 6 fields_at least 50 fibers per condition</t>
  </si>
  <si>
    <t>X=1</t>
  </si>
  <si>
    <t>X=2</t>
  </si>
  <si>
    <t>X=3</t>
  </si>
  <si>
    <t>X&gt;3</t>
  </si>
  <si>
    <t>x=1</t>
  </si>
  <si>
    <t>x=2</t>
  </si>
  <si>
    <t>x=3</t>
  </si>
  <si>
    <t>X=4</t>
  </si>
  <si>
    <t>X=5</t>
  </si>
  <si>
    <t>X&gt;5</t>
  </si>
  <si>
    <t>FC (Average of 4 pools of wt and gt mice)</t>
  </si>
  <si>
    <t>x=4</t>
  </si>
  <si>
    <t>x=5</t>
  </si>
  <si>
    <t>Average of 6 fields/sample (%)</t>
  </si>
  <si>
    <t>Raw Data Related to Supplementary Figure 2</t>
  </si>
  <si>
    <t>Days</t>
    <phoneticPr fontId="1"/>
  </si>
  <si>
    <t>WT</t>
    <phoneticPr fontId="1"/>
  </si>
  <si>
    <t>Hetero</t>
    <phoneticPr fontId="1"/>
  </si>
  <si>
    <t>Homo</t>
    <phoneticPr fontId="1"/>
  </si>
  <si>
    <t xml:space="preserve">Number of animals </t>
  </si>
  <si>
    <t>Percentage</t>
  </si>
  <si>
    <t>Fig 1c - 7c</t>
  </si>
  <si>
    <t>Fig 1d - 7c</t>
  </si>
  <si>
    <t>Fig 7e</t>
  </si>
  <si>
    <t>Cdon Positive Region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</si>
</sst>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2"/>
      <color theme="1"/>
      <name val="Calibri"/>
      <family val="2"/>
      <scheme val="minor"/>
    </font>
    <font>
      <sz val="12"/>
      <name val="Arial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2"/>
      <color theme="1"/>
      <name val="Arial"/>
    </font>
    <font>
      <sz val="12"/>
      <color theme="1"/>
      <name val="Arial"/>
    </font>
    <font>
      <sz val="12"/>
      <color rgb="FF000000"/>
      <name val="Arial"/>
    </font>
    <font>
      <b/>
      <sz val="12"/>
      <color rgb="FF000000"/>
      <name val="Arial"/>
    </font>
    <font>
      <i/>
      <sz val="12"/>
      <color theme="1"/>
      <name val="Arial"/>
    </font>
    <font>
      <sz val="8"/>
      <name val="Calibri"/>
      <family val="2"/>
      <scheme val="minor"/>
    </font>
    <font>
      <sz val="11"/>
      <name val="Arial"/>
    </font>
  </fonts>
  <fills count="8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D9D9D9"/>
        <bgColor rgb="FF000000"/>
      </patternFill>
    </fill>
    <fill>
      <patternFill patternType="solid">
        <fgColor rgb="FFA6A6A6"/>
        <bgColor rgb="FF000000"/>
      </patternFill>
    </fill>
    <fill>
      <patternFill patternType="solid">
        <fgColor rgb="FFBFBFBF"/>
        <bgColor rgb="FF000000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697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9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0" borderId="3" xfId="0" applyFont="1" applyBorder="1"/>
    <xf numFmtId="0" fontId="1" fillId="0" borderId="4" xfId="0" applyFont="1" applyBorder="1"/>
    <xf numFmtId="0" fontId="1" fillId="0" borderId="0" xfId="0" applyFont="1" applyBorder="1"/>
    <xf numFmtId="0" fontId="1" fillId="0" borderId="6" xfId="0" applyFont="1" applyBorder="1"/>
    <xf numFmtId="0" fontId="1" fillId="0" borderId="8" xfId="0" applyFont="1" applyBorder="1"/>
    <xf numFmtId="0" fontId="1" fillId="0" borderId="9" xfId="0" applyFont="1" applyBorder="1"/>
    <xf numFmtId="0" fontId="4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5" fillId="3" borderId="1" xfId="0" applyFont="1" applyFill="1" applyBorder="1" applyAlignment="1">
      <alignment horizontal="center"/>
    </xf>
    <xf numFmtId="0" fontId="5" fillId="4" borderId="1" xfId="0" applyFont="1" applyFill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4" borderId="0" xfId="0" applyFont="1" applyFill="1" applyAlignment="1">
      <alignment horizontal="center"/>
    </xf>
    <xf numFmtId="0" fontId="7" fillId="0" borderId="0" xfId="0" applyFont="1" applyAlignment="1">
      <alignment horizontal="left"/>
    </xf>
    <xf numFmtId="0" fontId="1" fillId="4" borderId="10" xfId="0" applyFont="1" applyFill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left"/>
    </xf>
    <xf numFmtId="0" fontId="1" fillId="0" borderId="0" xfId="0" applyFont="1" applyFill="1" applyBorder="1"/>
    <xf numFmtId="0" fontId="5" fillId="0" borderId="0" xfId="0" applyFont="1" applyFill="1" applyAlignment="1">
      <alignment horizontal="center"/>
    </xf>
    <xf numFmtId="0" fontId="6" fillId="0" borderId="0" xfId="0" applyFont="1" applyFill="1" applyAlignment="1">
      <alignment horizontal="center"/>
    </xf>
    <xf numFmtId="0" fontId="5" fillId="0" borderId="0" xfId="0" applyFont="1"/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4" fillId="0" borderId="0" xfId="0" applyFont="1"/>
    <xf numFmtId="0" fontId="5" fillId="0" borderId="10" xfId="0" applyFont="1" applyBorder="1"/>
    <xf numFmtId="0" fontId="5" fillId="0" borderId="5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5" fillId="0" borderId="3" xfId="0" applyFont="1" applyBorder="1"/>
    <xf numFmtId="0" fontId="5" fillId="0" borderId="0" xfId="0" applyFont="1" applyBorder="1"/>
    <xf numFmtId="0" fontId="5" fillId="0" borderId="8" xfId="0" applyFont="1" applyBorder="1"/>
    <xf numFmtId="0" fontId="5" fillId="0" borderId="2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4" xfId="0" applyFont="1" applyFill="1" applyBorder="1" applyAlignment="1">
      <alignment horizontal="center"/>
    </xf>
    <xf numFmtId="0" fontId="5" fillId="0" borderId="6" xfId="0" applyFont="1" applyFill="1" applyBorder="1" applyAlignment="1">
      <alignment horizontal="center"/>
    </xf>
    <xf numFmtId="0" fontId="5" fillId="0" borderId="9" xfId="0" applyFont="1" applyFill="1" applyBorder="1" applyAlignment="1">
      <alignment horizontal="center"/>
    </xf>
    <xf numFmtId="0" fontId="5" fillId="0" borderId="0" xfId="0" applyFont="1" applyFill="1"/>
    <xf numFmtId="0" fontId="5" fillId="0" borderId="12" xfId="0" applyFont="1" applyBorder="1"/>
    <xf numFmtId="0" fontId="5" fillId="0" borderId="11" xfId="0" applyFont="1" applyBorder="1"/>
    <xf numFmtId="0" fontId="1" fillId="0" borderId="0" xfId="0" applyFont="1" applyAlignment="1">
      <alignment horizontal="left"/>
    </xf>
    <xf numFmtId="0" fontId="5" fillId="2" borderId="13" xfId="0" applyFont="1" applyFill="1" applyBorder="1" applyAlignment="1">
      <alignment horizontal="center"/>
    </xf>
    <xf numFmtId="0" fontId="5" fillId="3" borderId="13" xfId="0" applyFont="1" applyFill="1" applyBorder="1" applyAlignment="1">
      <alignment horizontal="center"/>
    </xf>
    <xf numFmtId="0" fontId="1" fillId="4" borderId="13" xfId="0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4" borderId="0" xfId="0" applyFont="1" applyFill="1"/>
    <xf numFmtId="0" fontId="5" fillId="0" borderId="0" xfId="0" applyFont="1" applyAlignment="1">
      <alignment horizontal="right"/>
    </xf>
    <xf numFmtId="0" fontId="1" fillId="4" borderId="1" xfId="0" applyFont="1" applyFill="1" applyBorder="1" applyAlignment="1">
      <alignment horizontal="left"/>
    </xf>
    <xf numFmtId="0" fontId="1" fillId="5" borderId="1" xfId="0" applyFont="1" applyFill="1" applyBorder="1" applyAlignment="1">
      <alignment horizontal="left"/>
    </xf>
    <xf numFmtId="0" fontId="7" fillId="0" borderId="0" xfId="0" applyFont="1"/>
    <xf numFmtId="0" fontId="6" fillId="0" borderId="0" xfId="0" applyFont="1"/>
    <xf numFmtId="0" fontId="6" fillId="0" borderId="0" xfId="0" applyFont="1" applyAlignment="1">
      <alignment horizontal="center"/>
    </xf>
    <xf numFmtId="0" fontId="6" fillId="6" borderId="1" xfId="0" applyFont="1" applyFill="1" applyBorder="1" applyAlignment="1">
      <alignment horizontal="center"/>
    </xf>
    <xf numFmtId="0" fontId="6" fillId="7" borderId="11" xfId="0" applyFont="1" applyFill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13" xfId="0" applyFont="1" applyBorder="1"/>
    <xf numFmtId="0" fontId="1" fillId="0" borderId="14" xfId="0" applyFont="1" applyBorder="1"/>
    <xf numFmtId="0" fontId="1" fillId="0" borderId="15" xfId="0" applyFont="1" applyBorder="1"/>
    <xf numFmtId="0" fontId="1" fillId="0" borderId="2" xfId="0" applyFont="1" applyBorder="1"/>
    <xf numFmtId="0" fontId="1" fillId="0" borderId="5" xfId="0" applyFont="1" applyBorder="1"/>
    <xf numFmtId="0" fontId="1" fillId="0" borderId="7" xfId="0" applyFont="1" applyBorder="1"/>
    <xf numFmtId="0" fontId="0" fillId="0" borderId="4" xfId="0" applyBorder="1"/>
    <xf numFmtId="0" fontId="0" fillId="0" borderId="6" xfId="0" applyBorder="1"/>
    <xf numFmtId="0" fontId="0" fillId="0" borderId="9" xfId="0" applyBorder="1"/>
    <xf numFmtId="0" fontId="5" fillId="0" borderId="1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3" borderId="0" xfId="0" applyFont="1" applyFill="1"/>
    <xf numFmtId="0" fontId="1" fillId="5" borderId="1" xfId="0" applyFont="1" applyFill="1" applyBorder="1" applyAlignment="1">
      <alignment horizontal="center"/>
    </xf>
    <xf numFmtId="0" fontId="5" fillId="4" borderId="1" xfId="0" applyFont="1" applyFill="1" applyBorder="1"/>
    <xf numFmtId="0" fontId="5" fillId="0" borderId="7" xfId="0" applyFont="1" applyBorder="1"/>
    <xf numFmtId="0" fontId="5" fillId="0" borderId="9" xfId="0" applyFont="1" applyBorder="1"/>
    <xf numFmtId="0" fontId="0" fillId="0" borderId="11" xfId="0" applyBorder="1"/>
    <xf numFmtId="0" fontId="0" fillId="0" borderId="0" xfId="0" applyBorder="1"/>
    <xf numFmtId="0" fontId="1" fillId="0" borderId="5" xfId="0" applyFont="1" applyFill="1" applyBorder="1" applyAlignment="1">
      <alignment horizontal="center"/>
    </xf>
    <xf numFmtId="0" fontId="5" fillId="0" borderId="0" xfId="0" applyFont="1" applyFill="1" applyBorder="1"/>
    <xf numFmtId="0" fontId="10" fillId="2" borderId="1" xfId="0" applyFont="1" applyFill="1" applyBorder="1" applyAlignment="1">
      <alignment horizontal="center"/>
    </xf>
  </cellXfs>
  <cellStyles count="697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Followed Hyperlink" xfId="110" builtinId="9" hidden="1"/>
    <cellStyle name="Followed Hyperlink" xfId="112" builtinId="9" hidden="1"/>
    <cellStyle name="Followed Hyperlink" xfId="114" builtinId="9" hidden="1"/>
    <cellStyle name="Followed Hyperlink" xfId="116" builtinId="9" hidden="1"/>
    <cellStyle name="Followed Hyperlink" xfId="118" builtinId="9" hidden="1"/>
    <cellStyle name="Followed Hyperlink" xfId="120" builtinId="9" hidden="1"/>
    <cellStyle name="Followed Hyperlink" xfId="122" builtinId="9" hidden="1"/>
    <cellStyle name="Followed Hyperlink" xfId="124" builtinId="9" hidden="1"/>
    <cellStyle name="Followed Hyperlink" xfId="126" builtinId="9" hidden="1"/>
    <cellStyle name="Followed Hyperlink" xfId="128" builtinId="9" hidden="1"/>
    <cellStyle name="Followed Hyperlink" xfId="130" builtinId="9" hidden="1"/>
    <cellStyle name="Followed Hyperlink" xfId="132" builtinId="9" hidden="1"/>
    <cellStyle name="Followed Hyperlink" xfId="134" builtinId="9" hidden="1"/>
    <cellStyle name="Followed Hyperlink" xfId="136" builtinId="9" hidden="1"/>
    <cellStyle name="Followed Hyperlink" xfId="138" builtinId="9" hidden="1"/>
    <cellStyle name="Followed Hyperlink" xfId="140" builtinId="9" hidden="1"/>
    <cellStyle name="Followed Hyperlink" xfId="142" builtinId="9" hidden="1"/>
    <cellStyle name="Followed Hyperlink" xfId="144" builtinId="9" hidden="1"/>
    <cellStyle name="Followed Hyperlink" xfId="146" builtinId="9" hidden="1"/>
    <cellStyle name="Followed Hyperlink" xfId="148" builtinId="9" hidden="1"/>
    <cellStyle name="Followed Hyperlink" xfId="150" builtinId="9" hidden="1"/>
    <cellStyle name="Followed Hyperlink" xfId="152" builtinId="9" hidden="1"/>
    <cellStyle name="Followed Hyperlink" xfId="154" builtinId="9" hidden="1"/>
    <cellStyle name="Followed Hyperlink" xfId="156" builtinId="9" hidden="1"/>
    <cellStyle name="Followed Hyperlink" xfId="158" builtinId="9" hidden="1"/>
    <cellStyle name="Followed Hyperlink" xfId="160" builtinId="9" hidden="1"/>
    <cellStyle name="Followed Hyperlink" xfId="162" builtinId="9" hidden="1"/>
    <cellStyle name="Followed Hyperlink" xfId="164" builtinId="9" hidden="1"/>
    <cellStyle name="Followed Hyperlink" xfId="166" builtinId="9" hidden="1"/>
    <cellStyle name="Followed Hyperlink" xfId="168" builtinId="9" hidden="1"/>
    <cellStyle name="Followed Hyperlink" xfId="170" builtinId="9" hidden="1"/>
    <cellStyle name="Followed Hyperlink" xfId="172" builtinId="9" hidden="1"/>
    <cellStyle name="Followed Hyperlink" xfId="174" builtinId="9" hidden="1"/>
    <cellStyle name="Followed Hyperlink" xfId="176" builtinId="9" hidden="1"/>
    <cellStyle name="Followed Hyperlink" xfId="178" builtinId="9" hidden="1"/>
    <cellStyle name="Followed Hyperlink" xfId="180" builtinId="9" hidden="1"/>
    <cellStyle name="Followed Hyperlink" xfId="182" builtinId="9" hidden="1"/>
    <cellStyle name="Followed Hyperlink" xfId="184" builtinId="9" hidden="1"/>
    <cellStyle name="Followed Hyperlink" xfId="186" builtinId="9" hidden="1"/>
    <cellStyle name="Followed Hyperlink" xfId="188" builtinId="9" hidden="1"/>
    <cellStyle name="Followed Hyperlink" xfId="190" builtinId="9" hidden="1"/>
    <cellStyle name="Followed Hyperlink" xfId="192" builtinId="9" hidden="1"/>
    <cellStyle name="Followed Hyperlink" xfId="194" builtinId="9" hidden="1"/>
    <cellStyle name="Followed Hyperlink" xfId="196" builtinId="9" hidden="1"/>
    <cellStyle name="Followed Hyperlink" xfId="198" builtinId="9" hidden="1"/>
    <cellStyle name="Followed Hyperlink" xfId="200" builtinId="9" hidden="1"/>
    <cellStyle name="Followed Hyperlink" xfId="202" builtinId="9" hidden="1"/>
    <cellStyle name="Followed Hyperlink" xfId="204" builtinId="9" hidden="1"/>
    <cellStyle name="Followed Hyperlink" xfId="206" builtinId="9" hidden="1"/>
    <cellStyle name="Followed Hyperlink" xfId="208" builtinId="9" hidden="1"/>
    <cellStyle name="Followed Hyperlink" xfId="210" builtinId="9" hidden="1"/>
    <cellStyle name="Followed Hyperlink" xfId="212" builtinId="9" hidden="1"/>
    <cellStyle name="Followed Hyperlink" xfId="214" builtinId="9" hidden="1"/>
    <cellStyle name="Followed Hyperlink" xfId="216" builtinId="9" hidden="1"/>
    <cellStyle name="Followed Hyperlink" xfId="218" builtinId="9" hidden="1"/>
    <cellStyle name="Followed Hyperlink" xfId="220" builtinId="9" hidden="1"/>
    <cellStyle name="Followed Hyperlink" xfId="222" builtinId="9" hidden="1"/>
    <cellStyle name="Followed Hyperlink" xfId="224" builtinId="9" hidden="1"/>
    <cellStyle name="Followed Hyperlink" xfId="226" builtinId="9" hidden="1"/>
    <cellStyle name="Followed Hyperlink" xfId="228" builtinId="9" hidden="1"/>
    <cellStyle name="Followed Hyperlink" xfId="230" builtinId="9" hidden="1"/>
    <cellStyle name="Followed Hyperlink" xfId="232" builtinId="9" hidden="1"/>
    <cellStyle name="Followed Hyperlink" xfId="234" builtinId="9" hidden="1"/>
    <cellStyle name="Followed Hyperlink" xfId="236" builtinId="9" hidden="1"/>
    <cellStyle name="Followed Hyperlink" xfId="238" builtinId="9" hidden="1"/>
    <cellStyle name="Followed Hyperlink" xfId="240" builtinId="9" hidden="1"/>
    <cellStyle name="Followed Hyperlink" xfId="242" builtinId="9" hidden="1"/>
    <cellStyle name="Followed Hyperlink" xfId="244" builtinId="9" hidden="1"/>
    <cellStyle name="Followed Hyperlink" xfId="246" builtinId="9" hidden="1"/>
    <cellStyle name="Followed Hyperlink" xfId="248" builtinId="9" hidden="1"/>
    <cellStyle name="Followed Hyperlink" xfId="250" builtinId="9" hidden="1"/>
    <cellStyle name="Followed Hyperlink" xfId="252" builtinId="9" hidden="1"/>
    <cellStyle name="Followed Hyperlink" xfId="254" builtinId="9" hidden="1"/>
    <cellStyle name="Followed Hyperlink" xfId="256" builtinId="9" hidden="1"/>
    <cellStyle name="Followed Hyperlink" xfId="258" builtinId="9" hidden="1"/>
    <cellStyle name="Followed Hyperlink" xfId="260" builtinId="9" hidden="1"/>
    <cellStyle name="Followed Hyperlink" xfId="262" builtinId="9" hidden="1"/>
    <cellStyle name="Followed Hyperlink" xfId="264" builtinId="9" hidden="1"/>
    <cellStyle name="Followed Hyperlink" xfId="266" builtinId="9" hidden="1"/>
    <cellStyle name="Followed Hyperlink" xfId="268" builtinId="9" hidden="1"/>
    <cellStyle name="Followed Hyperlink" xfId="270" builtinId="9" hidden="1"/>
    <cellStyle name="Followed Hyperlink" xfId="272" builtinId="9" hidden="1"/>
    <cellStyle name="Followed Hyperlink" xfId="274" builtinId="9" hidden="1"/>
    <cellStyle name="Followed Hyperlink" xfId="276" builtinId="9" hidden="1"/>
    <cellStyle name="Followed Hyperlink" xfId="278" builtinId="9" hidden="1"/>
    <cellStyle name="Followed Hyperlink" xfId="280" builtinId="9" hidden="1"/>
    <cellStyle name="Followed Hyperlink" xfId="282" builtinId="9" hidden="1"/>
    <cellStyle name="Followed Hyperlink" xfId="284" builtinId="9" hidden="1"/>
    <cellStyle name="Followed Hyperlink" xfId="286" builtinId="9" hidden="1"/>
    <cellStyle name="Followed Hyperlink" xfId="288" builtinId="9" hidden="1"/>
    <cellStyle name="Followed Hyperlink" xfId="290" builtinId="9" hidden="1"/>
    <cellStyle name="Followed Hyperlink" xfId="292" builtinId="9" hidden="1"/>
    <cellStyle name="Followed Hyperlink" xfId="294" builtinId="9" hidden="1"/>
    <cellStyle name="Followed Hyperlink" xfId="296" builtinId="9" hidden="1"/>
    <cellStyle name="Followed Hyperlink" xfId="298" builtinId="9" hidden="1"/>
    <cellStyle name="Followed Hyperlink" xfId="300" builtinId="9" hidden="1"/>
    <cellStyle name="Followed Hyperlink" xfId="302" builtinId="9" hidden="1"/>
    <cellStyle name="Followed Hyperlink" xfId="304" builtinId="9" hidden="1"/>
    <cellStyle name="Followed Hyperlink" xfId="306" builtinId="9" hidden="1"/>
    <cellStyle name="Followed Hyperlink" xfId="308" builtinId="9" hidden="1"/>
    <cellStyle name="Followed Hyperlink" xfId="310" builtinId="9" hidden="1"/>
    <cellStyle name="Followed Hyperlink" xfId="312" builtinId="9" hidden="1"/>
    <cellStyle name="Followed Hyperlink" xfId="314" builtinId="9" hidden="1"/>
    <cellStyle name="Followed Hyperlink" xfId="316" builtinId="9" hidden="1"/>
    <cellStyle name="Followed Hyperlink" xfId="318" builtinId="9" hidden="1"/>
    <cellStyle name="Followed Hyperlink" xfId="320" builtinId="9" hidden="1"/>
    <cellStyle name="Followed Hyperlink" xfId="322" builtinId="9" hidden="1"/>
    <cellStyle name="Followed Hyperlink" xfId="324" builtinId="9" hidden="1"/>
    <cellStyle name="Followed Hyperlink" xfId="326" builtinId="9" hidden="1"/>
    <cellStyle name="Followed Hyperlink" xfId="328" builtinId="9" hidden="1"/>
    <cellStyle name="Followed Hyperlink" xfId="330" builtinId="9" hidden="1"/>
    <cellStyle name="Followed Hyperlink" xfId="332" builtinId="9" hidden="1"/>
    <cellStyle name="Followed Hyperlink" xfId="334" builtinId="9" hidden="1"/>
    <cellStyle name="Followed Hyperlink" xfId="336" builtinId="9" hidden="1"/>
    <cellStyle name="Followed Hyperlink" xfId="338" builtinId="9" hidden="1"/>
    <cellStyle name="Followed Hyperlink" xfId="340" builtinId="9" hidden="1"/>
    <cellStyle name="Followed Hyperlink" xfId="342" builtinId="9" hidden="1"/>
    <cellStyle name="Followed Hyperlink" xfId="344" builtinId="9" hidden="1"/>
    <cellStyle name="Followed Hyperlink" xfId="346" builtinId="9" hidden="1"/>
    <cellStyle name="Followed Hyperlink" xfId="348" builtinId="9" hidden="1"/>
    <cellStyle name="Followed Hyperlink" xfId="350" builtinId="9" hidden="1"/>
    <cellStyle name="Followed Hyperlink" xfId="352" builtinId="9" hidden="1"/>
    <cellStyle name="Followed Hyperlink" xfId="354" builtinId="9" hidden="1"/>
    <cellStyle name="Followed Hyperlink" xfId="356" builtinId="9" hidden="1"/>
    <cellStyle name="Followed Hyperlink" xfId="358" builtinId="9" hidden="1"/>
    <cellStyle name="Followed Hyperlink" xfId="360" builtinId="9" hidden="1"/>
    <cellStyle name="Followed Hyperlink" xfId="362" builtinId="9" hidden="1"/>
    <cellStyle name="Followed Hyperlink" xfId="364" builtinId="9" hidden="1"/>
    <cellStyle name="Followed Hyperlink" xfId="366" builtinId="9" hidden="1"/>
    <cellStyle name="Followed Hyperlink" xfId="368" builtinId="9" hidden="1"/>
    <cellStyle name="Followed Hyperlink" xfId="370" builtinId="9" hidden="1"/>
    <cellStyle name="Followed Hyperlink" xfId="372" builtinId="9" hidden="1"/>
    <cellStyle name="Followed Hyperlink" xfId="374" builtinId="9" hidden="1"/>
    <cellStyle name="Followed Hyperlink" xfId="376" builtinId="9" hidden="1"/>
    <cellStyle name="Followed Hyperlink" xfId="378" builtinId="9" hidden="1"/>
    <cellStyle name="Followed Hyperlink" xfId="380" builtinId="9" hidden="1"/>
    <cellStyle name="Followed Hyperlink" xfId="382" builtinId="9" hidden="1"/>
    <cellStyle name="Followed Hyperlink" xfId="384" builtinId="9" hidden="1"/>
    <cellStyle name="Followed Hyperlink" xfId="386" builtinId="9" hidden="1"/>
    <cellStyle name="Followed Hyperlink" xfId="388" builtinId="9" hidden="1"/>
    <cellStyle name="Followed Hyperlink" xfId="390" builtinId="9" hidden="1"/>
    <cellStyle name="Followed Hyperlink" xfId="392" builtinId="9" hidden="1"/>
    <cellStyle name="Followed Hyperlink" xfId="394" builtinId="9" hidden="1"/>
    <cellStyle name="Followed Hyperlink" xfId="396" builtinId="9" hidden="1"/>
    <cellStyle name="Followed Hyperlink" xfId="398" builtinId="9" hidden="1"/>
    <cellStyle name="Followed Hyperlink" xfId="400" builtinId="9" hidden="1"/>
    <cellStyle name="Followed Hyperlink" xfId="402" builtinId="9" hidden="1"/>
    <cellStyle name="Followed Hyperlink" xfId="404" builtinId="9" hidden="1"/>
    <cellStyle name="Followed Hyperlink" xfId="406" builtinId="9" hidden="1"/>
    <cellStyle name="Followed Hyperlink" xfId="408" builtinId="9" hidden="1"/>
    <cellStyle name="Followed Hyperlink" xfId="410" builtinId="9" hidden="1"/>
    <cellStyle name="Followed Hyperlink" xfId="412" builtinId="9" hidden="1"/>
    <cellStyle name="Followed Hyperlink" xfId="414" builtinId="9" hidden="1"/>
    <cellStyle name="Followed Hyperlink" xfId="416" builtinId="9" hidden="1"/>
    <cellStyle name="Followed Hyperlink" xfId="418" builtinId="9" hidden="1"/>
    <cellStyle name="Followed Hyperlink" xfId="420" builtinId="9" hidden="1"/>
    <cellStyle name="Followed Hyperlink" xfId="422" builtinId="9" hidden="1"/>
    <cellStyle name="Followed Hyperlink" xfId="424" builtinId="9" hidden="1"/>
    <cellStyle name="Followed Hyperlink" xfId="426" builtinId="9" hidden="1"/>
    <cellStyle name="Followed Hyperlink" xfId="428" builtinId="9" hidden="1"/>
    <cellStyle name="Followed Hyperlink" xfId="430" builtinId="9" hidden="1"/>
    <cellStyle name="Followed Hyperlink" xfId="432" builtinId="9" hidden="1"/>
    <cellStyle name="Followed Hyperlink" xfId="434" builtinId="9" hidden="1"/>
    <cellStyle name="Followed Hyperlink" xfId="436" builtinId="9" hidden="1"/>
    <cellStyle name="Followed Hyperlink" xfId="438" builtinId="9" hidden="1"/>
    <cellStyle name="Followed Hyperlink" xfId="440" builtinId="9" hidden="1"/>
    <cellStyle name="Followed Hyperlink" xfId="442" builtinId="9" hidden="1"/>
    <cellStyle name="Followed Hyperlink" xfId="444" builtinId="9" hidden="1"/>
    <cellStyle name="Followed Hyperlink" xfId="446" builtinId="9" hidden="1"/>
    <cellStyle name="Followed Hyperlink" xfId="448" builtinId="9" hidden="1"/>
    <cellStyle name="Followed Hyperlink" xfId="450" builtinId="9" hidden="1"/>
    <cellStyle name="Followed Hyperlink" xfId="452" builtinId="9" hidden="1"/>
    <cellStyle name="Followed Hyperlink" xfId="454" builtinId="9" hidden="1"/>
    <cellStyle name="Followed Hyperlink" xfId="456" builtinId="9" hidden="1"/>
    <cellStyle name="Followed Hyperlink" xfId="458" builtinId="9" hidden="1"/>
    <cellStyle name="Followed Hyperlink" xfId="460" builtinId="9" hidden="1"/>
    <cellStyle name="Followed Hyperlink" xfId="462" builtinId="9" hidden="1"/>
    <cellStyle name="Followed Hyperlink" xfId="464" builtinId="9" hidden="1"/>
    <cellStyle name="Followed Hyperlink" xfId="466" builtinId="9" hidden="1"/>
    <cellStyle name="Followed Hyperlink" xfId="468" builtinId="9" hidden="1"/>
    <cellStyle name="Followed Hyperlink" xfId="470" builtinId="9" hidden="1"/>
    <cellStyle name="Followed Hyperlink" xfId="472" builtinId="9" hidden="1"/>
    <cellStyle name="Followed Hyperlink" xfId="474" builtinId="9" hidden="1"/>
    <cellStyle name="Followed Hyperlink" xfId="476" builtinId="9" hidden="1"/>
    <cellStyle name="Followed Hyperlink" xfId="478" builtinId="9" hidden="1"/>
    <cellStyle name="Followed Hyperlink" xfId="480" builtinId="9" hidden="1"/>
    <cellStyle name="Followed Hyperlink" xfId="482" builtinId="9" hidden="1"/>
    <cellStyle name="Followed Hyperlink" xfId="484" builtinId="9" hidden="1"/>
    <cellStyle name="Followed Hyperlink" xfId="486" builtinId="9" hidden="1"/>
    <cellStyle name="Followed Hyperlink" xfId="488" builtinId="9" hidden="1"/>
    <cellStyle name="Followed Hyperlink" xfId="490" builtinId="9" hidden="1"/>
    <cellStyle name="Followed Hyperlink" xfId="492" builtinId="9" hidden="1"/>
    <cellStyle name="Followed Hyperlink" xfId="494" builtinId="9" hidden="1"/>
    <cellStyle name="Followed Hyperlink" xfId="496" builtinId="9" hidden="1"/>
    <cellStyle name="Followed Hyperlink" xfId="498" builtinId="9" hidden="1"/>
    <cellStyle name="Followed Hyperlink" xfId="500" builtinId="9" hidden="1"/>
    <cellStyle name="Followed Hyperlink" xfId="502" builtinId="9" hidden="1"/>
    <cellStyle name="Followed Hyperlink" xfId="504" builtinId="9" hidden="1"/>
    <cellStyle name="Followed Hyperlink" xfId="506" builtinId="9" hidden="1"/>
    <cellStyle name="Followed Hyperlink" xfId="508" builtinId="9" hidden="1"/>
    <cellStyle name="Followed Hyperlink" xfId="510" builtinId="9" hidden="1"/>
    <cellStyle name="Followed Hyperlink" xfId="512" builtinId="9" hidden="1"/>
    <cellStyle name="Followed Hyperlink" xfId="514" builtinId="9" hidden="1"/>
    <cellStyle name="Followed Hyperlink" xfId="516" builtinId="9" hidden="1"/>
    <cellStyle name="Followed Hyperlink" xfId="518" builtinId="9" hidden="1"/>
    <cellStyle name="Followed Hyperlink" xfId="520" builtinId="9" hidden="1"/>
    <cellStyle name="Followed Hyperlink" xfId="522" builtinId="9" hidden="1"/>
    <cellStyle name="Followed Hyperlink" xfId="524" builtinId="9" hidden="1"/>
    <cellStyle name="Followed Hyperlink" xfId="526" builtinId="9" hidden="1"/>
    <cellStyle name="Followed Hyperlink" xfId="528" builtinId="9" hidden="1"/>
    <cellStyle name="Followed Hyperlink" xfId="530" builtinId="9" hidden="1"/>
    <cellStyle name="Followed Hyperlink" xfId="532" builtinId="9" hidden="1"/>
    <cellStyle name="Followed Hyperlink" xfId="534" builtinId="9" hidden="1"/>
    <cellStyle name="Followed Hyperlink" xfId="536" builtinId="9" hidden="1"/>
    <cellStyle name="Followed Hyperlink" xfId="538" builtinId="9" hidden="1"/>
    <cellStyle name="Followed Hyperlink" xfId="540" builtinId="9" hidden="1"/>
    <cellStyle name="Followed Hyperlink" xfId="542" builtinId="9" hidden="1"/>
    <cellStyle name="Followed Hyperlink" xfId="544" builtinId="9" hidden="1"/>
    <cellStyle name="Followed Hyperlink" xfId="546" builtinId="9" hidden="1"/>
    <cellStyle name="Followed Hyperlink" xfId="548" builtinId="9" hidden="1"/>
    <cellStyle name="Followed Hyperlink" xfId="550" builtinId="9" hidden="1"/>
    <cellStyle name="Followed Hyperlink" xfId="552" builtinId="9" hidden="1"/>
    <cellStyle name="Followed Hyperlink" xfId="554" builtinId="9" hidden="1"/>
    <cellStyle name="Followed Hyperlink" xfId="556" builtinId="9" hidden="1"/>
    <cellStyle name="Followed Hyperlink" xfId="558" builtinId="9" hidden="1"/>
    <cellStyle name="Followed Hyperlink" xfId="560" builtinId="9" hidden="1"/>
    <cellStyle name="Followed Hyperlink" xfId="562" builtinId="9" hidden="1"/>
    <cellStyle name="Followed Hyperlink" xfId="564" builtinId="9" hidden="1"/>
    <cellStyle name="Followed Hyperlink" xfId="566" builtinId="9" hidden="1"/>
    <cellStyle name="Followed Hyperlink" xfId="568" builtinId="9" hidden="1"/>
    <cellStyle name="Followed Hyperlink" xfId="570" builtinId="9" hidden="1"/>
    <cellStyle name="Followed Hyperlink" xfId="572" builtinId="9" hidden="1"/>
    <cellStyle name="Followed Hyperlink" xfId="574" builtinId="9" hidden="1"/>
    <cellStyle name="Followed Hyperlink" xfId="576" builtinId="9" hidden="1"/>
    <cellStyle name="Followed Hyperlink" xfId="578" builtinId="9" hidden="1"/>
    <cellStyle name="Followed Hyperlink" xfId="580" builtinId="9" hidden="1"/>
    <cellStyle name="Followed Hyperlink" xfId="582" builtinId="9" hidden="1"/>
    <cellStyle name="Followed Hyperlink" xfId="584" builtinId="9" hidden="1"/>
    <cellStyle name="Followed Hyperlink" xfId="586" builtinId="9" hidden="1"/>
    <cellStyle name="Followed Hyperlink" xfId="588" builtinId="9" hidden="1"/>
    <cellStyle name="Followed Hyperlink" xfId="590" builtinId="9" hidden="1"/>
    <cellStyle name="Followed Hyperlink" xfId="592" builtinId="9" hidden="1"/>
    <cellStyle name="Followed Hyperlink" xfId="594" builtinId="9" hidden="1"/>
    <cellStyle name="Followed Hyperlink" xfId="596" builtinId="9" hidden="1"/>
    <cellStyle name="Followed Hyperlink" xfId="598" builtinId="9" hidden="1"/>
    <cellStyle name="Followed Hyperlink" xfId="600" builtinId="9" hidden="1"/>
    <cellStyle name="Followed Hyperlink" xfId="602" builtinId="9" hidden="1"/>
    <cellStyle name="Followed Hyperlink" xfId="604" builtinId="9" hidden="1"/>
    <cellStyle name="Followed Hyperlink" xfId="606" builtinId="9" hidden="1"/>
    <cellStyle name="Followed Hyperlink" xfId="608" builtinId="9" hidden="1"/>
    <cellStyle name="Followed Hyperlink" xfId="610" builtinId="9" hidden="1"/>
    <cellStyle name="Followed Hyperlink" xfId="612" builtinId="9" hidden="1"/>
    <cellStyle name="Followed Hyperlink" xfId="614" builtinId="9" hidden="1"/>
    <cellStyle name="Followed Hyperlink" xfId="616" builtinId="9" hidden="1"/>
    <cellStyle name="Followed Hyperlink" xfId="618" builtinId="9" hidden="1"/>
    <cellStyle name="Followed Hyperlink" xfId="620" builtinId="9" hidden="1"/>
    <cellStyle name="Followed Hyperlink" xfId="622" builtinId="9" hidden="1"/>
    <cellStyle name="Followed Hyperlink" xfId="624" builtinId="9" hidden="1"/>
    <cellStyle name="Followed Hyperlink" xfId="626" builtinId="9" hidden="1"/>
    <cellStyle name="Followed Hyperlink" xfId="628" builtinId="9" hidden="1"/>
    <cellStyle name="Followed Hyperlink" xfId="630" builtinId="9" hidden="1"/>
    <cellStyle name="Followed Hyperlink" xfId="632" builtinId="9" hidden="1"/>
    <cellStyle name="Followed Hyperlink" xfId="634" builtinId="9" hidden="1"/>
    <cellStyle name="Followed Hyperlink" xfId="636" builtinId="9" hidden="1"/>
    <cellStyle name="Followed Hyperlink" xfId="638" builtinId="9" hidden="1"/>
    <cellStyle name="Followed Hyperlink" xfId="640" builtinId="9" hidden="1"/>
    <cellStyle name="Followed Hyperlink" xfId="642" builtinId="9" hidden="1"/>
    <cellStyle name="Followed Hyperlink" xfId="644" builtinId="9" hidden="1"/>
    <cellStyle name="Followed Hyperlink" xfId="646" builtinId="9" hidden="1"/>
    <cellStyle name="Followed Hyperlink" xfId="648" builtinId="9" hidden="1"/>
    <cellStyle name="Followed Hyperlink" xfId="650" builtinId="9" hidden="1"/>
    <cellStyle name="Followed Hyperlink" xfId="652" builtinId="9" hidden="1"/>
    <cellStyle name="Followed Hyperlink" xfId="654" builtinId="9" hidden="1"/>
    <cellStyle name="Followed Hyperlink" xfId="656" builtinId="9" hidden="1"/>
    <cellStyle name="Followed Hyperlink" xfId="658" builtinId="9" hidden="1"/>
    <cellStyle name="Followed Hyperlink" xfId="660" builtinId="9" hidden="1"/>
    <cellStyle name="Followed Hyperlink" xfId="662" builtinId="9" hidden="1"/>
    <cellStyle name="Followed Hyperlink" xfId="664" builtinId="9" hidden="1"/>
    <cellStyle name="Followed Hyperlink" xfId="666" builtinId="9" hidden="1"/>
    <cellStyle name="Followed Hyperlink" xfId="668" builtinId="9" hidden="1"/>
    <cellStyle name="Followed Hyperlink" xfId="670" builtinId="9" hidden="1"/>
    <cellStyle name="Followed Hyperlink" xfId="672" builtinId="9" hidden="1"/>
    <cellStyle name="Followed Hyperlink" xfId="674" builtinId="9" hidden="1"/>
    <cellStyle name="Followed Hyperlink" xfId="676" builtinId="9" hidden="1"/>
    <cellStyle name="Followed Hyperlink" xfId="678" builtinId="9" hidden="1"/>
    <cellStyle name="Followed Hyperlink" xfId="680" builtinId="9" hidden="1"/>
    <cellStyle name="Followed Hyperlink" xfId="682" builtinId="9" hidden="1"/>
    <cellStyle name="Followed Hyperlink" xfId="684" builtinId="9" hidden="1"/>
    <cellStyle name="Followed Hyperlink" xfId="686" builtinId="9" hidden="1"/>
    <cellStyle name="Followed Hyperlink" xfId="688" builtinId="9" hidden="1"/>
    <cellStyle name="Followed Hyperlink" xfId="690" builtinId="9" hidden="1"/>
    <cellStyle name="Followed Hyperlink" xfId="692" builtinId="9" hidden="1"/>
    <cellStyle name="Followed Hyperlink" xfId="694" builtinId="9" hidden="1"/>
    <cellStyle name="Followed Hyperlink" xfId="696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13" builtinId="8" hidden="1"/>
    <cellStyle name="Hyperlink" xfId="115" builtinId="8" hidden="1"/>
    <cellStyle name="Hyperlink" xfId="117" builtinId="8" hidden="1"/>
    <cellStyle name="Hyperlink" xfId="119" builtinId="8" hidden="1"/>
    <cellStyle name="Hyperlink" xfId="121" builtinId="8" hidden="1"/>
    <cellStyle name="Hyperlink" xfId="123" builtinId="8" hidden="1"/>
    <cellStyle name="Hyperlink" xfId="125" builtinId="8" hidden="1"/>
    <cellStyle name="Hyperlink" xfId="127" builtinId="8" hidden="1"/>
    <cellStyle name="Hyperlink" xfId="129" builtinId="8" hidden="1"/>
    <cellStyle name="Hyperlink" xfId="131" builtinId="8" hidden="1"/>
    <cellStyle name="Hyperlink" xfId="133" builtinId="8" hidden="1"/>
    <cellStyle name="Hyperlink" xfId="135" builtinId="8" hidden="1"/>
    <cellStyle name="Hyperlink" xfId="137" builtinId="8" hidden="1"/>
    <cellStyle name="Hyperlink" xfId="139" builtinId="8" hidden="1"/>
    <cellStyle name="Hyperlink" xfId="141" builtinId="8" hidden="1"/>
    <cellStyle name="Hyperlink" xfId="143" builtinId="8" hidden="1"/>
    <cellStyle name="Hyperlink" xfId="145" builtinId="8" hidden="1"/>
    <cellStyle name="Hyperlink" xfId="147" builtinId="8" hidden="1"/>
    <cellStyle name="Hyperlink" xfId="149" builtinId="8" hidden="1"/>
    <cellStyle name="Hyperlink" xfId="151" builtinId="8" hidden="1"/>
    <cellStyle name="Hyperlink" xfId="153" builtinId="8" hidden="1"/>
    <cellStyle name="Hyperlink" xfId="155" builtinId="8" hidden="1"/>
    <cellStyle name="Hyperlink" xfId="157" builtinId="8" hidden="1"/>
    <cellStyle name="Hyperlink" xfId="159" builtinId="8" hidden="1"/>
    <cellStyle name="Hyperlink" xfId="161" builtinId="8" hidden="1"/>
    <cellStyle name="Hyperlink" xfId="163" builtinId="8" hidden="1"/>
    <cellStyle name="Hyperlink" xfId="165" builtinId="8" hidden="1"/>
    <cellStyle name="Hyperlink" xfId="167" builtinId="8" hidden="1"/>
    <cellStyle name="Hyperlink" xfId="169" builtinId="8" hidden="1"/>
    <cellStyle name="Hyperlink" xfId="171" builtinId="8" hidden="1"/>
    <cellStyle name="Hyperlink" xfId="173" builtinId="8" hidden="1"/>
    <cellStyle name="Hyperlink" xfId="175" builtinId="8" hidden="1"/>
    <cellStyle name="Hyperlink" xfId="177" builtinId="8" hidden="1"/>
    <cellStyle name="Hyperlink" xfId="179" builtinId="8" hidden="1"/>
    <cellStyle name="Hyperlink" xfId="181" builtinId="8" hidden="1"/>
    <cellStyle name="Hyperlink" xfId="183" builtinId="8" hidden="1"/>
    <cellStyle name="Hyperlink" xfId="185" builtinId="8" hidden="1"/>
    <cellStyle name="Hyperlink" xfId="187" builtinId="8" hidden="1"/>
    <cellStyle name="Hyperlink" xfId="189" builtinId="8" hidden="1"/>
    <cellStyle name="Hyperlink" xfId="191" builtinId="8" hidden="1"/>
    <cellStyle name="Hyperlink" xfId="193" builtinId="8" hidden="1"/>
    <cellStyle name="Hyperlink" xfId="195" builtinId="8" hidden="1"/>
    <cellStyle name="Hyperlink" xfId="197" builtinId="8" hidden="1"/>
    <cellStyle name="Hyperlink" xfId="199" builtinId="8" hidden="1"/>
    <cellStyle name="Hyperlink" xfId="201" builtinId="8" hidden="1"/>
    <cellStyle name="Hyperlink" xfId="203" builtinId="8" hidden="1"/>
    <cellStyle name="Hyperlink" xfId="205" builtinId="8" hidden="1"/>
    <cellStyle name="Hyperlink" xfId="207" builtinId="8" hidden="1"/>
    <cellStyle name="Hyperlink" xfId="209" builtinId="8" hidden="1"/>
    <cellStyle name="Hyperlink" xfId="211" builtinId="8" hidden="1"/>
    <cellStyle name="Hyperlink" xfId="213" builtinId="8" hidden="1"/>
    <cellStyle name="Hyperlink" xfId="215" builtinId="8" hidden="1"/>
    <cellStyle name="Hyperlink" xfId="217" builtinId="8" hidden="1"/>
    <cellStyle name="Hyperlink" xfId="219" builtinId="8" hidden="1"/>
    <cellStyle name="Hyperlink" xfId="221" builtinId="8" hidden="1"/>
    <cellStyle name="Hyperlink" xfId="223" builtinId="8" hidden="1"/>
    <cellStyle name="Hyperlink" xfId="225" builtinId="8" hidden="1"/>
    <cellStyle name="Hyperlink" xfId="227" builtinId="8" hidden="1"/>
    <cellStyle name="Hyperlink" xfId="229" builtinId="8" hidden="1"/>
    <cellStyle name="Hyperlink" xfId="231" builtinId="8" hidden="1"/>
    <cellStyle name="Hyperlink" xfId="233" builtinId="8" hidden="1"/>
    <cellStyle name="Hyperlink" xfId="235" builtinId="8" hidden="1"/>
    <cellStyle name="Hyperlink" xfId="237" builtinId="8" hidden="1"/>
    <cellStyle name="Hyperlink" xfId="239" builtinId="8" hidden="1"/>
    <cellStyle name="Hyperlink" xfId="241" builtinId="8" hidden="1"/>
    <cellStyle name="Hyperlink" xfId="243" builtinId="8" hidden="1"/>
    <cellStyle name="Hyperlink" xfId="245" builtinId="8" hidden="1"/>
    <cellStyle name="Hyperlink" xfId="247" builtinId="8" hidden="1"/>
    <cellStyle name="Hyperlink" xfId="249" builtinId="8" hidden="1"/>
    <cellStyle name="Hyperlink" xfId="251" builtinId="8" hidden="1"/>
    <cellStyle name="Hyperlink" xfId="253" builtinId="8" hidden="1"/>
    <cellStyle name="Hyperlink" xfId="255" builtinId="8" hidden="1"/>
    <cellStyle name="Hyperlink" xfId="257" builtinId="8" hidden="1"/>
    <cellStyle name="Hyperlink" xfId="259" builtinId="8" hidden="1"/>
    <cellStyle name="Hyperlink" xfId="261" builtinId="8" hidden="1"/>
    <cellStyle name="Hyperlink" xfId="263" builtinId="8" hidden="1"/>
    <cellStyle name="Hyperlink" xfId="265" builtinId="8" hidden="1"/>
    <cellStyle name="Hyperlink" xfId="267" builtinId="8" hidden="1"/>
    <cellStyle name="Hyperlink" xfId="269" builtinId="8" hidden="1"/>
    <cellStyle name="Hyperlink" xfId="271" builtinId="8" hidden="1"/>
    <cellStyle name="Hyperlink" xfId="273" builtinId="8" hidden="1"/>
    <cellStyle name="Hyperlink" xfId="275" builtinId="8" hidden="1"/>
    <cellStyle name="Hyperlink" xfId="277" builtinId="8" hidden="1"/>
    <cellStyle name="Hyperlink" xfId="279" builtinId="8" hidden="1"/>
    <cellStyle name="Hyperlink" xfId="281" builtinId="8" hidden="1"/>
    <cellStyle name="Hyperlink" xfId="283" builtinId="8" hidden="1"/>
    <cellStyle name="Hyperlink" xfId="285" builtinId="8" hidden="1"/>
    <cellStyle name="Hyperlink" xfId="287" builtinId="8" hidden="1"/>
    <cellStyle name="Hyperlink" xfId="289" builtinId="8" hidden="1"/>
    <cellStyle name="Hyperlink" xfId="291" builtinId="8" hidden="1"/>
    <cellStyle name="Hyperlink" xfId="293" builtinId="8" hidden="1"/>
    <cellStyle name="Hyperlink" xfId="295" builtinId="8" hidden="1"/>
    <cellStyle name="Hyperlink" xfId="297" builtinId="8" hidden="1"/>
    <cellStyle name="Hyperlink" xfId="299" builtinId="8" hidden="1"/>
    <cellStyle name="Hyperlink" xfId="301" builtinId="8" hidden="1"/>
    <cellStyle name="Hyperlink" xfId="303" builtinId="8" hidden="1"/>
    <cellStyle name="Hyperlink" xfId="305" builtinId="8" hidden="1"/>
    <cellStyle name="Hyperlink" xfId="307" builtinId="8" hidden="1"/>
    <cellStyle name="Hyperlink" xfId="309" builtinId="8" hidden="1"/>
    <cellStyle name="Hyperlink" xfId="311" builtinId="8" hidden="1"/>
    <cellStyle name="Hyperlink" xfId="313" builtinId="8" hidden="1"/>
    <cellStyle name="Hyperlink" xfId="315" builtinId="8" hidden="1"/>
    <cellStyle name="Hyperlink" xfId="317" builtinId="8" hidden="1"/>
    <cellStyle name="Hyperlink" xfId="319" builtinId="8" hidden="1"/>
    <cellStyle name="Hyperlink" xfId="321" builtinId="8" hidden="1"/>
    <cellStyle name="Hyperlink" xfId="323" builtinId="8" hidden="1"/>
    <cellStyle name="Hyperlink" xfId="325" builtinId="8" hidden="1"/>
    <cellStyle name="Hyperlink" xfId="327" builtinId="8" hidden="1"/>
    <cellStyle name="Hyperlink" xfId="329" builtinId="8" hidden="1"/>
    <cellStyle name="Hyperlink" xfId="331" builtinId="8" hidden="1"/>
    <cellStyle name="Hyperlink" xfId="333" builtinId="8" hidden="1"/>
    <cellStyle name="Hyperlink" xfId="335" builtinId="8" hidden="1"/>
    <cellStyle name="Hyperlink" xfId="337" builtinId="8" hidden="1"/>
    <cellStyle name="Hyperlink" xfId="339" builtinId="8" hidden="1"/>
    <cellStyle name="Hyperlink" xfId="341" builtinId="8" hidden="1"/>
    <cellStyle name="Hyperlink" xfId="343" builtinId="8" hidden="1"/>
    <cellStyle name="Hyperlink" xfId="345" builtinId="8" hidden="1"/>
    <cellStyle name="Hyperlink" xfId="347" builtinId="8" hidden="1"/>
    <cellStyle name="Hyperlink" xfId="349" builtinId="8" hidden="1"/>
    <cellStyle name="Hyperlink" xfId="351" builtinId="8" hidden="1"/>
    <cellStyle name="Hyperlink" xfId="353" builtinId="8" hidden="1"/>
    <cellStyle name="Hyperlink" xfId="355" builtinId="8" hidden="1"/>
    <cellStyle name="Hyperlink" xfId="357" builtinId="8" hidden="1"/>
    <cellStyle name="Hyperlink" xfId="359" builtinId="8" hidden="1"/>
    <cellStyle name="Hyperlink" xfId="361" builtinId="8" hidden="1"/>
    <cellStyle name="Hyperlink" xfId="363" builtinId="8" hidden="1"/>
    <cellStyle name="Hyperlink" xfId="365" builtinId="8" hidden="1"/>
    <cellStyle name="Hyperlink" xfId="367" builtinId="8" hidden="1"/>
    <cellStyle name="Hyperlink" xfId="369" builtinId="8" hidden="1"/>
    <cellStyle name="Hyperlink" xfId="371" builtinId="8" hidden="1"/>
    <cellStyle name="Hyperlink" xfId="373" builtinId="8" hidden="1"/>
    <cellStyle name="Hyperlink" xfId="375" builtinId="8" hidden="1"/>
    <cellStyle name="Hyperlink" xfId="377" builtinId="8" hidden="1"/>
    <cellStyle name="Hyperlink" xfId="379" builtinId="8" hidden="1"/>
    <cellStyle name="Hyperlink" xfId="381" builtinId="8" hidden="1"/>
    <cellStyle name="Hyperlink" xfId="383" builtinId="8" hidden="1"/>
    <cellStyle name="Hyperlink" xfId="385" builtinId="8" hidden="1"/>
    <cellStyle name="Hyperlink" xfId="387" builtinId="8" hidden="1"/>
    <cellStyle name="Hyperlink" xfId="389" builtinId="8" hidden="1"/>
    <cellStyle name="Hyperlink" xfId="391" builtinId="8" hidden="1"/>
    <cellStyle name="Hyperlink" xfId="393" builtinId="8" hidden="1"/>
    <cellStyle name="Hyperlink" xfId="395" builtinId="8" hidden="1"/>
    <cellStyle name="Hyperlink" xfId="397" builtinId="8" hidden="1"/>
    <cellStyle name="Hyperlink" xfId="399" builtinId="8" hidden="1"/>
    <cellStyle name="Hyperlink" xfId="401" builtinId="8" hidden="1"/>
    <cellStyle name="Hyperlink" xfId="403" builtinId="8" hidden="1"/>
    <cellStyle name="Hyperlink" xfId="405" builtinId="8" hidden="1"/>
    <cellStyle name="Hyperlink" xfId="407" builtinId="8" hidden="1"/>
    <cellStyle name="Hyperlink" xfId="409" builtinId="8" hidden="1"/>
    <cellStyle name="Hyperlink" xfId="411" builtinId="8" hidden="1"/>
    <cellStyle name="Hyperlink" xfId="413" builtinId="8" hidden="1"/>
    <cellStyle name="Hyperlink" xfId="415" builtinId="8" hidden="1"/>
    <cellStyle name="Hyperlink" xfId="417" builtinId="8" hidden="1"/>
    <cellStyle name="Hyperlink" xfId="419" builtinId="8" hidden="1"/>
    <cellStyle name="Hyperlink" xfId="421" builtinId="8" hidden="1"/>
    <cellStyle name="Hyperlink" xfId="423" builtinId="8" hidden="1"/>
    <cellStyle name="Hyperlink" xfId="425" builtinId="8" hidden="1"/>
    <cellStyle name="Hyperlink" xfId="427" builtinId="8" hidden="1"/>
    <cellStyle name="Hyperlink" xfId="429" builtinId="8" hidden="1"/>
    <cellStyle name="Hyperlink" xfId="431" builtinId="8" hidden="1"/>
    <cellStyle name="Hyperlink" xfId="433" builtinId="8" hidden="1"/>
    <cellStyle name="Hyperlink" xfId="435" builtinId="8" hidden="1"/>
    <cellStyle name="Hyperlink" xfId="437" builtinId="8" hidden="1"/>
    <cellStyle name="Hyperlink" xfId="439" builtinId="8" hidden="1"/>
    <cellStyle name="Hyperlink" xfId="441" builtinId="8" hidden="1"/>
    <cellStyle name="Hyperlink" xfId="443" builtinId="8" hidden="1"/>
    <cellStyle name="Hyperlink" xfId="445" builtinId="8" hidden="1"/>
    <cellStyle name="Hyperlink" xfId="447" builtinId="8" hidden="1"/>
    <cellStyle name="Hyperlink" xfId="449" builtinId="8" hidden="1"/>
    <cellStyle name="Hyperlink" xfId="451" builtinId="8" hidden="1"/>
    <cellStyle name="Hyperlink" xfId="453" builtinId="8" hidden="1"/>
    <cellStyle name="Hyperlink" xfId="455" builtinId="8" hidden="1"/>
    <cellStyle name="Hyperlink" xfId="457" builtinId="8" hidden="1"/>
    <cellStyle name="Hyperlink" xfId="459" builtinId="8" hidden="1"/>
    <cellStyle name="Hyperlink" xfId="461" builtinId="8" hidden="1"/>
    <cellStyle name="Hyperlink" xfId="463" builtinId="8" hidden="1"/>
    <cellStyle name="Hyperlink" xfId="465" builtinId="8" hidden="1"/>
    <cellStyle name="Hyperlink" xfId="467" builtinId="8" hidden="1"/>
    <cellStyle name="Hyperlink" xfId="469" builtinId="8" hidden="1"/>
    <cellStyle name="Hyperlink" xfId="471" builtinId="8" hidden="1"/>
    <cellStyle name="Hyperlink" xfId="473" builtinId="8" hidden="1"/>
    <cellStyle name="Hyperlink" xfId="475" builtinId="8" hidden="1"/>
    <cellStyle name="Hyperlink" xfId="477" builtinId="8" hidden="1"/>
    <cellStyle name="Hyperlink" xfId="479" builtinId="8" hidden="1"/>
    <cellStyle name="Hyperlink" xfId="481" builtinId="8" hidden="1"/>
    <cellStyle name="Hyperlink" xfId="483" builtinId="8" hidden="1"/>
    <cellStyle name="Hyperlink" xfId="485" builtinId="8" hidden="1"/>
    <cellStyle name="Hyperlink" xfId="487" builtinId="8" hidden="1"/>
    <cellStyle name="Hyperlink" xfId="489" builtinId="8" hidden="1"/>
    <cellStyle name="Hyperlink" xfId="491" builtinId="8" hidden="1"/>
    <cellStyle name="Hyperlink" xfId="493" builtinId="8" hidden="1"/>
    <cellStyle name="Hyperlink" xfId="495" builtinId="8" hidden="1"/>
    <cellStyle name="Hyperlink" xfId="497" builtinId="8" hidden="1"/>
    <cellStyle name="Hyperlink" xfId="499" builtinId="8" hidden="1"/>
    <cellStyle name="Hyperlink" xfId="501" builtinId="8" hidden="1"/>
    <cellStyle name="Hyperlink" xfId="503" builtinId="8" hidden="1"/>
    <cellStyle name="Hyperlink" xfId="505" builtinId="8" hidden="1"/>
    <cellStyle name="Hyperlink" xfId="507" builtinId="8" hidden="1"/>
    <cellStyle name="Hyperlink" xfId="509" builtinId="8" hidden="1"/>
    <cellStyle name="Hyperlink" xfId="511" builtinId="8" hidden="1"/>
    <cellStyle name="Hyperlink" xfId="513" builtinId="8" hidden="1"/>
    <cellStyle name="Hyperlink" xfId="515" builtinId="8" hidden="1"/>
    <cellStyle name="Hyperlink" xfId="517" builtinId="8" hidden="1"/>
    <cellStyle name="Hyperlink" xfId="519" builtinId="8" hidden="1"/>
    <cellStyle name="Hyperlink" xfId="521" builtinId="8" hidden="1"/>
    <cellStyle name="Hyperlink" xfId="523" builtinId="8" hidden="1"/>
    <cellStyle name="Hyperlink" xfId="525" builtinId="8" hidden="1"/>
    <cellStyle name="Hyperlink" xfId="527" builtinId="8" hidden="1"/>
    <cellStyle name="Hyperlink" xfId="529" builtinId="8" hidden="1"/>
    <cellStyle name="Hyperlink" xfId="531" builtinId="8" hidden="1"/>
    <cellStyle name="Hyperlink" xfId="533" builtinId="8" hidden="1"/>
    <cellStyle name="Hyperlink" xfId="535" builtinId="8" hidden="1"/>
    <cellStyle name="Hyperlink" xfId="537" builtinId="8" hidden="1"/>
    <cellStyle name="Hyperlink" xfId="539" builtinId="8" hidden="1"/>
    <cellStyle name="Hyperlink" xfId="541" builtinId="8" hidden="1"/>
    <cellStyle name="Hyperlink" xfId="543" builtinId="8" hidden="1"/>
    <cellStyle name="Hyperlink" xfId="545" builtinId="8" hidden="1"/>
    <cellStyle name="Hyperlink" xfId="547" builtinId="8" hidden="1"/>
    <cellStyle name="Hyperlink" xfId="549" builtinId="8" hidden="1"/>
    <cellStyle name="Hyperlink" xfId="551" builtinId="8" hidden="1"/>
    <cellStyle name="Hyperlink" xfId="553" builtinId="8" hidden="1"/>
    <cellStyle name="Hyperlink" xfId="555" builtinId="8" hidden="1"/>
    <cellStyle name="Hyperlink" xfId="557" builtinId="8" hidden="1"/>
    <cellStyle name="Hyperlink" xfId="559" builtinId="8" hidden="1"/>
    <cellStyle name="Hyperlink" xfId="561" builtinId="8" hidden="1"/>
    <cellStyle name="Hyperlink" xfId="563" builtinId="8" hidden="1"/>
    <cellStyle name="Hyperlink" xfId="565" builtinId="8" hidden="1"/>
    <cellStyle name="Hyperlink" xfId="567" builtinId="8" hidden="1"/>
    <cellStyle name="Hyperlink" xfId="569" builtinId="8" hidden="1"/>
    <cellStyle name="Hyperlink" xfId="571" builtinId="8" hidden="1"/>
    <cellStyle name="Hyperlink" xfId="573" builtinId="8" hidden="1"/>
    <cellStyle name="Hyperlink" xfId="575" builtinId="8" hidden="1"/>
    <cellStyle name="Hyperlink" xfId="577" builtinId="8" hidden="1"/>
    <cellStyle name="Hyperlink" xfId="579" builtinId="8" hidden="1"/>
    <cellStyle name="Hyperlink" xfId="581" builtinId="8" hidden="1"/>
    <cellStyle name="Hyperlink" xfId="583" builtinId="8" hidden="1"/>
    <cellStyle name="Hyperlink" xfId="585" builtinId="8" hidden="1"/>
    <cellStyle name="Hyperlink" xfId="587" builtinId="8" hidden="1"/>
    <cellStyle name="Hyperlink" xfId="589" builtinId="8" hidden="1"/>
    <cellStyle name="Hyperlink" xfId="591" builtinId="8" hidden="1"/>
    <cellStyle name="Hyperlink" xfId="593" builtinId="8" hidden="1"/>
    <cellStyle name="Hyperlink" xfId="595" builtinId="8" hidden="1"/>
    <cellStyle name="Hyperlink" xfId="597" builtinId="8" hidden="1"/>
    <cellStyle name="Hyperlink" xfId="599" builtinId="8" hidden="1"/>
    <cellStyle name="Hyperlink" xfId="601" builtinId="8" hidden="1"/>
    <cellStyle name="Hyperlink" xfId="603" builtinId="8" hidden="1"/>
    <cellStyle name="Hyperlink" xfId="605" builtinId="8" hidden="1"/>
    <cellStyle name="Hyperlink" xfId="607" builtinId="8" hidden="1"/>
    <cellStyle name="Hyperlink" xfId="609" builtinId="8" hidden="1"/>
    <cellStyle name="Hyperlink" xfId="611" builtinId="8" hidden="1"/>
    <cellStyle name="Hyperlink" xfId="613" builtinId="8" hidden="1"/>
    <cellStyle name="Hyperlink" xfId="615" builtinId="8" hidden="1"/>
    <cellStyle name="Hyperlink" xfId="617" builtinId="8" hidden="1"/>
    <cellStyle name="Hyperlink" xfId="619" builtinId="8" hidden="1"/>
    <cellStyle name="Hyperlink" xfId="621" builtinId="8" hidden="1"/>
    <cellStyle name="Hyperlink" xfId="623" builtinId="8" hidden="1"/>
    <cellStyle name="Hyperlink" xfId="625" builtinId="8" hidden="1"/>
    <cellStyle name="Hyperlink" xfId="627" builtinId="8" hidden="1"/>
    <cellStyle name="Hyperlink" xfId="629" builtinId="8" hidden="1"/>
    <cellStyle name="Hyperlink" xfId="631" builtinId="8" hidden="1"/>
    <cellStyle name="Hyperlink" xfId="633" builtinId="8" hidden="1"/>
    <cellStyle name="Hyperlink" xfId="635" builtinId="8" hidden="1"/>
    <cellStyle name="Hyperlink" xfId="637" builtinId="8" hidden="1"/>
    <cellStyle name="Hyperlink" xfId="639" builtinId="8" hidden="1"/>
    <cellStyle name="Hyperlink" xfId="641" builtinId="8" hidden="1"/>
    <cellStyle name="Hyperlink" xfId="643" builtinId="8" hidden="1"/>
    <cellStyle name="Hyperlink" xfId="645" builtinId="8" hidden="1"/>
    <cellStyle name="Hyperlink" xfId="647" builtinId="8" hidden="1"/>
    <cellStyle name="Hyperlink" xfId="649" builtinId="8" hidden="1"/>
    <cellStyle name="Hyperlink" xfId="651" builtinId="8" hidden="1"/>
    <cellStyle name="Hyperlink" xfId="653" builtinId="8" hidden="1"/>
    <cellStyle name="Hyperlink" xfId="655" builtinId="8" hidden="1"/>
    <cellStyle name="Hyperlink" xfId="657" builtinId="8" hidden="1"/>
    <cellStyle name="Hyperlink" xfId="659" builtinId="8" hidden="1"/>
    <cellStyle name="Hyperlink" xfId="661" builtinId="8" hidden="1"/>
    <cellStyle name="Hyperlink" xfId="663" builtinId="8" hidden="1"/>
    <cellStyle name="Hyperlink" xfId="665" builtinId="8" hidden="1"/>
    <cellStyle name="Hyperlink" xfId="667" builtinId="8" hidden="1"/>
    <cellStyle name="Hyperlink" xfId="669" builtinId="8" hidden="1"/>
    <cellStyle name="Hyperlink" xfId="671" builtinId="8" hidden="1"/>
    <cellStyle name="Hyperlink" xfId="673" builtinId="8" hidden="1"/>
    <cellStyle name="Hyperlink" xfId="675" builtinId="8" hidden="1"/>
    <cellStyle name="Hyperlink" xfId="677" builtinId="8" hidden="1"/>
    <cellStyle name="Hyperlink" xfId="679" builtinId="8" hidden="1"/>
    <cellStyle name="Hyperlink" xfId="681" builtinId="8" hidden="1"/>
    <cellStyle name="Hyperlink" xfId="683" builtinId="8" hidden="1"/>
    <cellStyle name="Hyperlink" xfId="685" builtinId="8" hidden="1"/>
    <cellStyle name="Hyperlink" xfId="687" builtinId="8" hidden="1"/>
    <cellStyle name="Hyperlink" xfId="689" builtinId="8" hidden="1"/>
    <cellStyle name="Hyperlink" xfId="691" builtinId="8" hidden="1"/>
    <cellStyle name="Hyperlink" xfId="693" builtinId="8" hidden="1"/>
    <cellStyle name="Hyperlink" xfId="695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emf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emf"/><Relationship Id="rId1" Type="http://schemas.openxmlformats.org/officeDocument/2006/relationships/image" Target="../media/image5.e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emf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10.emf"/><Relationship Id="rId2" Type="http://schemas.openxmlformats.org/officeDocument/2006/relationships/image" Target="../media/image9.emf"/><Relationship Id="rId1" Type="http://schemas.openxmlformats.org/officeDocument/2006/relationships/image" Target="../media/image8.emf"/><Relationship Id="rId4" Type="http://schemas.openxmlformats.org/officeDocument/2006/relationships/image" Target="../media/image11.emf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14.emf"/><Relationship Id="rId2" Type="http://schemas.openxmlformats.org/officeDocument/2006/relationships/image" Target="../media/image13.emf"/><Relationship Id="rId1" Type="http://schemas.openxmlformats.org/officeDocument/2006/relationships/image" Target="../media/image12.emf"/><Relationship Id="rId4" Type="http://schemas.openxmlformats.org/officeDocument/2006/relationships/image" Target="../media/image15.emf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18.emf"/><Relationship Id="rId2" Type="http://schemas.openxmlformats.org/officeDocument/2006/relationships/image" Target="../media/image17.emf"/><Relationship Id="rId1" Type="http://schemas.openxmlformats.org/officeDocument/2006/relationships/image" Target="../media/image16.emf"/><Relationship Id="rId4" Type="http://schemas.openxmlformats.org/officeDocument/2006/relationships/image" Target="../media/image19.emf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0.emf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1.emf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image" Target="../media/image24.emf"/><Relationship Id="rId2" Type="http://schemas.openxmlformats.org/officeDocument/2006/relationships/image" Target="../media/image23.emf"/><Relationship Id="rId1" Type="http://schemas.openxmlformats.org/officeDocument/2006/relationships/image" Target="../media/image22.emf"/><Relationship Id="rId6" Type="http://schemas.openxmlformats.org/officeDocument/2006/relationships/image" Target="../media/image27.emf"/><Relationship Id="rId5" Type="http://schemas.openxmlformats.org/officeDocument/2006/relationships/image" Target="../media/image26.emf"/><Relationship Id="rId4" Type="http://schemas.openxmlformats.org/officeDocument/2006/relationships/image" Target="../media/image25.emf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8.emf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1.emf"/><Relationship Id="rId2" Type="http://schemas.openxmlformats.org/officeDocument/2006/relationships/image" Target="../media/image30.emf"/><Relationship Id="rId1" Type="http://schemas.openxmlformats.org/officeDocument/2006/relationships/image" Target="../media/image29.emf"/><Relationship Id="rId4" Type="http://schemas.openxmlformats.org/officeDocument/2006/relationships/image" Target="../media/image32.emf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3.emf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35.emf"/><Relationship Id="rId1" Type="http://schemas.openxmlformats.org/officeDocument/2006/relationships/image" Target="../media/image34.emf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image" Target="../media/image38.emf"/><Relationship Id="rId2" Type="http://schemas.openxmlformats.org/officeDocument/2006/relationships/image" Target="../media/image37.emf"/><Relationship Id="rId1" Type="http://schemas.openxmlformats.org/officeDocument/2006/relationships/image" Target="../media/image36.emf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40.emf"/><Relationship Id="rId1" Type="http://schemas.openxmlformats.org/officeDocument/2006/relationships/image" Target="../media/image39.emf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4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12700</xdr:colOff>
      <xdr:row>39</xdr:row>
      <xdr:rowOff>63500</xdr:rowOff>
    </xdr:from>
    <xdr:to>
      <xdr:col>9</xdr:col>
      <xdr:colOff>63500</xdr:colOff>
      <xdr:row>55</xdr:row>
      <xdr:rowOff>114300</xdr:rowOff>
    </xdr:to>
    <xdr:pic>
      <xdr:nvPicPr>
        <xdr:cNvPr id="7" name="Immagine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169400" y="7493000"/>
          <a:ext cx="3632200" cy="3098800"/>
        </a:xfrm>
        <a:prstGeom prst="rect">
          <a:avLst/>
        </a:prstGeom>
      </xdr:spPr>
    </xdr:pic>
    <xdr:clientData/>
  </xdr:twoCellAnchor>
  <xdr:twoCellAnchor editAs="oneCell">
    <xdr:from>
      <xdr:col>10</xdr:col>
      <xdr:colOff>0</xdr:colOff>
      <xdr:row>39</xdr:row>
      <xdr:rowOff>0</xdr:rowOff>
    </xdr:from>
    <xdr:to>
      <xdr:col>14</xdr:col>
      <xdr:colOff>152400</xdr:colOff>
      <xdr:row>55</xdr:row>
      <xdr:rowOff>63500</xdr:rowOff>
    </xdr:to>
    <xdr:pic>
      <xdr:nvPicPr>
        <xdr:cNvPr id="8" name="Immagine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3652500" y="7429500"/>
          <a:ext cx="3632200" cy="3111500"/>
        </a:xfrm>
        <a:prstGeom prst="rect">
          <a:avLst/>
        </a:prstGeom>
      </xdr:spPr>
    </xdr:pic>
    <xdr:clientData/>
  </xdr:twoCellAnchor>
  <xdr:twoCellAnchor editAs="oneCell">
    <xdr:from>
      <xdr:col>15</xdr:col>
      <xdr:colOff>0</xdr:colOff>
      <xdr:row>39</xdr:row>
      <xdr:rowOff>0</xdr:rowOff>
    </xdr:from>
    <xdr:to>
      <xdr:col>19</xdr:col>
      <xdr:colOff>215900</xdr:colOff>
      <xdr:row>55</xdr:row>
      <xdr:rowOff>101600</xdr:rowOff>
    </xdr:to>
    <xdr:pic>
      <xdr:nvPicPr>
        <xdr:cNvPr id="9" name="Immagine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7957800" y="7429500"/>
          <a:ext cx="3517900" cy="31496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18</xdr:row>
      <xdr:rowOff>0</xdr:rowOff>
    </xdr:from>
    <xdr:to>
      <xdr:col>14</xdr:col>
      <xdr:colOff>215900</xdr:colOff>
      <xdr:row>34</xdr:row>
      <xdr:rowOff>177800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375900" y="3429000"/>
          <a:ext cx="3517900" cy="32258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26</xdr:row>
      <xdr:rowOff>0</xdr:rowOff>
    </xdr:from>
    <xdr:to>
      <xdr:col>9</xdr:col>
      <xdr:colOff>266700</xdr:colOff>
      <xdr:row>42</xdr:row>
      <xdr:rowOff>139700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305300" y="4953000"/>
          <a:ext cx="3746500" cy="3187700"/>
        </a:xfrm>
        <a:prstGeom prst="rect">
          <a:avLst/>
        </a:prstGeom>
      </xdr:spPr>
    </xdr:pic>
    <xdr:clientData/>
  </xdr:twoCellAnchor>
  <xdr:twoCellAnchor editAs="oneCell">
    <xdr:from>
      <xdr:col>10</xdr:col>
      <xdr:colOff>0</xdr:colOff>
      <xdr:row>26</xdr:row>
      <xdr:rowOff>0</xdr:rowOff>
    </xdr:from>
    <xdr:to>
      <xdr:col>12</xdr:col>
      <xdr:colOff>177800</xdr:colOff>
      <xdr:row>42</xdr:row>
      <xdr:rowOff>139700</xdr:rowOff>
    </xdr:to>
    <xdr:pic>
      <xdr:nvPicPr>
        <xdr:cNvPr id="3" name="Immagine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788400" y="4953000"/>
          <a:ext cx="3670300" cy="31877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15</xdr:row>
      <xdr:rowOff>0</xdr:rowOff>
    </xdr:from>
    <xdr:to>
      <xdr:col>7</xdr:col>
      <xdr:colOff>749300</xdr:colOff>
      <xdr:row>31</xdr:row>
      <xdr:rowOff>25400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321300" y="2857500"/>
          <a:ext cx="3594100" cy="30734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12700</xdr:colOff>
      <xdr:row>1</xdr:row>
      <xdr:rowOff>50800</xdr:rowOff>
    </xdr:from>
    <xdr:to>
      <xdr:col>16</xdr:col>
      <xdr:colOff>821865</xdr:colOff>
      <xdr:row>16</xdr:row>
      <xdr:rowOff>76873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881100" y="241300"/>
          <a:ext cx="3285665" cy="2883573"/>
        </a:xfrm>
        <a:prstGeom prst="rect">
          <a:avLst/>
        </a:prstGeom>
      </xdr:spPr>
    </xdr:pic>
    <xdr:clientData/>
  </xdr:twoCellAnchor>
  <xdr:twoCellAnchor editAs="oneCell">
    <xdr:from>
      <xdr:col>13</xdr:col>
      <xdr:colOff>12700</xdr:colOff>
      <xdr:row>17</xdr:row>
      <xdr:rowOff>152400</xdr:rowOff>
    </xdr:from>
    <xdr:to>
      <xdr:col>16</xdr:col>
      <xdr:colOff>787400</xdr:colOff>
      <xdr:row>32</xdr:row>
      <xdr:rowOff>178473</xdr:rowOff>
    </xdr:to>
    <xdr:pic>
      <xdr:nvPicPr>
        <xdr:cNvPr id="3" name="Immagine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3881100" y="3390900"/>
          <a:ext cx="3251200" cy="2883573"/>
        </a:xfrm>
        <a:prstGeom prst="rect">
          <a:avLst/>
        </a:prstGeom>
      </xdr:spPr>
    </xdr:pic>
    <xdr:clientData/>
  </xdr:twoCellAnchor>
  <xdr:twoCellAnchor editAs="oneCell">
    <xdr:from>
      <xdr:col>13</xdr:col>
      <xdr:colOff>38100</xdr:colOff>
      <xdr:row>34</xdr:row>
      <xdr:rowOff>12700</xdr:rowOff>
    </xdr:from>
    <xdr:to>
      <xdr:col>16</xdr:col>
      <xdr:colOff>774700</xdr:colOff>
      <xdr:row>49</xdr:row>
      <xdr:rowOff>4981</xdr:rowOff>
    </xdr:to>
    <xdr:pic>
      <xdr:nvPicPr>
        <xdr:cNvPr id="4" name="Immagine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3906500" y="6489700"/>
          <a:ext cx="3213100" cy="2849781"/>
        </a:xfrm>
        <a:prstGeom prst="rect">
          <a:avLst/>
        </a:prstGeom>
      </xdr:spPr>
    </xdr:pic>
    <xdr:clientData/>
  </xdr:twoCellAnchor>
  <xdr:twoCellAnchor editAs="oneCell">
    <xdr:from>
      <xdr:col>15</xdr:col>
      <xdr:colOff>508000</xdr:colOff>
      <xdr:row>51</xdr:row>
      <xdr:rowOff>0</xdr:rowOff>
    </xdr:from>
    <xdr:to>
      <xdr:col>20</xdr:col>
      <xdr:colOff>50800</xdr:colOff>
      <xdr:row>67</xdr:row>
      <xdr:rowOff>139700</xdr:rowOff>
    </xdr:to>
    <xdr:pic>
      <xdr:nvPicPr>
        <xdr:cNvPr id="5" name="Immagine 4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6027400" y="9715500"/>
          <a:ext cx="3670300" cy="318770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609600</xdr:colOff>
      <xdr:row>0</xdr:row>
      <xdr:rowOff>25400</xdr:rowOff>
    </xdr:from>
    <xdr:to>
      <xdr:col>16</xdr:col>
      <xdr:colOff>317500</xdr:colOff>
      <xdr:row>13</xdr:row>
      <xdr:rowOff>116787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601700" y="25400"/>
          <a:ext cx="3009900" cy="2567887"/>
        </a:xfrm>
        <a:prstGeom prst="rect">
          <a:avLst/>
        </a:prstGeom>
      </xdr:spPr>
    </xdr:pic>
    <xdr:clientData/>
  </xdr:twoCellAnchor>
  <xdr:twoCellAnchor editAs="oneCell">
    <xdr:from>
      <xdr:col>12</xdr:col>
      <xdr:colOff>660400</xdr:colOff>
      <xdr:row>14</xdr:row>
      <xdr:rowOff>38100</xdr:rowOff>
    </xdr:from>
    <xdr:to>
      <xdr:col>16</xdr:col>
      <xdr:colOff>393700</xdr:colOff>
      <xdr:row>27</xdr:row>
      <xdr:rowOff>157157</xdr:rowOff>
    </xdr:to>
    <xdr:pic>
      <xdr:nvPicPr>
        <xdr:cNvPr id="3" name="Immagine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3652500" y="2705100"/>
          <a:ext cx="3035300" cy="2595557"/>
        </a:xfrm>
        <a:prstGeom prst="rect">
          <a:avLst/>
        </a:prstGeom>
      </xdr:spPr>
    </xdr:pic>
    <xdr:clientData/>
  </xdr:twoCellAnchor>
  <xdr:twoCellAnchor editAs="oneCell">
    <xdr:from>
      <xdr:col>16</xdr:col>
      <xdr:colOff>673100</xdr:colOff>
      <xdr:row>26</xdr:row>
      <xdr:rowOff>15706</xdr:rowOff>
    </xdr:from>
    <xdr:to>
      <xdr:col>20</xdr:col>
      <xdr:colOff>228600</xdr:colOff>
      <xdr:row>39</xdr:row>
      <xdr:rowOff>63499</xdr:rowOff>
    </xdr:to>
    <xdr:pic>
      <xdr:nvPicPr>
        <xdr:cNvPr id="4" name="Immagine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6967200" y="4968706"/>
          <a:ext cx="2857500" cy="2524293"/>
        </a:xfrm>
        <a:prstGeom prst="rect">
          <a:avLst/>
        </a:prstGeom>
      </xdr:spPr>
    </xdr:pic>
    <xdr:clientData/>
  </xdr:twoCellAnchor>
  <xdr:twoCellAnchor editAs="oneCell">
    <xdr:from>
      <xdr:col>16</xdr:col>
      <xdr:colOff>558800</xdr:colOff>
      <xdr:row>41</xdr:row>
      <xdr:rowOff>101600</xdr:rowOff>
    </xdr:from>
    <xdr:to>
      <xdr:col>22</xdr:col>
      <xdr:colOff>165100</xdr:colOff>
      <xdr:row>58</xdr:row>
      <xdr:rowOff>0</xdr:rowOff>
    </xdr:to>
    <xdr:pic>
      <xdr:nvPicPr>
        <xdr:cNvPr id="5" name="Immagine 4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6852900" y="7912100"/>
          <a:ext cx="4559300" cy="313690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0</xdr:colOff>
      <xdr:row>0</xdr:row>
      <xdr:rowOff>165100</xdr:rowOff>
    </xdr:from>
    <xdr:to>
      <xdr:col>16</xdr:col>
      <xdr:colOff>419100</xdr:colOff>
      <xdr:row>13</xdr:row>
      <xdr:rowOff>189345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817600" y="165100"/>
          <a:ext cx="2895600" cy="2500745"/>
        </a:xfrm>
        <a:prstGeom prst="rect">
          <a:avLst/>
        </a:prstGeom>
      </xdr:spPr>
    </xdr:pic>
    <xdr:clientData/>
  </xdr:twoCellAnchor>
  <xdr:twoCellAnchor editAs="oneCell">
    <xdr:from>
      <xdr:col>12</xdr:col>
      <xdr:colOff>787400</xdr:colOff>
      <xdr:row>14</xdr:row>
      <xdr:rowOff>114300</xdr:rowOff>
    </xdr:from>
    <xdr:to>
      <xdr:col>16</xdr:col>
      <xdr:colOff>469900</xdr:colOff>
      <xdr:row>28</xdr:row>
      <xdr:rowOff>83784</xdr:rowOff>
    </xdr:to>
    <xdr:pic>
      <xdr:nvPicPr>
        <xdr:cNvPr id="3" name="Immagine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3779500" y="2781300"/>
          <a:ext cx="2984500" cy="2636484"/>
        </a:xfrm>
        <a:prstGeom prst="rect">
          <a:avLst/>
        </a:prstGeom>
      </xdr:spPr>
    </xdr:pic>
    <xdr:clientData/>
  </xdr:twoCellAnchor>
  <xdr:twoCellAnchor editAs="oneCell">
    <xdr:from>
      <xdr:col>16</xdr:col>
      <xdr:colOff>685800</xdr:colOff>
      <xdr:row>26</xdr:row>
      <xdr:rowOff>126999</xdr:rowOff>
    </xdr:from>
    <xdr:to>
      <xdr:col>20</xdr:col>
      <xdr:colOff>304800</xdr:colOff>
      <xdr:row>40</xdr:row>
      <xdr:rowOff>96280</xdr:rowOff>
    </xdr:to>
    <xdr:pic>
      <xdr:nvPicPr>
        <xdr:cNvPr id="4" name="Immagine 3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6979900" y="5079999"/>
          <a:ext cx="2921000" cy="2636281"/>
        </a:xfrm>
        <a:prstGeom prst="rect">
          <a:avLst/>
        </a:prstGeom>
      </xdr:spPr>
    </xdr:pic>
    <xdr:clientData/>
  </xdr:twoCellAnchor>
  <xdr:twoCellAnchor editAs="oneCell">
    <xdr:from>
      <xdr:col>16</xdr:col>
      <xdr:colOff>0</xdr:colOff>
      <xdr:row>42</xdr:row>
      <xdr:rowOff>0</xdr:rowOff>
    </xdr:from>
    <xdr:to>
      <xdr:col>21</xdr:col>
      <xdr:colOff>63500</xdr:colOff>
      <xdr:row>58</xdr:row>
      <xdr:rowOff>114300</xdr:rowOff>
    </xdr:to>
    <xdr:pic>
      <xdr:nvPicPr>
        <xdr:cNvPr id="5" name="Immagine 4">
          <a:extLst>
            <a:ext uri="{FF2B5EF4-FFF2-40B4-BE49-F238E27FC236}">
              <a16:creationId xmlns:a16="http://schemas.microsoft.com/office/drawing/2014/main" id="{00000000-0008-0000-06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6294100" y="8001000"/>
          <a:ext cx="4191000" cy="316230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15</xdr:row>
      <xdr:rowOff>0</xdr:rowOff>
    </xdr:from>
    <xdr:to>
      <xdr:col>9</xdr:col>
      <xdr:colOff>12700</xdr:colOff>
      <xdr:row>31</xdr:row>
      <xdr:rowOff>76200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277100" y="2857500"/>
          <a:ext cx="3632200" cy="312420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18</xdr:row>
      <xdr:rowOff>0</xdr:rowOff>
    </xdr:from>
    <xdr:to>
      <xdr:col>14</xdr:col>
      <xdr:colOff>292100</xdr:colOff>
      <xdr:row>35</xdr:row>
      <xdr:rowOff>12700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147300" y="3429000"/>
          <a:ext cx="3594100" cy="325120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811142</xdr:colOff>
      <xdr:row>17</xdr:row>
      <xdr:rowOff>177800</xdr:rowOff>
    </xdr:from>
    <xdr:to>
      <xdr:col>20</xdr:col>
      <xdr:colOff>667577</xdr:colOff>
      <xdr:row>32</xdr:row>
      <xdr:rowOff>114300</xdr:rowOff>
    </xdr:to>
    <xdr:pic>
      <xdr:nvPicPr>
        <xdr:cNvPr id="3" name="Immagine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603842" y="3416300"/>
          <a:ext cx="3158435" cy="2794000"/>
        </a:xfrm>
        <a:prstGeom prst="rect">
          <a:avLst/>
        </a:prstGeom>
      </xdr:spPr>
    </xdr:pic>
    <xdr:clientData/>
  </xdr:twoCellAnchor>
  <xdr:twoCellAnchor editAs="oneCell">
    <xdr:from>
      <xdr:col>12</xdr:col>
      <xdr:colOff>596900</xdr:colOff>
      <xdr:row>18</xdr:row>
      <xdr:rowOff>25400</xdr:rowOff>
    </xdr:from>
    <xdr:to>
      <xdr:col>16</xdr:col>
      <xdr:colOff>352839</xdr:colOff>
      <xdr:row>32</xdr:row>
      <xdr:rowOff>63500</xdr:rowOff>
    </xdr:to>
    <xdr:pic>
      <xdr:nvPicPr>
        <xdr:cNvPr id="4" name="Immagine 3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5087600" y="3454400"/>
          <a:ext cx="3057939" cy="2705100"/>
        </a:xfrm>
        <a:prstGeom prst="rect">
          <a:avLst/>
        </a:prstGeom>
      </xdr:spPr>
    </xdr:pic>
    <xdr:clientData/>
  </xdr:twoCellAnchor>
  <xdr:twoCellAnchor editAs="oneCell">
    <xdr:from>
      <xdr:col>12</xdr:col>
      <xdr:colOff>579494</xdr:colOff>
      <xdr:row>2</xdr:row>
      <xdr:rowOff>0</xdr:rowOff>
    </xdr:from>
    <xdr:to>
      <xdr:col>16</xdr:col>
      <xdr:colOff>272974</xdr:colOff>
      <xdr:row>15</xdr:row>
      <xdr:rowOff>152400</xdr:rowOff>
    </xdr:to>
    <xdr:pic>
      <xdr:nvPicPr>
        <xdr:cNvPr id="5" name="Immagine 4">
          <a:extLst>
            <a:ext uri="{FF2B5EF4-FFF2-40B4-BE49-F238E27FC236}">
              <a16:creationId xmlns:a16="http://schemas.microsoft.com/office/drawing/2014/main" id="{00000000-0008-0000-09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5070194" y="381000"/>
          <a:ext cx="2995480" cy="2628900"/>
        </a:xfrm>
        <a:prstGeom prst="rect">
          <a:avLst/>
        </a:prstGeom>
      </xdr:spPr>
    </xdr:pic>
    <xdr:clientData/>
  </xdr:twoCellAnchor>
  <xdr:twoCellAnchor editAs="oneCell">
    <xdr:from>
      <xdr:col>17</xdr:col>
      <xdr:colOff>0</xdr:colOff>
      <xdr:row>2</xdr:row>
      <xdr:rowOff>0</xdr:rowOff>
    </xdr:from>
    <xdr:to>
      <xdr:col>20</xdr:col>
      <xdr:colOff>635000</xdr:colOff>
      <xdr:row>16</xdr:row>
      <xdr:rowOff>63722</xdr:rowOff>
    </xdr:to>
    <xdr:pic>
      <xdr:nvPicPr>
        <xdr:cNvPr id="6" name="Immagine 5">
          <a:extLst>
            <a:ext uri="{FF2B5EF4-FFF2-40B4-BE49-F238E27FC236}">
              <a16:creationId xmlns:a16="http://schemas.microsoft.com/office/drawing/2014/main" id="{00000000-0008-0000-09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8618200" y="381000"/>
          <a:ext cx="3111500" cy="2730722"/>
        </a:xfrm>
        <a:prstGeom prst="rect">
          <a:avLst/>
        </a:prstGeom>
      </xdr:spPr>
    </xdr:pic>
    <xdr:clientData/>
  </xdr:twoCellAnchor>
  <xdr:twoCellAnchor editAs="oneCell">
    <xdr:from>
      <xdr:col>12</xdr:col>
      <xdr:colOff>419100</xdr:colOff>
      <xdr:row>33</xdr:row>
      <xdr:rowOff>177800</xdr:rowOff>
    </xdr:from>
    <xdr:to>
      <xdr:col>16</xdr:col>
      <xdr:colOff>342900</xdr:colOff>
      <xdr:row>48</xdr:row>
      <xdr:rowOff>106218</xdr:rowOff>
    </xdr:to>
    <xdr:pic>
      <xdr:nvPicPr>
        <xdr:cNvPr id="7" name="Immagine 6">
          <a:extLst>
            <a:ext uri="{FF2B5EF4-FFF2-40B4-BE49-F238E27FC236}">
              <a16:creationId xmlns:a16="http://schemas.microsoft.com/office/drawing/2014/main" id="{00000000-0008-0000-09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4909800" y="6464300"/>
          <a:ext cx="3225800" cy="2785918"/>
        </a:xfrm>
        <a:prstGeom prst="rect">
          <a:avLst/>
        </a:prstGeom>
      </xdr:spPr>
    </xdr:pic>
    <xdr:clientData/>
  </xdr:twoCellAnchor>
  <xdr:twoCellAnchor editAs="oneCell">
    <xdr:from>
      <xdr:col>17</xdr:col>
      <xdr:colOff>0</xdr:colOff>
      <xdr:row>34</xdr:row>
      <xdr:rowOff>0</xdr:rowOff>
    </xdr:from>
    <xdr:to>
      <xdr:col>20</xdr:col>
      <xdr:colOff>736600</xdr:colOff>
      <xdr:row>48</xdr:row>
      <xdr:rowOff>107950</xdr:rowOff>
    </xdr:to>
    <xdr:pic>
      <xdr:nvPicPr>
        <xdr:cNvPr id="8" name="Immagine 7">
          <a:extLst>
            <a:ext uri="{FF2B5EF4-FFF2-40B4-BE49-F238E27FC236}">
              <a16:creationId xmlns:a16="http://schemas.microsoft.com/office/drawing/2014/main" id="{00000000-0008-0000-09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8618200" y="6477000"/>
          <a:ext cx="3213100" cy="277495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14</xdr:row>
      <xdr:rowOff>0</xdr:rowOff>
    </xdr:from>
    <xdr:to>
      <xdr:col>15</xdr:col>
      <xdr:colOff>330200</xdr:colOff>
      <xdr:row>30</xdr:row>
      <xdr:rowOff>127000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979400" y="2667000"/>
          <a:ext cx="3632200" cy="317500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21</xdr:col>
      <xdr:colOff>0</xdr:colOff>
      <xdr:row>2</xdr:row>
      <xdr:rowOff>0</xdr:rowOff>
    </xdr:from>
    <xdr:to>
      <xdr:col>25</xdr:col>
      <xdr:colOff>330200</xdr:colOff>
      <xdr:row>18</xdr:row>
      <xdr:rowOff>114300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409900" y="381000"/>
          <a:ext cx="3632200" cy="3162300"/>
        </a:xfrm>
        <a:prstGeom prst="rect">
          <a:avLst/>
        </a:prstGeom>
      </xdr:spPr>
    </xdr:pic>
    <xdr:clientData/>
  </xdr:twoCellAnchor>
  <xdr:twoCellAnchor editAs="oneCell">
    <xdr:from>
      <xdr:col>26</xdr:col>
      <xdr:colOff>0</xdr:colOff>
      <xdr:row>2</xdr:row>
      <xdr:rowOff>0</xdr:rowOff>
    </xdr:from>
    <xdr:to>
      <xdr:col>30</xdr:col>
      <xdr:colOff>215900</xdr:colOff>
      <xdr:row>18</xdr:row>
      <xdr:rowOff>114300</xdr:rowOff>
    </xdr:to>
    <xdr:pic>
      <xdr:nvPicPr>
        <xdr:cNvPr id="3" name="Immagine 2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2537400" y="381000"/>
          <a:ext cx="3517900" cy="3162300"/>
        </a:xfrm>
        <a:prstGeom prst="rect">
          <a:avLst/>
        </a:prstGeom>
      </xdr:spPr>
    </xdr:pic>
    <xdr:clientData/>
  </xdr:twoCellAnchor>
  <xdr:twoCellAnchor editAs="oneCell">
    <xdr:from>
      <xdr:col>15</xdr:col>
      <xdr:colOff>508000</xdr:colOff>
      <xdr:row>20</xdr:row>
      <xdr:rowOff>152400</xdr:rowOff>
    </xdr:from>
    <xdr:to>
      <xdr:col>19</xdr:col>
      <xdr:colOff>152400</xdr:colOff>
      <xdr:row>37</xdr:row>
      <xdr:rowOff>12700</xdr:rowOff>
    </xdr:to>
    <xdr:pic>
      <xdr:nvPicPr>
        <xdr:cNvPr id="4" name="Immagine 3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3317200" y="3962400"/>
          <a:ext cx="3594100" cy="3098800"/>
        </a:xfrm>
        <a:prstGeom prst="rect">
          <a:avLst/>
        </a:prstGeom>
      </xdr:spPr>
    </xdr:pic>
    <xdr:clientData/>
  </xdr:twoCellAnchor>
  <xdr:twoCellAnchor editAs="oneCell">
    <xdr:from>
      <xdr:col>15</xdr:col>
      <xdr:colOff>1143000</xdr:colOff>
      <xdr:row>40</xdr:row>
      <xdr:rowOff>177800</xdr:rowOff>
    </xdr:from>
    <xdr:to>
      <xdr:col>24</xdr:col>
      <xdr:colOff>50800</xdr:colOff>
      <xdr:row>58</xdr:row>
      <xdr:rowOff>152400</xdr:rowOff>
    </xdr:to>
    <xdr:pic>
      <xdr:nvPicPr>
        <xdr:cNvPr id="5" name="Immagine 4">
          <a:extLst>
            <a:ext uri="{FF2B5EF4-FFF2-40B4-BE49-F238E27FC236}">
              <a16:creationId xmlns:a16="http://schemas.microsoft.com/office/drawing/2014/main" id="{00000000-0008-0000-0B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23952200" y="7797800"/>
          <a:ext cx="6985000" cy="340360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0</xdr:colOff>
      <xdr:row>3</xdr:row>
      <xdr:rowOff>0</xdr:rowOff>
    </xdr:from>
    <xdr:to>
      <xdr:col>18</xdr:col>
      <xdr:colOff>330200</xdr:colOff>
      <xdr:row>18</xdr:row>
      <xdr:rowOff>76200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398500" y="571500"/>
          <a:ext cx="3632200" cy="293370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800100</xdr:colOff>
      <xdr:row>11</xdr:row>
      <xdr:rowOff>63500</xdr:rowOff>
    </xdr:from>
    <xdr:to>
      <xdr:col>19</xdr:col>
      <xdr:colOff>266700</xdr:colOff>
      <xdr:row>26</xdr:row>
      <xdr:rowOff>76200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401800" y="2159000"/>
          <a:ext cx="3594100" cy="2870200"/>
        </a:xfrm>
        <a:prstGeom prst="rect">
          <a:avLst/>
        </a:prstGeom>
      </xdr:spPr>
    </xdr:pic>
    <xdr:clientData/>
  </xdr:twoCellAnchor>
  <xdr:twoCellAnchor editAs="oneCell">
    <xdr:from>
      <xdr:col>15</xdr:col>
      <xdr:colOff>63500</xdr:colOff>
      <xdr:row>27</xdr:row>
      <xdr:rowOff>152400</xdr:rowOff>
    </xdr:from>
    <xdr:to>
      <xdr:col>19</xdr:col>
      <xdr:colOff>431800</xdr:colOff>
      <xdr:row>42</xdr:row>
      <xdr:rowOff>165100</xdr:rowOff>
    </xdr:to>
    <xdr:pic>
      <xdr:nvPicPr>
        <xdr:cNvPr id="3" name="Immagine 2">
          <a:extLst>
            <a:ext uri="{FF2B5EF4-FFF2-40B4-BE49-F238E27FC236}">
              <a16:creationId xmlns:a16="http://schemas.microsoft.com/office/drawing/2014/main" id="{00000000-0008-0000-0E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4490700" y="5295900"/>
          <a:ext cx="3670300" cy="287020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31</xdr:row>
      <xdr:rowOff>0</xdr:rowOff>
    </xdr:from>
    <xdr:to>
      <xdr:col>5</xdr:col>
      <xdr:colOff>76200</xdr:colOff>
      <xdr:row>47</xdr:row>
      <xdr:rowOff>114300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25500" y="5905500"/>
          <a:ext cx="3517900" cy="3162300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10</xdr:col>
      <xdr:colOff>0</xdr:colOff>
      <xdr:row>47</xdr:row>
      <xdr:rowOff>114300</xdr:rowOff>
    </xdr:to>
    <xdr:pic>
      <xdr:nvPicPr>
        <xdr:cNvPr id="3" name="Immagine 2">
          <a:extLst>
            <a:ext uri="{FF2B5EF4-FFF2-40B4-BE49-F238E27FC236}">
              <a16:creationId xmlns:a16="http://schemas.microsoft.com/office/drawing/2014/main" id="{00000000-0008-0000-0F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092700" y="5905500"/>
          <a:ext cx="3632200" cy="3162300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30</xdr:row>
      <xdr:rowOff>0</xdr:rowOff>
    </xdr:from>
    <xdr:to>
      <xdr:col>15</xdr:col>
      <xdr:colOff>444500</xdr:colOff>
      <xdr:row>46</xdr:row>
      <xdr:rowOff>114300</xdr:rowOff>
    </xdr:to>
    <xdr:pic>
      <xdr:nvPicPr>
        <xdr:cNvPr id="4" name="Immagine 3">
          <a:extLst>
            <a:ext uri="{FF2B5EF4-FFF2-40B4-BE49-F238E27FC236}">
              <a16:creationId xmlns:a16="http://schemas.microsoft.com/office/drawing/2014/main" id="{00000000-0008-0000-0F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9550400" y="5715000"/>
          <a:ext cx="3746500" cy="316230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0</xdr:colOff>
      <xdr:row>13</xdr:row>
      <xdr:rowOff>0</xdr:rowOff>
    </xdr:from>
    <xdr:to>
      <xdr:col>25</xdr:col>
      <xdr:colOff>342900</xdr:colOff>
      <xdr:row>29</xdr:row>
      <xdr:rowOff>88900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033500" y="2476500"/>
          <a:ext cx="6946900" cy="3136900"/>
        </a:xfrm>
        <a:prstGeom prst="rect">
          <a:avLst/>
        </a:prstGeom>
      </xdr:spPr>
    </xdr:pic>
    <xdr:clientData/>
  </xdr:twoCellAnchor>
  <xdr:twoCellAnchor editAs="oneCell">
    <xdr:from>
      <xdr:col>17</xdr:col>
      <xdr:colOff>0</xdr:colOff>
      <xdr:row>40</xdr:row>
      <xdr:rowOff>165100</xdr:rowOff>
    </xdr:from>
    <xdr:to>
      <xdr:col>25</xdr:col>
      <xdr:colOff>342900</xdr:colOff>
      <xdr:row>57</xdr:row>
      <xdr:rowOff>63500</xdr:rowOff>
    </xdr:to>
    <xdr:pic>
      <xdr:nvPicPr>
        <xdr:cNvPr id="3" name="Immagine 2">
          <a:extLst>
            <a:ext uri="{FF2B5EF4-FFF2-40B4-BE49-F238E27FC236}">
              <a16:creationId xmlns:a16="http://schemas.microsoft.com/office/drawing/2014/main" id="{00000000-0008-0000-1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4033500" y="7785100"/>
          <a:ext cx="6946900" cy="313690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723900</xdr:colOff>
      <xdr:row>37</xdr:row>
      <xdr:rowOff>101600</xdr:rowOff>
    </xdr:from>
    <xdr:to>
      <xdr:col>9</xdr:col>
      <xdr:colOff>304800</xdr:colOff>
      <xdr:row>54</xdr:row>
      <xdr:rowOff>0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00000000-0008-0000-1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23900" y="7150100"/>
          <a:ext cx="7010400" cy="31369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64"/>
  <sheetViews>
    <sheetView tabSelected="1" workbookViewId="0"/>
  </sheetViews>
  <sheetFormatPr baseColWidth="10" defaultColWidth="10.83203125" defaultRowHeight="16" x14ac:dyDescent="0.2"/>
  <cols>
    <col min="1" max="1" width="14.1640625" style="11" customWidth="1"/>
    <col min="2" max="2" width="12.6640625" style="11" customWidth="1"/>
    <col min="3" max="3" width="29.33203125" style="11" customWidth="1"/>
    <col min="4" max="4" width="28.33203125" style="11" customWidth="1"/>
    <col min="5" max="5" width="14" style="11" bestFit="1" customWidth="1"/>
    <col min="6" max="7" width="10.83203125" style="11"/>
    <col min="8" max="8" width="35" style="11" bestFit="1" customWidth="1"/>
    <col min="9" max="10" width="12" style="11" bestFit="1" customWidth="1"/>
    <col min="11" max="11" width="13.1640625" style="11" bestFit="1" customWidth="1"/>
    <col min="12" max="16384" width="10.83203125" style="11"/>
  </cols>
  <sheetData>
    <row r="1" spans="1:22" ht="15.75" x14ac:dyDescent="0.25">
      <c r="A1" s="10" t="s">
        <v>178</v>
      </c>
    </row>
    <row r="3" spans="1:22" ht="15" x14ac:dyDescent="0.2">
      <c r="D3" s="2"/>
      <c r="E3" s="2"/>
      <c r="F3" s="2"/>
      <c r="G3" s="2"/>
    </row>
    <row r="4" spans="1:22" ht="15" x14ac:dyDescent="0.2"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7"/>
      <c r="V4" s="26"/>
    </row>
    <row r="5" spans="1:22" x14ac:dyDescent="0.2">
      <c r="C5" s="12" t="s">
        <v>12</v>
      </c>
      <c r="D5" s="12" t="s">
        <v>12</v>
      </c>
      <c r="E5" s="11" t="s">
        <v>11</v>
      </c>
    </row>
    <row r="6" spans="1:22" ht="15" x14ac:dyDescent="0.2">
      <c r="A6" s="37" t="s">
        <v>7</v>
      </c>
      <c r="B6" s="13" t="s">
        <v>6</v>
      </c>
      <c r="C6" s="3" t="s">
        <v>10</v>
      </c>
      <c r="D6" s="14" t="s">
        <v>8</v>
      </c>
      <c r="E6" s="14" t="s">
        <v>9</v>
      </c>
      <c r="H6" s="11" t="s">
        <v>70</v>
      </c>
      <c r="J6" s="28"/>
    </row>
    <row r="7" spans="1:22" ht="15" x14ac:dyDescent="0.2">
      <c r="A7" s="41" t="s">
        <v>0</v>
      </c>
      <c r="B7" s="15">
        <v>1</v>
      </c>
      <c r="C7" s="29">
        <v>1.4820930000000001</v>
      </c>
      <c r="D7" s="29">
        <v>0.99225470000000005</v>
      </c>
      <c r="E7" s="30">
        <v>1.1785E-4</v>
      </c>
      <c r="I7" s="18" t="s">
        <v>10</v>
      </c>
      <c r="J7" s="28"/>
    </row>
    <row r="8" spans="1:22" ht="15" x14ac:dyDescent="0.2">
      <c r="A8" s="42" t="s">
        <v>0</v>
      </c>
      <c r="B8" s="16">
        <v>2</v>
      </c>
      <c r="C8" s="21">
        <v>1.0210410000000001</v>
      </c>
      <c r="D8" s="21">
        <v>0.84811840000000005</v>
      </c>
      <c r="E8" s="31">
        <v>1.6178000000000001E-4</v>
      </c>
      <c r="I8" s="11" t="s">
        <v>71</v>
      </c>
      <c r="J8" s="12" t="s">
        <v>73</v>
      </c>
      <c r="K8" s="12" t="s">
        <v>75</v>
      </c>
      <c r="L8" s="11" t="s">
        <v>76</v>
      </c>
      <c r="M8" s="11" t="s">
        <v>78</v>
      </c>
      <c r="N8" s="11" t="s">
        <v>79</v>
      </c>
      <c r="O8" s="11" t="s">
        <v>80</v>
      </c>
      <c r="P8" s="11" t="s">
        <v>83</v>
      </c>
    </row>
    <row r="9" spans="1:22" ht="15" x14ac:dyDescent="0.2">
      <c r="A9" s="42" t="s">
        <v>0</v>
      </c>
      <c r="B9" s="16">
        <v>3</v>
      </c>
      <c r="C9" s="21">
        <v>1.42035</v>
      </c>
      <c r="D9" s="21">
        <v>0.66087949999999995</v>
      </c>
      <c r="E9" s="31">
        <v>1.1513700000000001E-4</v>
      </c>
      <c r="H9" s="50" t="s">
        <v>62</v>
      </c>
      <c r="I9" s="1"/>
      <c r="J9" s="28"/>
    </row>
    <row r="10" spans="1:22" ht="15" x14ac:dyDescent="0.2">
      <c r="A10" s="42" t="s">
        <v>0</v>
      </c>
      <c r="B10" s="16">
        <v>4</v>
      </c>
      <c r="C10" s="21">
        <v>0.53951789999999999</v>
      </c>
      <c r="D10" s="21">
        <v>0.60181580000000001</v>
      </c>
      <c r="E10" s="31">
        <v>1.5591800000000001E-4</v>
      </c>
      <c r="H10" s="50" t="s">
        <v>63</v>
      </c>
      <c r="I10" s="50">
        <v>1.01E-2</v>
      </c>
      <c r="J10" s="50">
        <v>1.9E-3</v>
      </c>
      <c r="K10" s="50">
        <v>4.0000000000000002E-4</v>
      </c>
      <c r="L10" s="50">
        <v>8.0000000000000004E-4</v>
      </c>
      <c r="M10" s="1" t="s">
        <v>77</v>
      </c>
      <c r="N10" s="50">
        <v>2.0000000000000001E-4</v>
      </c>
      <c r="O10" s="50">
        <v>1.0500000000000001E-2</v>
      </c>
      <c r="P10" s="50">
        <v>0.49459999999999998</v>
      </c>
    </row>
    <row r="11" spans="1:22" ht="15" x14ac:dyDescent="0.2">
      <c r="A11" s="42" t="s">
        <v>0</v>
      </c>
      <c r="B11" s="16">
        <v>5</v>
      </c>
      <c r="C11" s="21">
        <v>0.7654685</v>
      </c>
      <c r="D11" s="21">
        <v>0.95094469999999998</v>
      </c>
      <c r="E11" s="31">
        <v>2.70117E-4</v>
      </c>
      <c r="H11" s="50" t="s">
        <v>64</v>
      </c>
      <c r="I11" s="50" t="s">
        <v>65</v>
      </c>
      <c r="J11" s="50" t="s">
        <v>72</v>
      </c>
      <c r="K11" s="1" t="s">
        <v>74</v>
      </c>
      <c r="L11" s="1" t="s">
        <v>74</v>
      </c>
      <c r="M11" s="1" t="s">
        <v>74</v>
      </c>
      <c r="N11" s="50" t="s">
        <v>74</v>
      </c>
      <c r="O11" s="50" t="s">
        <v>65</v>
      </c>
      <c r="P11" s="50" t="s">
        <v>81</v>
      </c>
    </row>
    <row r="12" spans="1:22" ht="15" x14ac:dyDescent="0.2">
      <c r="A12" s="43" t="s">
        <v>0</v>
      </c>
      <c r="B12" s="17">
        <v>6</v>
      </c>
      <c r="C12" s="32">
        <v>0.77152989999999999</v>
      </c>
      <c r="D12" s="32">
        <v>1.9459869999999999</v>
      </c>
      <c r="E12" s="33">
        <v>2.4748800000000003E-4</v>
      </c>
      <c r="H12" s="50" t="s">
        <v>66</v>
      </c>
      <c r="I12" s="50" t="s">
        <v>67</v>
      </c>
      <c r="J12" s="50" t="s">
        <v>67</v>
      </c>
      <c r="K12" s="1" t="s">
        <v>67</v>
      </c>
      <c r="L12" s="1" t="s">
        <v>67</v>
      </c>
      <c r="M12" s="1" t="s">
        <v>67</v>
      </c>
      <c r="N12" s="50" t="s">
        <v>67</v>
      </c>
      <c r="O12" s="50" t="s">
        <v>67</v>
      </c>
      <c r="P12" s="50" t="s">
        <v>82</v>
      </c>
    </row>
    <row r="13" spans="1:22" ht="15" x14ac:dyDescent="0.2">
      <c r="A13" s="41" t="s">
        <v>1</v>
      </c>
      <c r="B13" s="15">
        <v>1</v>
      </c>
      <c r="C13" s="29">
        <v>0.43282300000000001</v>
      </c>
      <c r="D13" s="29">
        <v>0.22884009999999999</v>
      </c>
      <c r="E13" s="30">
        <v>1.9828369999999999E-3</v>
      </c>
      <c r="H13" s="50" t="s">
        <v>68</v>
      </c>
      <c r="I13" s="50" t="s">
        <v>69</v>
      </c>
      <c r="J13" s="50" t="s">
        <v>69</v>
      </c>
      <c r="K13" s="1" t="s">
        <v>69</v>
      </c>
      <c r="L13" s="1" t="s">
        <v>69</v>
      </c>
      <c r="M13" s="1" t="s">
        <v>69</v>
      </c>
      <c r="N13" s="50" t="s">
        <v>69</v>
      </c>
      <c r="O13" s="50" t="s">
        <v>69</v>
      </c>
      <c r="P13" s="50" t="s">
        <v>69</v>
      </c>
    </row>
    <row r="14" spans="1:22" ht="15" x14ac:dyDescent="0.2">
      <c r="A14" s="42" t="s">
        <v>1</v>
      </c>
      <c r="B14" s="16">
        <v>2</v>
      </c>
      <c r="C14" s="21">
        <v>0.48806909999999998</v>
      </c>
      <c r="D14" s="21">
        <v>0.39409250000000001</v>
      </c>
      <c r="E14" s="31">
        <v>1.6266340000000001E-3</v>
      </c>
      <c r="G14" s="2"/>
      <c r="H14" s="2"/>
      <c r="I14" s="2"/>
      <c r="J14" s="2"/>
      <c r="K14" s="2"/>
      <c r="L14" s="2"/>
      <c r="N14" s="2"/>
      <c r="O14" s="2"/>
      <c r="P14" s="2"/>
      <c r="Q14" s="2"/>
      <c r="R14" s="2"/>
      <c r="S14" s="2"/>
    </row>
    <row r="15" spans="1:22" ht="15" x14ac:dyDescent="0.2">
      <c r="A15" s="42" t="s">
        <v>1</v>
      </c>
      <c r="B15" s="16">
        <v>3</v>
      </c>
      <c r="C15" s="21">
        <v>0.50310109999999997</v>
      </c>
      <c r="D15" s="21">
        <v>0.42389890000000002</v>
      </c>
      <c r="E15" s="31">
        <v>2.0580640000000001E-3</v>
      </c>
    </row>
    <row r="16" spans="1:22" ht="15" x14ac:dyDescent="0.2">
      <c r="A16" s="42" t="s">
        <v>1</v>
      </c>
      <c r="B16" s="16">
        <v>4</v>
      </c>
      <c r="C16" s="21">
        <v>0.44982640000000002</v>
      </c>
      <c r="D16" s="21">
        <v>0.43521300000000002</v>
      </c>
      <c r="E16" s="31">
        <v>2.127084E-3</v>
      </c>
      <c r="I16" s="18" t="s">
        <v>8</v>
      </c>
    </row>
    <row r="17" spans="1:16" ht="15" x14ac:dyDescent="0.2">
      <c r="A17" s="42" t="s">
        <v>1</v>
      </c>
      <c r="B17" s="16">
        <v>5</v>
      </c>
      <c r="C17" s="21">
        <v>0.51606759999999996</v>
      </c>
      <c r="D17" s="21">
        <v>0.3724054</v>
      </c>
      <c r="E17" s="31">
        <v>2.2044429999999999E-3</v>
      </c>
      <c r="I17" s="11" t="s">
        <v>71</v>
      </c>
      <c r="J17" s="12" t="s">
        <v>73</v>
      </c>
      <c r="K17" s="12" t="s">
        <v>75</v>
      </c>
      <c r="L17" s="11" t="s">
        <v>76</v>
      </c>
      <c r="M17" s="11" t="s">
        <v>78</v>
      </c>
      <c r="N17" s="11" t="s">
        <v>79</v>
      </c>
      <c r="O17" s="11" t="s">
        <v>80</v>
      </c>
      <c r="P17" s="11" t="s">
        <v>83</v>
      </c>
    </row>
    <row r="18" spans="1:16" ht="15" x14ac:dyDescent="0.2">
      <c r="A18" s="43" t="s">
        <v>1</v>
      </c>
      <c r="B18" s="17">
        <v>6</v>
      </c>
      <c r="C18" s="32">
        <v>0.61234639999999996</v>
      </c>
      <c r="D18" s="32">
        <v>0.6009852</v>
      </c>
      <c r="E18" s="33">
        <v>3.3062780000000002E-3</v>
      </c>
      <c r="H18" s="50" t="s">
        <v>62</v>
      </c>
    </row>
    <row r="19" spans="1:16" ht="15" x14ac:dyDescent="0.2">
      <c r="A19" s="41" t="s">
        <v>2</v>
      </c>
      <c r="B19" s="15">
        <v>1</v>
      </c>
      <c r="C19" s="29">
        <v>0.4132478</v>
      </c>
      <c r="D19" s="29">
        <v>0.47084350000000003</v>
      </c>
      <c r="E19" s="30">
        <v>1.4575739999999999</v>
      </c>
      <c r="H19" s="50" t="s">
        <v>63</v>
      </c>
      <c r="I19" s="50">
        <v>1.6500000000000001E-2</v>
      </c>
      <c r="J19" s="50">
        <v>4.8099999999999997E-2</v>
      </c>
      <c r="K19" s="50">
        <v>2.0999999999999999E-3</v>
      </c>
      <c r="L19" s="50">
        <v>2.6599999999999999E-2</v>
      </c>
      <c r="M19" s="50">
        <v>1.1000000000000001E-3</v>
      </c>
      <c r="N19" s="1" t="s">
        <v>77</v>
      </c>
      <c r="O19" s="50" t="s">
        <v>77</v>
      </c>
      <c r="P19" s="50" t="s">
        <v>77</v>
      </c>
    </row>
    <row r="20" spans="1:16" ht="15" x14ac:dyDescent="0.2">
      <c r="A20" s="42" t="s">
        <v>2</v>
      </c>
      <c r="B20" s="16">
        <v>2</v>
      </c>
      <c r="C20" s="21">
        <v>0.30753999999999998</v>
      </c>
      <c r="D20" s="21">
        <v>0.5142563</v>
      </c>
      <c r="E20" s="31">
        <v>1.431994</v>
      </c>
      <c r="H20" s="50" t="s">
        <v>64</v>
      </c>
      <c r="I20" s="50" t="s">
        <v>65</v>
      </c>
      <c r="J20" s="1" t="s">
        <v>65</v>
      </c>
      <c r="K20" s="50" t="s">
        <v>72</v>
      </c>
      <c r="L20" s="50" t="s">
        <v>65</v>
      </c>
      <c r="M20" s="50" t="s">
        <v>72</v>
      </c>
      <c r="N20" s="1" t="s">
        <v>74</v>
      </c>
      <c r="O20" s="50" t="s">
        <v>74</v>
      </c>
      <c r="P20" s="50" t="s">
        <v>74</v>
      </c>
    </row>
    <row r="21" spans="1:16" ht="15" x14ac:dyDescent="0.2">
      <c r="A21" s="42" t="s">
        <v>2</v>
      </c>
      <c r="B21" s="16">
        <v>3</v>
      </c>
      <c r="C21" s="21">
        <v>0.34660879999999999</v>
      </c>
      <c r="D21" s="21">
        <v>0.53963490000000003</v>
      </c>
      <c r="E21" s="31">
        <v>1.156118</v>
      </c>
      <c r="H21" s="50" t="s">
        <v>66</v>
      </c>
      <c r="I21" s="50" t="s">
        <v>67</v>
      </c>
      <c r="J21" s="1" t="s">
        <v>67</v>
      </c>
      <c r="K21" s="50" t="s">
        <v>67</v>
      </c>
      <c r="L21" s="50" t="s">
        <v>67</v>
      </c>
      <c r="M21" s="50" t="s">
        <v>67</v>
      </c>
      <c r="N21" s="1" t="s">
        <v>67</v>
      </c>
      <c r="O21" s="50" t="s">
        <v>67</v>
      </c>
      <c r="P21" s="50" t="s">
        <v>67</v>
      </c>
    </row>
    <row r="22" spans="1:16" ht="15" x14ac:dyDescent="0.2">
      <c r="A22" s="42" t="s">
        <v>2</v>
      </c>
      <c r="B22" s="16">
        <v>4</v>
      </c>
      <c r="C22" s="21">
        <v>0.33062859999999999</v>
      </c>
      <c r="D22" s="21">
        <v>0.56486939999999997</v>
      </c>
      <c r="E22" s="31">
        <v>1.19963</v>
      </c>
      <c r="H22" s="50" t="s">
        <v>68</v>
      </c>
      <c r="I22" s="50" t="s">
        <v>69</v>
      </c>
      <c r="J22" s="1" t="s">
        <v>69</v>
      </c>
      <c r="K22" s="50" t="s">
        <v>69</v>
      </c>
      <c r="L22" s="50" t="s">
        <v>69</v>
      </c>
      <c r="M22" s="50" t="s">
        <v>69</v>
      </c>
      <c r="N22" s="1" t="s">
        <v>69</v>
      </c>
      <c r="O22" s="50" t="s">
        <v>69</v>
      </c>
      <c r="P22" s="50" t="s">
        <v>69</v>
      </c>
    </row>
    <row r="23" spans="1:16" ht="15" x14ac:dyDescent="0.2">
      <c r="A23" s="42" t="s">
        <v>2</v>
      </c>
      <c r="B23" s="16">
        <v>5</v>
      </c>
      <c r="C23" s="21">
        <v>0.39319100000000001</v>
      </c>
      <c r="D23" s="21">
        <v>0.62630160000000001</v>
      </c>
      <c r="E23" s="31">
        <v>1.2767040000000001</v>
      </c>
    </row>
    <row r="24" spans="1:16" ht="15" x14ac:dyDescent="0.2">
      <c r="A24" s="43" t="s">
        <v>2</v>
      </c>
      <c r="B24" s="17">
        <v>6</v>
      </c>
      <c r="C24" s="32">
        <v>0.28513529999999998</v>
      </c>
      <c r="D24" s="32">
        <v>0.57405919999999999</v>
      </c>
      <c r="E24" s="33">
        <v>1.337898</v>
      </c>
      <c r="G24" s="2"/>
      <c r="H24" s="2"/>
      <c r="I24" s="2"/>
      <c r="J24" s="2"/>
      <c r="K24" s="2"/>
      <c r="L24" s="2"/>
    </row>
    <row r="25" spans="1:16" ht="15" x14ac:dyDescent="0.2">
      <c r="A25" s="41" t="s">
        <v>3</v>
      </c>
      <c r="B25" s="15">
        <v>1</v>
      </c>
      <c r="C25" s="29">
        <v>0.20805860000000001</v>
      </c>
      <c r="D25" s="29">
        <v>0.13238440000000001</v>
      </c>
      <c r="E25" s="30">
        <v>2.6029580000000001</v>
      </c>
      <c r="I25" s="18" t="s">
        <v>9</v>
      </c>
    </row>
    <row r="26" spans="1:16" ht="15" x14ac:dyDescent="0.2">
      <c r="A26" s="42" t="s">
        <v>3</v>
      </c>
      <c r="B26" s="16">
        <v>2</v>
      </c>
      <c r="C26" s="21">
        <v>0.25964290000000001</v>
      </c>
      <c r="D26" s="21">
        <v>0.2223484</v>
      </c>
      <c r="E26" s="31">
        <v>2.8399779999999999</v>
      </c>
      <c r="I26" s="11" t="s">
        <v>71</v>
      </c>
      <c r="J26" s="12" t="s">
        <v>73</v>
      </c>
      <c r="K26" s="12" t="s">
        <v>75</v>
      </c>
      <c r="L26" s="11" t="s">
        <v>76</v>
      </c>
      <c r="M26" s="11" t="s">
        <v>78</v>
      </c>
      <c r="N26" s="11" t="s">
        <v>79</v>
      </c>
      <c r="O26" s="11" t="s">
        <v>80</v>
      </c>
      <c r="P26" s="11" t="s">
        <v>83</v>
      </c>
    </row>
    <row r="27" spans="1:16" ht="15" x14ac:dyDescent="0.2">
      <c r="A27" s="42" t="s">
        <v>3</v>
      </c>
      <c r="B27" s="16">
        <v>3</v>
      </c>
      <c r="C27" s="21">
        <v>0.18861430000000001</v>
      </c>
      <c r="D27" s="21">
        <v>0.2045785</v>
      </c>
      <c r="E27" s="31">
        <v>3.9066429999999999</v>
      </c>
      <c r="H27" s="50" t="s">
        <v>62</v>
      </c>
    </row>
    <row r="28" spans="1:16" ht="15" x14ac:dyDescent="0.2">
      <c r="A28" s="42" t="s">
        <v>3</v>
      </c>
      <c r="B28" s="16">
        <v>4</v>
      </c>
      <c r="C28" s="21">
        <v>0.13936299999999999</v>
      </c>
      <c r="D28" s="21">
        <v>0.14223420000000001</v>
      </c>
      <c r="E28" s="31">
        <v>2.1326040000000002</v>
      </c>
      <c r="H28" s="50" t="s">
        <v>63</v>
      </c>
      <c r="I28" s="1" t="s">
        <v>77</v>
      </c>
      <c r="J28" s="1" t="s">
        <v>77</v>
      </c>
      <c r="K28" s="1" t="s">
        <v>77</v>
      </c>
      <c r="L28" s="1" t="s">
        <v>77</v>
      </c>
      <c r="M28" s="1" t="s">
        <v>77</v>
      </c>
      <c r="N28" s="1" t="s">
        <v>77</v>
      </c>
      <c r="O28" s="50">
        <v>2.5899999999999999E-2</v>
      </c>
      <c r="P28" s="50">
        <v>0.1898</v>
      </c>
    </row>
    <row r="29" spans="1:16" ht="15" x14ac:dyDescent="0.2">
      <c r="A29" s="42" t="s">
        <v>3</v>
      </c>
      <c r="B29" s="16">
        <v>5</v>
      </c>
      <c r="C29" s="21">
        <v>0.18132380000000001</v>
      </c>
      <c r="D29" s="21">
        <v>0.18950159999999999</v>
      </c>
      <c r="E29" s="31">
        <v>3.0861830000000001</v>
      </c>
      <c r="H29" s="50" t="s">
        <v>64</v>
      </c>
      <c r="I29" s="1" t="s">
        <v>74</v>
      </c>
      <c r="J29" s="1" t="s">
        <v>74</v>
      </c>
      <c r="K29" s="1" t="s">
        <v>74</v>
      </c>
      <c r="L29" s="1" t="s">
        <v>74</v>
      </c>
      <c r="M29" s="1" t="s">
        <v>74</v>
      </c>
      <c r="N29" s="1" t="s">
        <v>74</v>
      </c>
      <c r="O29" s="1" t="s">
        <v>65</v>
      </c>
      <c r="P29" s="1" t="s">
        <v>81</v>
      </c>
    </row>
    <row r="30" spans="1:16" ht="15" x14ac:dyDescent="0.2">
      <c r="A30" s="43" t="s">
        <v>3</v>
      </c>
      <c r="B30" s="17">
        <v>6</v>
      </c>
      <c r="C30" s="32">
        <v>0.19531670000000001</v>
      </c>
      <c r="D30" s="32">
        <v>0.1711674</v>
      </c>
      <c r="E30" s="33">
        <v>3.6685680000000001</v>
      </c>
      <c r="H30" s="50" t="s">
        <v>66</v>
      </c>
      <c r="I30" s="1" t="s">
        <v>67</v>
      </c>
      <c r="J30" s="1" t="s">
        <v>67</v>
      </c>
      <c r="K30" s="1" t="s">
        <v>67</v>
      </c>
      <c r="L30" s="1" t="s">
        <v>67</v>
      </c>
      <c r="M30" s="1" t="s">
        <v>67</v>
      </c>
      <c r="N30" s="1" t="s">
        <v>67</v>
      </c>
      <c r="O30" s="1" t="s">
        <v>67</v>
      </c>
      <c r="P30" s="1" t="s">
        <v>82</v>
      </c>
    </row>
    <row r="31" spans="1:16" ht="15" x14ac:dyDescent="0.2">
      <c r="A31" s="41" t="s">
        <v>4</v>
      </c>
      <c r="B31" s="15">
        <v>1</v>
      </c>
      <c r="C31" s="29">
        <v>0.1545501</v>
      </c>
      <c r="D31" s="29">
        <v>1.6231369999999998E-2</v>
      </c>
      <c r="E31" s="30">
        <v>2.154757</v>
      </c>
      <c r="H31" s="50" t="s">
        <v>68</v>
      </c>
      <c r="I31" s="1" t="s">
        <v>69</v>
      </c>
      <c r="J31" s="1" t="s">
        <v>69</v>
      </c>
      <c r="K31" s="1" t="s">
        <v>69</v>
      </c>
      <c r="L31" s="1" t="s">
        <v>69</v>
      </c>
      <c r="M31" s="1" t="s">
        <v>69</v>
      </c>
      <c r="N31" s="1" t="s">
        <v>69</v>
      </c>
      <c r="O31" s="1" t="s">
        <v>69</v>
      </c>
      <c r="P31" s="1" t="s">
        <v>69</v>
      </c>
    </row>
    <row r="32" spans="1:16" ht="15" x14ac:dyDescent="0.2">
      <c r="A32" s="42" t="s">
        <v>4</v>
      </c>
      <c r="B32" s="16">
        <v>2</v>
      </c>
      <c r="C32" s="21">
        <v>0.1742591</v>
      </c>
      <c r="D32" s="21">
        <v>1.5836889999999999E-2</v>
      </c>
      <c r="E32" s="31">
        <v>2.0508709999999999</v>
      </c>
    </row>
    <row r="33" spans="1:5" ht="15" x14ac:dyDescent="0.2">
      <c r="A33" s="42" t="s">
        <v>4</v>
      </c>
      <c r="B33" s="16">
        <v>3</v>
      </c>
      <c r="C33" s="21">
        <v>0.13657140000000001</v>
      </c>
      <c r="D33" s="21">
        <v>1.8027069999999999E-2</v>
      </c>
      <c r="E33" s="31">
        <v>2.6006619999999998</v>
      </c>
    </row>
    <row r="34" spans="1:5" ht="15" x14ac:dyDescent="0.2">
      <c r="A34" s="42" t="s">
        <v>4</v>
      </c>
      <c r="B34" s="16">
        <v>4</v>
      </c>
      <c r="C34" s="21">
        <v>0.1179361</v>
      </c>
      <c r="D34" s="21">
        <v>2.208736E-2</v>
      </c>
      <c r="E34" s="31">
        <v>2.7472409999999998</v>
      </c>
    </row>
    <row r="35" spans="1:5" ht="15" x14ac:dyDescent="0.2">
      <c r="A35" s="42" t="s">
        <v>4</v>
      </c>
      <c r="B35" s="16">
        <v>5</v>
      </c>
      <c r="C35" s="21">
        <v>9.4631939999999998E-2</v>
      </c>
      <c r="D35" s="21">
        <v>2.40264E-2</v>
      </c>
      <c r="E35" s="31">
        <v>1.8353349999999999</v>
      </c>
    </row>
    <row r="36" spans="1:5" ht="15" x14ac:dyDescent="0.2">
      <c r="A36" s="43" t="s">
        <v>4</v>
      </c>
      <c r="B36" s="17">
        <v>6</v>
      </c>
      <c r="C36" s="32">
        <v>6.749716E-2</v>
      </c>
      <c r="D36" s="32">
        <v>1.383027E-2</v>
      </c>
      <c r="E36" s="33">
        <v>2.0192739999999998</v>
      </c>
    </row>
    <row r="37" spans="1:5" ht="15" x14ac:dyDescent="0.2">
      <c r="A37" s="41" t="s">
        <v>5</v>
      </c>
      <c r="B37" s="15">
        <v>1</v>
      </c>
      <c r="C37" s="29">
        <v>0.11751399999999999</v>
      </c>
      <c r="D37" s="29">
        <v>6.6823160000000006E-2</v>
      </c>
      <c r="E37" s="30">
        <v>2.1733159999999998</v>
      </c>
    </row>
    <row r="38" spans="1:5" ht="15" x14ac:dyDescent="0.2">
      <c r="A38" s="42" t="s">
        <v>5</v>
      </c>
      <c r="B38" s="16">
        <v>2</v>
      </c>
      <c r="C38" s="21">
        <v>0.14796200000000001</v>
      </c>
      <c r="D38" s="21">
        <v>7.8421099999999994E-2</v>
      </c>
      <c r="E38" s="31">
        <v>2.1372360000000001</v>
      </c>
    </row>
    <row r="39" spans="1:5" ht="15" x14ac:dyDescent="0.2">
      <c r="A39" s="42" t="s">
        <v>5</v>
      </c>
      <c r="B39" s="16">
        <v>3</v>
      </c>
      <c r="C39" s="21">
        <v>9.7079860000000004E-2</v>
      </c>
      <c r="D39" s="21">
        <v>3.534822E-2</v>
      </c>
      <c r="E39" s="31">
        <v>1.7667139999999999</v>
      </c>
    </row>
    <row r="40" spans="1:5" ht="15" x14ac:dyDescent="0.2">
      <c r="A40" s="42" t="s">
        <v>5</v>
      </c>
      <c r="B40" s="16">
        <v>4</v>
      </c>
      <c r="C40" s="21">
        <v>0.1024596</v>
      </c>
      <c r="D40" s="21">
        <v>6.8951639999999995E-2</v>
      </c>
      <c r="E40" s="31">
        <v>1.988931</v>
      </c>
    </row>
    <row r="41" spans="1:5" x14ac:dyDescent="0.2">
      <c r="A41" s="42" t="s">
        <v>5</v>
      </c>
      <c r="B41" s="16">
        <v>5</v>
      </c>
      <c r="C41" s="21">
        <v>8.6002239999999994E-2</v>
      </c>
      <c r="D41" s="21">
        <v>4.6870549999999997E-2</v>
      </c>
      <c r="E41" s="31">
        <v>1.914957</v>
      </c>
    </row>
    <row r="42" spans="1:5" x14ac:dyDescent="0.2">
      <c r="A42" s="43" t="s">
        <v>5</v>
      </c>
      <c r="B42" s="17">
        <v>6</v>
      </c>
      <c r="C42" s="32">
        <v>0.1166252</v>
      </c>
      <c r="D42" s="32">
        <v>6.2992839999999994E-2</v>
      </c>
      <c r="E42" s="33">
        <v>2.0838450000000002</v>
      </c>
    </row>
    <row r="45" spans="1:5" x14ac:dyDescent="0.2">
      <c r="A45" s="11" t="s">
        <v>60</v>
      </c>
    </row>
    <row r="47" spans="1:5" x14ac:dyDescent="0.2">
      <c r="A47" s="37" t="s">
        <v>7</v>
      </c>
      <c r="B47" s="3" t="s">
        <v>10</v>
      </c>
      <c r="C47" s="14" t="s">
        <v>8</v>
      </c>
      <c r="D47" s="14" t="s">
        <v>9</v>
      </c>
    </row>
    <row r="48" spans="1:5" x14ac:dyDescent="0.2">
      <c r="A48" s="54" t="s">
        <v>0</v>
      </c>
      <c r="B48" s="54">
        <f>AVERAGE(C7:C12)</f>
        <v>1.0000000499999999</v>
      </c>
      <c r="C48" s="54">
        <f>AVERAGE(D7:D12)</f>
        <v>1.0000000166666665</v>
      </c>
      <c r="D48" s="54">
        <f>AVERAGE(E7:E12)</f>
        <v>1.7804833333333333E-4</v>
      </c>
    </row>
    <row r="49" spans="1:4" x14ac:dyDescent="0.2">
      <c r="A49" s="54" t="s">
        <v>1</v>
      </c>
      <c r="B49" s="54">
        <f>AVERAGE(C13:C18)</f>
        <v>0.50037226666666668</v>
      </c>
      <c r="C49" s="54">
        <f t="shared" ref="C49:D49" si="0">AVERAGE(D13:D18)</f>
        <v>0.40923918333333331</v>
      </c>
      <c r="D49" s="54">
        <f t="shared" si="0"/>
        <v>2.2175566666666666E-3</v>
      </c>
    </row>
    <row r="50" spans="1:4" x14ac:dyDescent="0.2">
      <c r="A50" s="54" t="s">
        <v>2</v>
      </c>
      <c r="B50" s="54">
        <f>AVERAGE(C19:C24)</f>
        <v>0.34605858333333334</v>
      </c>
      <c r="C50" s="54">
        <f t="shared" ref="C50:D50" si="1">AVERAGE(D19:D24)</f>
        <v>0.54832748333333337</v>
      </c>
      <c r="D50" s="54">
        <f t="shared" si="1"/>
        <v>1.3099863333333333</v>
      </c>
    </row>
    <row r="51" spans="1:4" x14ac:dyDescent="0.2">
      <c r="A51" s="54" t="s">
        <v>3</v>
      </c>
      <c r="B51" s="54">
        <f>AVERAGE(C25:C30)</f>
        <v>0.19538655000000002</v>
      </c>
      <c r="C51" s="54">
        <f t="shared" ref="C51:D51" si="2">AVERAGE(D25:D30)</f>
        <v>0.17703575000000002</v>
      </c>
      <c r="D51" s="54">
        <f t="shared" si="2"/>
        <v>3.0394889999999997</v>
      </c>
    </row>
    <row r="52" spans="1:4" x14ac:dyDescent="0.2">
      <c r="A52" s="54" t="s">
        <v>4</v>
      </c>
      <c r="B52" s="54">
        <f>AVERAGE(C31:C36)</f>
        <v>0.12424096666666666</v>
      </c>
      <c r="C52" s="54">
        <f t="shared" ref="C52:D52" si="3">AVERAGE(D31:D36)</f>
        <v>1.8339893333333333E-2</v>
      </c>
      <c r="D52" s="54">
        <f t="shared" si="3"/>
        <v>2.2346900000000001</v>
      </c>
    </row>
    <row r="53" spans="1:4" x14ac:dyDescent="0.2">
      <c r="A53" s="54" t="s">
        <v>5</v>
      </c>
      <c r="B53" s="54">
        <f>AVERAGE(C37:C42)</f>
        <v>0.11127381666666665</v>
      </c>
      <c r="C53" s="54">
        <f t="shared" ref="C53:D53" si="4">AVERAGE(D37:D42)</f>
        <v>5.9901251666666662E-2</v>
      </c>
      <c r="D53" s="54">
        <f t="shared" si="4"/>
        <v>2.0108331666666666</v>
      </c>
    </row>
    <row r="56" spans="1:4" x14ac:dyDescent="0.2">
      <c r="A56" s="11" t="s">
        <v>61</v>
      </c>
    </row>
    <row r="58" spans="1:4" x14ac:dyDescent="0.2">
      <c r="A58" s="37" t="s">
        <v>7</v>
      </c>
      <c r="B58" s="3" t="s">
        <v>10</v>
      </c>
      <c r="C58" s="14" t="s">
        <v>8</v>
      </c>
      <c r="D58" s="14" t="s">
        <v>9</v>
      </c>
    </row>
    <row r="59" spans="1:4" x14ac:dyDescent="0.2">
      <c r="A59" s="54" t="s">
        <v>0</v>
      </c>
      <c r="B59" s="54">
        <f>STDEV(C7:C12)/(SQRT(COUNT(C7:C12)))</f>
        <v>0.15586296142623221</v>
      </c>
      <c r="C59" s="54">
        <f t="shared" ref="C59:D59" si="5">STDEV(D7:D12)/(SQRT(COUNT(D7:D12)))</f>
        <v>0.19949763635756276</v>
      </c>
      <c r="D59" s="54">
        <f t="shared" si="5"/>
        <v>2.6854293393132591E-5</v>
      </c>
    </row>
    <row r="60" spans="1:4" x14ac:dyDescent="0.2">
      <c r="A60" s="54" t="s">
        <v>1</v>
      </c>
      <c r="B60" s="54">
        <f>STDEV(C13:C18)/(SQRT(COUNT(C13:C18)))</f>
        <v>2.5859332635029795E-2</v>
      </c>
      <c r="C60" s="54">
        <f t="shared" ref="C60:D60" si="6">STDEV(D13:D18)/(SQRT(COUNT(D13:D18)))</f>
        <v>4.891695692043424E-2</v>
      </c>
      <c r="D60" s="54">
        <f t="shared" si="6"/>
        <v>2.3262217176810797E-4</v>
      </c>
    </row>
    <row r="61" spans="1:4" x14ac:dyDescent="0.2">
      <c r="A61" s="54" t="s">
        <v>2</v>
      </c>
      <c r="B61" s="54">
        <f>STDEV(C19:C24)/(SQRT(COUNT(C19:C24)))</f>
        <v>2.0140812938979003E-2</v>
      </c>
      <c r="C61" s="54">
        <f t="shared" ref="C61:D61" si="7">STDEV(D19:D24)/(SQRT(COUNT(D19:D24)))</f>
        <v>2.1799000995082574E-2</v>
      </c>
      <c r="D61" s="54">
        <f t="shared" si="7"/>
        <v>4.9802526453763145E-2</v>
      </c>
    </row>
    <row r="62" spans="1:4" x14ac:dyDescent="0.2">
      <c r="A62" s="54" t="s">
        <v>3</v>
      </c>
      <c r="B62" s="54">
        <f>STDEV(C25:C30)/(SQRT(COUNT(C25:C30)))</f>
        <v>1.5991379665072646E-2</v>
      </c>
      <c r="C62" s="54">
        <f t="shared" ref="C62:D62" si="8">STDEV(D25:D30)/(SQRT(COUNT(D25:D30)))</f>
        <v>1.4383515118304725E-2</v>
      </c>
      <c r="D62" s="54">
        <f t="shared" si="8"/>
        <v>0.27096624229474386</v>
      </c>
    </row>
    <row r="63" spans="1:4" x14ac:dyDescent="0.2">
      <c r="A63" s="54" t="s">
        <v>4</v>
      </c>
      <c r="B63" s="54">
        <f>STDEV(C31:C36)/(SQRT(COUNT(C31:C36)))</f>
        <v>1.6029974226026839E-2</v>
      </c>
      <c r="C63" s="54">
        <f t="shared" ref="C63:D63" si="9">STDEV(D31:D36)/(SQRT(COUNT(D31:D36)))</f>
        <v>1.6075376809283335E-3</v>
      </c>
      <c r="D63" s="54">
        <f t="shared" si="9"/>
        <v>0.146368394894071</v>
      </c>
    </row>
    <row r="64" spans="1:4" x14ac:dyDescent="0.2">
      <c r="A64" s="54" t="s">
        <v>5</v>
      </c>
      <c r="B64" s="54">
        <f>STDEV(C37:C42)/(SQRT(COUNT(C37:C42)))</f>
        <v>8.815538169307538E-3</v>
      </c>
      <c r="C64" s="54">
        <f t="shared" ref="C64:D64" si="10">STDEV(D37:D42)/(SQRT(COUNT(D37:D42)))</f>
        <v>6.4679094887031404E-3</v>
      </c>
      <c r="D64" s="54">
        <f t="shared" si="10"/>
        <v>6.2443357528465582E-2</v>
      </c>
    </row>
  </sheetData>
  <pageMargins left="0.75" right="0.75" top="1" bottom="1" header="0.5" footer="0.5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7"/>
  <sheetViews>
    <sheetView workbookViewId="0"/>
  </sheetViews>
  <sheetFormatPr baseColWidth="10" defaultColWidth="10.83203125" defaultRowHeight="16" x14ac:dyDescent="0.2"/>
  <cols>
    <col min="1" max="6" width="10.83203125" style="28"/>
    <col min="7" max="7" width="35" style="28" bestFit="1" customWidth="1"/>
    <col min="8" max="8" width="12.1640625" style="28" bestFit="1" customWidth="1"/>
    <col min="9" max="9" width="13.1640625" style="28" bestFit="1" customWidth="1"/>
    <col min="10" max="16384" width="10.83203125" style="28"/>
  </cols>
  <sheetData>
    <row r="1" spans="1:9" ht="15.75" x14ac:dyDescent="0.25">
      <c r="A1" s="10" t="s">
        <v>177</v>
      </c>
    </row>
    <row r="5" spans="1:9" ht="15" x14ac:dyDescent="0.2">
      <c r="A5" s="11"/>
      <c r="B5" s="11"/>
      <c r="C5" s="12" t="s">
        <v>17</v>
      </c>
    </row>
    <row r="6" spans="1:9" ht="15" x14ac:dyDescent="0.2">
      <c r="A6" s="37" t="s">
        <v>14</v>
      </c>
      <c r="B6" s="13" t="s">
        <v>6</v>
      </c>
      <c r="C6" s="3" t="s">
        <v>10</v>
      </c>
      <c r="G6" s="2"/>
      <c r="H6" s="2"/>
      <c r="I6" s="2"/>
    </row>
    <row r="7" spans="1:9" ht="15" x14ac:dyDescent="0.2">
      <c r="A7" s="41" t="s">
        <v>13</v>
      </c>
      <c r="B7" s="15">
        <v>1</v>
      </c>
      <c r="C7" s="30">
        <v>1.0383279999999999</v>
      </c>
    </row>
    <row r="8" spans="1:9" ht="15" x14ac:dyDescent="0.2">
      <c r="A8" s="42" t="s">
        <v>13</v>
      </c>
      <c r="B8" s="16">
        <v>2</v>
      </c>
      <c r="C8" s="31">
        <v>0.91179189999999999</v>
      </c>
    </row>
    <row r="9" spans="1:9" ht="15" x14ac:dyDescent="0.2">
      <c r="A9" s="42" t="s">
        <v>13</v>
      </c>
      <c r="B9" s="16">
        <v>3</v>
      </c>
      <c r="C9" s="31">
        <v>0.97973160000000004</v>
      </c>
    </row>
    <row r="10" spans="1:9" ht="15" x14ac:dyDescent="0.2">
      <c r="A10" s="43" t="s">
        <v>13</v>
      </c>
      <c r="B10" s="17">
        <v>4</v>
      </c>
      <c r="C10" s="33">
        <v>1.070149</v>
      </c>
    </row>
    <row r="11" spans="1:9" ht="15" x14ac:dyDescent="0.2">
      <c r="A11" s="41" t="s">
        <v>15</v>
      </c>
      <c r="B11" s="15">
        <v>1</v>
      </c>
      <c r="C11" s="30">
        <v>2.9169429999999998</v>
      </c>
    </row>
    <row r="12" spans="1:9" ht="15" x14ac:dyDescent="0.2">
      <c r="A12" s="42" t="s">
        <v>15</v>
      </c>
      <c r="B12" s="16">
        <v>2</v>
      </c>
      <c r="C12" s="31">
        <v>2.4027349999999998</v>
      </c>
    </row>
    <row r="13" spans="1:9" ht="15" x14ac:dyDescent="0.2">
      <c r="A13" s="42" t="s">
        <v>15</v>
      </c>
      <c r="B13" s="16">
        <v>3</v>
      </c>
      <c r="C13" s="31">
        <v>2.2087669999999999</v>
      </c>
    </row>
    <row r="14" spans="1:9" ht="15" x14ac:dyDescent="0.2">
      <c r="A14" s="43" t="s">
        <v>15</v>
      </c>
      <c r="B14" s="17">
        <v>4</v>
      </c>
      <c r="C14" s="33">
        <v>2.0269409999999999</v>
      </c>
    </row>
    <row r="15" spans="1:9" ht="15" x14ac:dyDescent="0.2">
      <c r="A15" s="41" t="s">
        <v>16</v>
      </c>
      <c r="B15" s="15">
        <v>1</v>
      </c>
      <c r="C15" s="30">
        <v>1.2985070000000001</v>
      </c>
    </row>
    <row r="16" spans="1:9" ht="15" x14ac:dyDescent="0.2">
      <c r="A16" s="42" t="s">
        <v>16</v>
      </c>
      <c r="B16" s="16">
        <v>2</v>
      </c>
      <c r="C16" s="31">
        <v>1.02651</v>
      </c>
    </row>
    <row r="17" spans="1:9" ht="15" x14ac:dyDescent="0.2">
      <c r="A17" s="42" t="s">
        <v>16</v>
      </c>
      <c r="B17" s="16">
        <v>3</v>
      </c>
      <c r="C17" s="31">
        <v>1.687208</v>
      </c>
    </row>
    <row r="18" spans="1:9" ht="15" x14ac:dyDescent="0.2">
      <c r="A18" s="43" t="s">
        <v>16</v>
      </c>
      <c r="B18" s="17">
        <v>4</v>
      </c>
      <c r="C18" s="33">
        <v>1.2207619999999999</v>
      </c>
    </row>
    <row r="21" spans="1:9" ht="15" x14ac:dyDescent="0.2">
      <c r="A21" s="11" t="s">
        <v>60</v>
      </c>
      <c r="B21" s="11"/>
      <c r="D21" s="11" t="s">
        <v>61</v>
      </c>
      <c r="E21" s="11"/>
      <c r="G21" s="28" t="s">
        <v>70</v>
      </c>
    </row>
    <row r="22" spans="1:9" ht="15" x14ac:dyDescent="0.2">
      <c r="A22" s="11"/>
      <c r="B22" s="11"/>
      <c r="D22" s="11"/>
      <c r="E22" s="11"/>
      <c r="H22" s="28" t="s">
        <v>85</v>
      </c>
      <c r="I22" s="28" t="s">
        <v>86</v>
      </c>
    </row>
    <row r="23" spans="1:9" ht="15" x14ac:dyDescent="0.2">
      <c r="A23" s="37" t="s">
        <v>14</v>
      </c>
      <c r="B23" s="3" t="s">
        <v>22</v>
      </c>
      <c r="D23" s="37" t="s">
        <v>14</v>
      </c>
      <c r="E23" s="3" t="s">
        <v>22</v>
      </c>
      <c r="G23" s="50" t="s">
        <v>62</v>
      </c>
    </row>
    <row r="24" spans="1:9" ht="15" x14ac:dyDescent="0.2">
      <c r="A24" s="54" t="s">
        <v>13</v>
      </c>
      <c r="B24" s="54">
        <f>AVERAGE(C7:C10)</f>
        <v>1.0000001249999999</v>
      </c>
      <c r="D24" s="54" t="s">
        <v>13</v>
      </c>
      <c r="E24" s="54">
        <f>STDEV(C7:C10)/(SQRT(COUNT(C7:C10)))</f>
        <v>3.4858517286677937E-2</v>
      </c>
      <c r="G24" s="50" t="s">
        <v>63</v>
      </c>
      <c r="H24" s="50">
        <v>3.7000000000000002E-3</v>
      </c>
      <c r="I24" s="50">
        <v>8.6E-3</v>
      </c>
    </row>
    <row r="25" spans="1:9" ht="15" x14ac:dyDescent="0.2">
      <c r="A25" s="54" t="s">
        <v>15</v>
      </c>
      <c r="B25" s="54">
        <f>AVERAGE(C11:C14)</f>
        <v>2.3888464999999997</v>
      </c>
      <c r="D25" s="54" t="s">
        <v>15</v>
      </c>
      <c r="E25" s="54">
        <f>STDEV(C11:C14)/(SQRT(COUNT(C11:C14)))</f>
        <v>0.19202495953109028</v>
      </c>
      <c r="G25" s="50" t="s">
        <v>64</v>
      </c>
      <c r="H25" s="50" t="s">
        <v>72</v>
      </c>
      <c r="I25" s="50" t="s">
        <v>72</v>
      </c>
    </row>
    <row r="26" spans="1:9" ht="15" x14ac:dyDescent="0.2">
      <c r="A26" s="54" t="s">
        <v>84</v>
      </c>
      <c r="B26" s="54">
        <f>AVERAGE(C15:C18)</f>
        <v>1.3082467499999999</v>
      </c>
      <c r="D26" s="54" t="s">
        <v>84</v>
      </c>
      <c r="E26" s="54">
        <f>STDEV(C15:C18)/(SQRT(COUNT(C11:C14)))</f>
        <v>0.13866496478765863</v>
      </c>
      <c r="G26" s="50" t="s">
        <v>66</v>
      </c>
      <c r="H26" s="50" t="s">
        <v>67</v>
      </c>
      <c r="I26" s="50" t="s">
        <v>67</v>
      </c>
    </row>
    <row r="27" spans="1:9" ht="15" x14ac:dyDescent="0.2">
      <c r="G27" s="50" t="s">
        <v>68</v>
      </c>
      <c r="H27" s="50" t="s">
        <v>69</v>
      </c>
      <c r="I27" s="50" t="s">
        <v>69</v>
      </c>
    </row>
  </sheetData>
  <pageMargins left="0.75" right="0.75" top="1" bottom="1" header="0.5" footer="0.5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31"/>
  <sheetViews>
    <sheetView workbookViewId="0"/>
  </sheetViews>
  <sheetFormatPr baseColWidth="10" defaultColWidth="10.83203125" defaultRowHeight="16" x14ac:dyDescent="0.2"/>
  <cols>
    <col min="1" max="2" width="10.83203125" style="28"/>
    <col min="3" max="3" width="13.1640625" style="28" bestFit="1" customWidth="1"/>
    <col min="4" max="6" width="10.83203125" style="28"/>
    <col min="7" max="7" width="13.1640625" style="28" bestFit="1" customWidth="1"/>
    <col min="8" max="9" width="10.83203125" style="28"/>
    <col min="10" max="10" width="13.1640625" style="28" bestFit="1" customWidth="1"/>
    <col min="11" max="11" width="10.83203125" style="28"/>
    <col min="12" max="12" width="35" style="28" bestFit="1" customWidth="1"/>
    <col min="13" max="16384" width="10.83203125" style="28"/>
  </cols>
  <sheetData>
    <row r="1" spans="1:14" ht="15.75" x14ac:dyDescent="0.25">
      <c r="A1" s="10" t="s">
        <v>176</v>
      </c>
    </row>
    <row r="4" spans="1:14" ht="15.75" x14ac:dyDescent="0.25">
      <c r="A4" s="34" t="s">
        <v>110</v>
      </c>
    </row>
    <row r="5" spans="1:14" ht="15" x14ac:dyDescent="0.2">
      <c r="A5" s="11"/>
      <c r="B5" s="11"/>
      <c r="C5" s="12" t="s">
        <v>112</v>
      </c>
    </row>
    <row r="6" spans="1:14" ht="15" x14ac:dyDescent="0.2">
      <c r="A6" s="37" t="s">
        <v>23</v>
      </c>
      <c r="B6" s="13" t="s">
        <v>6</v>
      </c>
      <c r="C6" s="57" t="s">
        <v>111</v>
      </c>
      <c r="F6" s="11" t="s">
        <v>60</v>
      </c>
      <c r="G6" s="11"/>
      <c r="I6" s="11" t="s">
        <v>61</v>
      </c>
      <c r="J6" s="11"/>
      <c r="L6" s="28" t="s">
        <v>70</v>
      </c>
    </row>
    <row r="7" spans="1:14" ht="15" x14ac:dyDescent="0.2">
      <c r="A7" s="41" t="s">
        <v>19</v>
      </c>
      <c r="B7" s="15">
        <v>1</v>
      </c>
      <c r="C7" s="30">
        <v>0.73429169999999999</v>
      </c>
      <c r="F7" s="11"/>
      <c r="G7" s="11"/>
      <c r="I7" s="11"/>
      <c r="J7" s="11"/>
      <c r="M7" s="28" t="s">
        <v>87</v>
      </c>
    </row>
    <row r="8" spans="1:14" ht="15" x14ac:dyDescent="0.2">
      <c r="A8" s="42" t="s">
        <v>19</v>
      </c>
      <c r="B8" s="16">
        <v>2</v>
      </c>
      <c r="C8" s="31">
        <v>1.2657080000000001</v>
      </c>
      <c r="F8" s="37" t="s">
        <v>23</v>
      </c>
      <c r="G8" s="57" t="s">
        <v>111</v>
      </c>
      <c r="I8" s="37" t="s">
        <v>23</v>
      </c>
      <c r="J8" s="57" t="s">
        <v>111</v>
      </c>
      <c r="L8" s="50" t="s">
        <v>62</v>
      </c>
      <c r="M8" s="50">
        <v>0.62370000000000003</v>
      </c>
    </row>
    <row r="9" spans="1:14" ht="15" x14ac:dyDescent="0.2">
      <c r="A9" s="42" t="s">
        <v>19</v>
      </c>
      <c r="B9" s="16">
        <v>3</v>
      </c>
      <c r="C9" s="31">
        <v>1.025228</v>
      </c>
      <c r="F9" s="54" t="s">
        <v>19</v>
      </c>
      <c r="G9" s="54">
        <f>AVERAGE(C7:C9)</f>
        <v>1.0084092333333334</v>
      </c>
      <c r="I9" s="54" t="s">
        <v>19</v>
      </c>
      <c r="J9" s="54">
        <f>STDEV(C7:C9)/(SQRT(COUNT(C7:C9)))</f>
        <v>0.15363699007787046</v>
      </c>
      <c r="L9" s="50" t="s">
        <v>63</v>
      </c>
      <c r="M9" s="50" t="s">
        <v>81</v>
      </c>
      <c r="N9" s="50"/>
    </row>
    <row r="10" spans="1:14" ht="15" x14ac:dyDescent="0.2">
      <c r="A10" s="41" t="s">
        <v>21</v>
      </c>
      <c r="B10" s="15">
        <v>1</v>
      </c>
      <c r="C10" s="30">
        <v>2.5975999999999999E-2</v>
      </c>
      <c r="F10" s="79" t="s">
        <v>21</v>
      </c>
      <c r="G10" s="79">
        <f>AVERAGE(C8:C10)</f>
        <v>0.7723040000000001</v>
      </c>
      <c r="I10" s="79" t="s">
        <v>21</v>
      </c>
      <c r="J10" s="79">
        <f>STDEV(C10:C12)/(SQRT(COUNT(C10:C12)))</f>
        <v>2.4118908373606885E-3</v>
      </c>
      <c r="L10" s="50" t="s">
        <v>64</v>
      </c>
      <c r="M10" s="50" t="s">
        <v>82</v>
      </c>
      <c r="N10" s="50"/>
    </row>
    <row r="11" spans="1:14" ht="15" x14ac:dyDescent="0.2">
      <c r="A11" s="42" t="s">
        <v>21</v>
      </c>
      <c r="B11" s="16">
        <v>2</v>
      </c>
      <c r="C11" s="31">
        <v>1.762505E-2</v>
      </c>
      <c r="F11" s="15"/>
      <c r="G11" s="15"/>
      <c r="H11" s="39"/>
      <c r="I11" s="15"/>
      <c r="J11" s="15"/>
      <c r="L11" s="50" t="s">
        <v>66</v>
      </c>
      <c r="M11" s="50" t="s">
        <v>69</v>
      </c>
      <c r="N11" s="50"/>
    </row>
    <row r="12" spans="1:14" ht="15" x14ac:dyDescent="0.2">
      <c r="A12" s="43" t="s">
        <v>21</v>
      </c>
      <c r="B12" s="17">
        <v>3</v>
      </c>
      <c r="C12" s="33">
        <v>2.1574289999999999E-2</v>
      </c>
      <c r="L12" s="50" t="s">
        <v>68</v>
      </c>
      <c r="M12" s="50"/>
      <c r="N12" s="50"/>
    </row>
    <row r="15" spans="1:14" ht="15.75" x14ac:dyDescent="0.25">
      <c r="A15" s="34" t="s">
        <v>113</v>
      </c>
    </row>
    <row r="16" spans="1:14" ht="15" x14ac:dyDescent="0.2">
      <c r="A16" s="11"/>
      <c r="B16" s="11"/>
      <c r="C16" s="12" t="s">
        <v>112</v>
      </c>
    </row>
    <row r="17" spans="1:13" ht="15" x14ac:dyDescent="0.2">
      <c r="A17" s="37" t="s">
        <v>23</v>
      </c>
      <c r="B17" s="13" t="s">
        <v>6</v>
      </c>
      <c r="C17" s="3" t="s">
        <v>114</v>
      </c>
      <c r="F17" s="11" t="s">
        <v>60</v>
      </c>
      <c r="G17" s="11"/>
      <c r="I17" s="11" t="s">
        <v>61</v>
      </c>
      <c r="J17" s="11"/>
      <c r="L17" s="28" t="s">
        <v>70</v>
      </c>
    </row>
    <row r="18" spans="1:13" ht="15.75" x14ac:dyDescent="0.25">
      <c r="A18" s="41" t="s">
        <v>19</v>
      </c>
      <c r="B18" s="15">
        <v>1</v>
      </c>
      <c r="C18" s="76">
        <v>271.89999999999998</v>
      </c>
      <c r="F18" s="11"/>
      <c r="G18" s="11"/>
      <c r="I18" s="11"/>
      <c r="J18" s="11"/>
      <c r="M18" s="28" t="s">
        <v>87</v>
      </c>
    </row>
    <row r="19" spans="1:13" ht="15.75" x14ac:dyDescent="0.25">
      <c r="A19" s="42" t="s">
        <v>19</v>
      </c>
      <c r="B19" s="16">
        <v>2</v>
      </c>
      <c r="C19" s="77">
        <v>228.7</v>
      </c>
      <c r="F19" s="37" t="s">
        <v>23</v>
      </c>
      <c r="G19" s="57" t="s">
        <v>111</v>
      </c>
      <c r="I19" s="37" t="s">
        <v>23</v>
      </c>
      <c r="J19" s="57" t="s">
        <v>111</v>
      </c>
      <c r="L19" s="50" t="s">
        <v>62</v>
      </c>
      <c r="M19" s="50">
        <v>2.5399999999999999E-2</v>
      </c>
    </row>
    <row r="20" spans="1:13" ht="15.75" x14ac:dyDescent="0.25">
      <c r="A20" s="42" t="s">
        <v>19</v>
      </c>
      <c r="B20" s="16">
        <v>3</v>
      </c>
      <c r="C20" s="77">
        <v>217.9</v>
      </c>
      <c r="F20" s="54" t="s">
        <v>19</v>
      </c>
      <c r="G20" s="54">
        <f>AVERAGE(C18:C24)</f>
        <v>229.77142857142857</v>
      </c>
      <c r="I20" s="54" t="s">
        <v>19</v>
      </c>
      <c r="J20" s="54">
        <f>STDEV(C18:C24)/(SQRT(COUNT(C18:C24)))</f>
        <v>7.5953843843203996</v>
      </c>
      <c r="L20" s="50" t="s">
        <v>63</v>
      </c>
      <c r="M20" s="50" t="s">
        <v>65</v>
      </c>
    </row>
    <row r="21" spans="1:13" ht="15.75" x14ac:dyDescent="0.25">
      <c r="A21" s="42" t="s">
        <v>19</v>
      </c>
      <c r="B21" s="16">
        <v>4</v>
      </c>
      <c r="C21" s="77">
        <v>234</v>
      </c>
      <c r="F21" s="54" t="s">
        <v>21</v>
      </c>
      <c r="G21" s="54">
        <f>AVERAGE(C25:C31)</f>
        <v>199.64285714285711</v>
      </c>
      <c r="I21" s="54" t="s">
        <v>21</v>
      </c>
      <c r="J21" s="54">
        <f>STDEV(C25:C31)/(SQRT(COUNT(C25:C31)))</f>
        <v>9.0454370802515616</v>
      </c>
      <c r="L21" s="50" t="s">
        <v>64</v>
      </c>
      <c r="M21" s="50" t="s">
        <v>67</v>
      </c>
    </row>
    <row r="22" spans="1:13" ht="15.75" x14ac:dyDescent="0.25">
      <c r="A22" s="42" t="s">
        <v>19</v>
      </c>
      <c r="B22" s="16">
        <v>5</v>
      </c>
      <c r="C22" s="77">
        <v>222.1</v>
      </c>
      <c r="L22" s="50" t="s">
        <v>66</v>
      </c>
      <c r="M22" s="50" t="s">
        <v>69</v>
      </c>
    </row>
    <row r="23" spans="1:13" ht="15.75" x14ac:dyDescent="0.25">
      <c r="A23" s="42" t="s">
        <v>19</v>
      </c>
      <c r="B23" s="16">
        <v>6</v>
      </c>
      <c r="C23" s="77">
        <v>209.9</v>
      </c>
      <c r="L23" s="50" t="s">
        <v>68</v>
      </c>
      <c r="M23" s="50"/>
    </row>
    <row r="24" spans="1:13" ht="15.75" x14ac:dyDescent="0.25">
      <c r="A24" s="43" t="s">
        <v>19</v>
      </c>
      <c r="B24" s="17">
        <v>7</v>
      </c>
      <c r="C24" s="78">
        <v>223.9</v>
      </c>
    </row>
    <row r="25" spans="1:13" ht="15.75" x14ac:dyDescent="0.25">
      <c r="A25" s="41" t="s">
        <v>21</v>
      </c>
      <c r="B25" s="15">
        <v>1</v>
      </c>
      <c r="C25" s="76">
        <v>185.1</v>
      </c>
    </row>
    <row r="26" spans="1:13" ht="15.75" x14ac:dyDescent="0.25">
      <c r="A26" s="42" t="s">
        <v>21</v>
      </c>
      <c r="B26" s="16">
        <v>2</v>
      </c>
      <c r="C26" s="77">
        <v>244.4</v>
      </c>
    </row>
    <row r="27" spans="1:13" ht="15.75" x14ac:dyDescent="0.25">
      <c r="A27" s="42" t="s">
        <v>21</v>
      </c>
      <c r="B27" s="16">
        <v>3</v>
      </c>
      <c r="C27" s="77">
        <v>212.4</v>
      </c>
    </row>
    <row r="28" spans="1:13" ht="15.75" x14ac:dyDescent="0.25">
      <c r="A28" s="42" t="s">
        <v>21</v>
      </c>
      <c r="B28" s="16">
        <v>4</v>
      </c>
      <c r="C28" s="77">
        <v>188.7</v>
      </c>
    </row>
    <row r="29" spans="1:13" ht="15.75" x14ac:dyDescent="0.25">
      <c r="A29" s="42" t="s">
        <v>21</v>
      </c>
      <c r="B29" s="16">
        <v>5</v>
      </c>
      <c r="C29" s="77">
        <v>203.1</v>
      </c>
    </row>
    <row r="30" spans="1:13" ht="15.75" x14ac:dyDescent="0.25">
      <c r="A30" s="42" t="s">
        <v>21</v>
      </c>
      <c r="B30" s="16">
        <v>6</v>
      </c>
      <c r="C30" s="77">
        <v>194.1</v>
      </c>
    </row>
    <row r="31" spans="1:13" ht="15.75" x14ac:dyDescent="0.25">
      <c r="A31" s="43" t="s">
        <v>21</v>
      </c>
      <c r="B31" s="17">
        <v>7</v>
      </c>
      <c r="C31" s="78">
        <v>169.7</v>
      </c>
    </row>
  </sheetData>
  <pageMargins left="0.75" right="0.75" top="1" bottom="1" header="0.5" footer="0.5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21"/>
  <sheetViews>
    <sheetView workbookViewId="0"/>
  </sheetViews>
  <sheetFormatPr baseColWidth="10" defaultColWidth="11" defaultRowHeight="16" x14ac:dyDescent="0.2"/>
  <cols>
    <col min="3" max="3" width="26.5" bestFit="1" customWidth="1"/>
    <col min="7" max="7" width="26.5" bestFit="1" customWidth="1"/>
    <col min="10" max="10" width="26.5" bestFit="1" customWidth="1"/>
    <col min="12" max="12" width="35" bestFit="1" customWidth="1"/>
  </cols>
  <sheetData>
    <row r="1" spans="1:13" x14ac:dyDescent="0.2">
      <c r="A1" s="19" t="s">
        <v>179</v>
      </c>
    </row>
    <row r="4" spans="1:13" x14ac:dyDescent="0.2">
      <c r="A4" s="34" t="s">
        <v>115</v>
      </c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</row>
    <row r="6" spans="1:13" x14ac:dyDescent="0.2">
      <c r="A6" s="11"/>
      <c r="B6" s="11"/>
      <c r="C6" s="12" t="s">
        <v>112</v>
      </c>
      <c r="D6" s="28"/>
      <c r="E6" s="28"/>
      <c r="F6" s="28"/>
      <c r="G6" s="28"/>
      <c r="H6" s="28"/>
      <c r="I6" s="28"/>
      <c r="J6" s="28"/>
      <c r="K6" s="28"/>
      <c r="L6" s="28"/>
      <c r="M6" s="28"/>
    </row>
    <row r="7" spans="1:13" x14ac:dyDescent="0.2">
      <c r="A7" s="37" t="s">
        <v>23</v>
      </c>
      <c r="B7" s="13" t="s">
        <v>6</v>
      </c>
      <c r="C7" s="57" t="s">
        <v>116</v>
      </c>
      <c r="D7" s="28"/>
      <c r="E7" s="28"/>
      <c r="F7" s="11" t="s">
        <v>60</v>
      </c>
      <c r="G7" s="11"/>
      <c r="H7" s="28"/>
      <c r="I7" s="11" t="s">
        <v>61</v>
      </c>
      <c r="J7" s="11"/>
      <c r="K7" s="28"/>
      <c r="L7" s="28" t="s">
        <v>70</v>
      </c>
      <c r="M7" s="28"/>
    </row>
    <row r="8" spans="1:13" x14ac:dyDescent="0.2">
      <c r="A8" s="41" t="s">
        <v>19</v>
      </c>
      <c r="B8" s="15">
        <v>1</v>
      </c>
      <c r="C8" s="80">
        <v>38.917909999999999</v>
      </c>
      <c r="D8" s="28"/>
      <c r="E8" s="28"/>
      <c r="F8" s="11"/>
      <c r="G8" s="11"/>
      <c r="H8" s="28"/>
      <c r="I8" s="11"/>
      <c r="J8" s="11"/>
      <c r="K8" s="28"/>
      <c r="L8" s="28"/>
      <c r="M8" s="28" t="s">
        <v>87</v>
      </c>
    </row>
    <row r="9" spans="1:13" x14ac:dyDescent="0.2">
      <c r="A9" s="42" t="s">
        <v>19</v>
      </c>
      <c r="B9" s="16">
        <v>2</v>
      </c>
      <c r="C9" s="81">
        <v>36.020850000000003</v>
      </c>
      <c r="D9" s="28"/>
      <c r="E9" s="28"/>
      <c r="F9" s="37" t="s">
        <v>23</v>
      </c>
      <c r="G9" s="57" t="s">
        <v>116</v>
      </c>
      <c r="H9" s="28"/>
      <c r="I9" s="37" t="s">
        <v>23</v>
      </c>
      <c r="J9" s="58" t="s">
        <v>116</v>
      </c>
      <c r="K9" s="28"/>
      <c r="L9" s="50" t="s">
        <v>62</v>
      </c>
    </row>
    <row r="10" spans="1:13" x14ac:dyDescent="0.2">
      <c r="A10" s="42" t="s">
        <v>19</v>
      </c>
      <c r="B10" s="16">
        <v>3</v>
      </c>
      <c r="C10" s="81">
        <v>40.195</v>
      </c>
      <c r="D10" s="28"/>
      <c r="E10" s="28"/>
      <c r="F10" s="54" t="s">
        <v>19</v>
      </c>
      <c r="G10" s="54">
        <f>AVERAGE(C8:C13)</f>
        <v>41.582419999999999</v>
      </c>
      <c r="H10" s="28"/>
      <c r="I10" s="54" t="s">
        <v>19</v>
      </c>
      <c r="J10" s="54">
        <f>STDEV(C8:C13)/(SQRT(COUNT(C8:C13)))</f>
        <v>2.4985145204047532</v>
      </c>
      <c r="K10" s="28"/>
      <c r="L10" s="50" t="s">
        <v>63</v>
      </c>
      <c r="M10" s="50">
        <v>4.41E-2</v>
      </c>
    </row>
    <row r="11" spans="1:13" x14ac:dyDescent="0.2">
      <c r="A11" s="42" t="s">
        <v>19</v>
      </c>
      <c r="B11" s="16">
        <v>4</v>
      </c>
      <c r="C11" s="81">
        <v>41.746499999999997</v>
      </c>
      <c r="D11" s="28"/>
      <c r="E11" s="28"/>
      <c r="F11" s="79" t="s">
        <v>21</v>
      </c>
      <c r="G11" s="79">
        <f>AVERAGE(C14:C19)</f>
        <v>34.279481666666669</v>
      </c>
      <c r="H11" s="28"/>
      <c r="I11" s="79" t="s">
        <v>21</v>
      </c>
      <c r="J11" s="79">
        <f>STDEV(C14:C19)/(SQRT(COUNT(C14:C19)))</f>
        <v>1.9560208067492677</v>
      </c>
      <c r="K11" s="28"/>
      <c r="L11" s="50" t="s">
        <v>64</v>
      </c>
      <c r="M11" s="50" t="s">
        <v>65</v>
      </c>
    </row>
    <row r="12" spans="1:13" x14ac:dyDescent="0.2">
      <c r="A12" s="42" t="s">
        <v>19</v>
      </c>
      <c r="B12" s="16">
        <v>5</v>
      </c>
      <c r="C12" s="81">
        <v>53.471240000000002</v>
      </c>
      <c r="D12" s="28"/>
      <c r="E12" s="28"/>
      <c r="F12" s="15"/>
      <c r="G12" s="15"/>
      <c r="H12" s="39"/>
      <c r="I12" s="15"/>
      <c r="J12" s="15"/>
      <c r="K12" s="28"/>
      <c r="L12" s="50" t="s">
        <v>66</v>
      </c>
      <c r="M12" s="50" t="s">
        <v>67</v>
      </c>
    </row>
    <row r="13" spans="1:13" x14ac:dyDescent="0.2">
      <c r="A13" s="43" t="s">
        <v>19</v>
      </c>
      <c r="B13" s="17">
        <v>6</v>
      </c>
      <c r="C13" s="82">
        <v>39.14302</v>
      </c>
      <c r="D13" s="28"/>
      <c r="E13" s="28"/>
      <c r="F13" s="28"/>
      <c r="G13" s="28"/>
      <c r="H13" s="28"/>
      <c r="I13" s="28"/>
      <c r="J13" s="28"/>
      <c r="K13" s="28"/>
      <c r="L13" s="50" t="s">
        <v>68</v>
      </c>
      <c r="M13" s="50" t="s">
        <v>69</v>
      </c>
    </row>
    <row r="14" spans="1:13" x14ac:dyDescent="0.2">
      <c r="A14" s="41" t="s">
        <v>21</v>
      </c>
      <c r="B14" s="15">
        <v>1</v>
      </c>
      <c r="C14" s="80">
        <v>29.733879999999999</v>
      </c>
    </row>
    <row r="15" spans="1:13" x14ac:dyDescent="0.2">
      <c r="A15" s="42" t="s">
        <v>21</v>
      </c>
      <c r="B15" s="16">
        <v>2</v>
      </c>
      <c r="C15" s="81">
        <v>41.71913</v>
      </c>
    </row>
    <row r="16" spans="1:13" x14ac:dyDescent="0.2">
      <c r="A16" s="42" t="s">
        <v>21</v>
      </c>
      <c r="B16" s="16">
        <v>3</v>
      </c>
      <c r="C16" s="81">
        <v>34.912880000000001</v>
      </c>
    </row>
    <row r="17" spans="1:3" x14ac:dyDescent="0.2">
      <c r="A17" s="42" t="s">
        <v>21</v>
      </c>
      <c r="B17" s="16">
        <v>4</v>
      </c>
      <c r="C17" s="81">
        <v>32.08061</v>
      </c>
    </row>
    <row r="18" spans="1:3" x14ac:dyDescent="0.2">
      <c r="A18" s="42" t="s">
        <v>21</v>
      </c>
      <c r="B18" s="16">
        <v>5</v>
      </c>
      <c r="C18" s="81">
        <v>37.655670000000001</v>
      </c>
    </row>
    <row r="19" spans="1:3" x14ac:dyDescent="0.2">
      <c r="A19" s="43" t="s">
        <v>21</v>
      </c>
      <c r="B19" s="17">
        <v>6</v>
      </c>
      <c r="C19" s="82">
        <v>29.574719999999999</v>
      </c>
    </row>
    <row r="21" spans="1:3" x14ac:dyDescent="0.2">
      <c r="A21" s="11"/>
      <c r="B21" s="11"/>
    </row>
  </sheetData>
  <pageMargins left="0.75" right="0.75" top="1" bottom="1" header="0.5" footer="0.5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P71"/>
  <sheetViews>
    <sheetView workbookViewId="0"/>
  </sheetViews>
  <sheetFormatPr baseColWidth="10" defaultColWidth="11" defaultRowHeight="16" x14ac:dyDescent="0.2"/>
  <cols>
    <col min="3" max="3" width="27.83203125" customWidth="1"/>
    <col min="4" max="4" width="10.83203125" customWidth="1"/>
    <col min="11" max="11" width="35" bestFit="1" customWidth="1"/>
  </cols>
  <sheetData>
    <row r="1" spans="1:13" x14ac:dyDescent="0.2">
      <c r="A1" s="19" t="s">
        <v>180</v>
      </c>
    </row>
    <row r="4" spans="1:13" s="28" customFormat="1" x14ac:dyDescent="0.2">
      <c r="A4" s="34" t="s">
        <v>18</v>
      </c>
    </row>
    <row r="5" spans="1:13" s="28" customFormat="1" x14ac:dyDescent="0.2">
      <c r="E5" s="11" t="s">
        <v>60</v>
      </c>
      <c r="F5" s="11"/>
      <c r="H5" s="11" t="s">
        <v>61</v>
      </c>
      <c r="I5" s="11"/>
      <c r="K5" s="28" t="s">
        <v>70</v>
      </c>
    </row>
    <row r="6" spans="1:13" s="28" customFormat="1" x14ac:dyDescent="0.2">
      <c r="C6" s="12" t="s">
        <v>205</v>
      </c>
      <c r="E6" s="11"/>
      <c r="F6" s="11"/>
      <c r="H6" s="11"/>
      <c r="I6" s="11"/>
      <c r="L6" s="28" t="s">
        <v>87</v>
      </c>
    </row>
    <row r="7" spans="1:13" s="28" customFormat="1" x14ac:dyDescent="0.2">
      <c r="A7" s="37" t="s">
        <v>23</v>
      </c>
      <c r="B7" s="13" t="s">
        <v>6</v>
      </c>
      <c r="C7" s="3" t="s">
        <v>166</v>
      </c>
      <c r="E7" s="37" t="s">
        <v>23</v>
      </c>
      <c r="F7" s="3" t="s">
        <v>10</v>
      </c>
      <c r="H7" s="37" t="s">
        <v>23</v>
      </c>
      <c r="I7" s="3" t="s">
        <v>10</v>
      </c>
      <c r="K7" s="50" t="s">
        <v>62</v>
      </c>
    </row>
    <row r="8" spans="1:13" s="28" customFormat="1" x14ac:dyDescent="0.2">
      <c r="A8" s="41" t="s">
        <v>19</v>
      </c>
      <c r="B8" s="15">
        <v>1</v>
      </c>
      <c r="C8" s="30">
        <v>1.3314429999999999</v>
      </c>
      <c r="E8" s="43" t="s">
        <v>19</v>
      </c>
      <c r="F8" s="54">
        <f>AVERAGE(C8:C11)</f>
        <v>1.054877925</v>
      </c>
      <c r="H8" s="43" t="s">
        <v>19</v>
      </c>
      <c r="I8" s="54">
        <f>STDEV(C8:C11)/(SQRT(COUNT(C8:C11)))</f>
        <v>0.18564329350806683</v>
      </c>
      <c r="K8" s="50" t="s">
        <v>63</v>
      </c>
      <c r="L8" s="50">
        <v>1.9E-3</v>
      </c>
    </row>
    <row r="9" spans="1:13" s="28" customFormat="1" x14ac:dyDescent="0.2">
      <c r="A9" s="42" t="s">
        <v>19</v>
      </c>
      <c r="B9" s="16">
        <v>2</v>
      </c>
      <c r="C9" s="31">
        <v>1.1603460000000001</v>
      </c>
      <c r="E9" s="54" t="s">
        <v>21</v>
      </c>
      <c r="F9" s="54">
        <f>AVERAGE(C12:C15)</f>
        <v>6.3425443999999997E-2</v>
      </c>
      <c r="H9" s="54" t="s">
        <v>21</v>
      </c>
      <c r="I9" s="54">
        <f>STDEV(C9:C12)/(SQRT(COUNT(C9:C12)))</f>
        <v>0.27372515047575069</v>
      </c>
      <c r="K9" s="50" t="s">
        <v>64</v>
      </c>
      <c r="L9" s="50" t="s">
        <v>72</v>
      </c>
    </row>
    <row r="10" spans="1:13" s="28" customFormat="1" x14ac:dyDescent="0.2">
      <c r="A10" s="42" t="s">
        <v>19</v>
      </c>
      <c r="B10" s="16">
        <v>3</v>
      </c>
      <c r="C10" s="31">
        <v>0.50821070000000002</v>
      </c>
      <c r="E10" s="16"/>
      <c r="F10" s="16"/>
      <c r="G10" s="39"/>
      <c r="H10" s="16"/>
      <c r="I10" s="16"/>
      <c r="K10" s="50" t="s">
        <v>66</v>
      </c>
      <c r="L10" s="50" t="s">
        <v>67</v>
      </c>
    </row>
    <row r="11" spans="1:13" s="28" customFormat="1" x14ac:dyDescent="0.2">
      <c r="A11" s="43" t="s">
        <v>19</v>
      </c>
      <c r="B11" s="17">
        <v>4</v>
      </c>
      <c r="C11" s="33">
        <v>1.2195119999999999</v>
      </c>
      <c r="K11" s="50" t="s">
        <v>68</v>
      </c>
      <c r="L11" s="50" t="s">
        <v>69</v>
      </c>
    </row>
    <row r="12" spans="1:13" s="28" customFormat="1" x14ac:dyDescent="0.2">
      <c r="A12" s="41" t="s">
        <v>21</v>
      </c>
      <c r="B12" s="15">
        <v>1</v>
      </c>
      <c r="C12" s="30">
        <v>7.7606800000000004E-2</v>
      </c>
      <c r="M12" s="2"/>
    </row>
    <row r="13" spans="1:13" s="28" customFormat="1" x14ac:dyDescent="0.2">
      <c r="A13" s="42" t="s">
        <v>21</v>
      </c>
      <c r="B13" s="16">
        <v>2</v>
      </c>
      <c r="C13" s="31">
        <v>9.2637759999999996E-3</v>
      </c>
      <c r="M13" s="1"/>
    </row>
    <row r="14" spans="1:13" s="28" customFormat="1" x14ac:dyDescent="0.2">
      <c r="A14" s="42" t="s">
        <v>21</v>
      </c>
      <c r="B14" s="16">
        <v>3</v>
      </c>
      <c r="C14" s="31">
        <v>1.3167399999999999E-2</v>
      </c>
      <c r="M14" s="1"/>
    </row>
    <row r="15" spans="1:13" s="28" customFormat="1" x14ac:dyDescent="0.2">
      <c r="A15" s="43" t="s">
        <v>21</v>
      </c>
      <c r="B15" s="17">
        <v>4</v>
      </c>
      <c r="C15" s="33">
        <v>0.15366379999999999</v>
      </c>
      <c r="M15" s="1"/>
    </row>
    <row r="18" spans="1:13" s="28" customFormat="1" x14ac:dyDescent="0.2">
      <c r="A18" s="34" t="s">
        <v>168</v>
      </c>
      <c r="E18" s="1"/>
      <c r="M18" s="1"/>
    </row>
    <row r="19" spans="1:13" s="28" customFormat="1" x14ac:dyDescent="0.2">
      <c r="M19" s="1"/>
    </row>
    <row r="20" spans="1:13" s="28" customFormat="1" x14ac:dyDescent="0.2">
      <c r="E20" s="11" t="s">
        <v>60</v>
      </c>
      <c r="F20" s="11"/>
      <c r="H20" s="11" t="s">
        <v>61</v>
      </c>
      <c r="I20" s="11"/>
      <c r="K20" s="28" t="s">
        <v>70</v>
      </c>
      <c r="M20" s="1"/>
    </row>
    <row r="21" spans="1:13" s="28" customFormat="1" x14ac:dyDescent="0.2">
      <c r="C21" s="11" t="s">
        <v>208</v>
      </c>
      <c r="E21" s="11"/>
      <c r="F21" s="11"/>
      <c r="H21" s="11"/>
      <c r="I21" s="11"/>
      <c r="L21" s="28" t="s">
        <v>87</v>
      </c>
      <c r="M21" s="1"/>
    </row>
    <row r="22" spans="1:13" s="28" customFormat="1" x14ac:dyDescent="0.2">
      <c r="A22" s="37" t="s">
        <v>23</v>
      </c>
      <c r="B22" s="13" t="s">
        <v>6</v>
      </c>
      <c r="C22" s="3" t="s">
        <v>167</v>
      </c>
      <c r="E22" s="37" t="s">
        <v>23</v>
      </c>
      <c r="F22" s="3" t="s">
        <v>170</v>
      </c>
      <c r="H22" s="37" t="s">
        <v>23</v>
      </c>
      <c r="I22" s="3" t="s">
        <v>170</v>
      </c>
      <c r="K22" s="50" t="s">
        <v>62</v>
      </c>
      <c r="L22" s="50"/>
    </row>
    <row r="23" spans="1:13" s="28" customFormat="1" x14ac:dyDescent="0.2">
      <c r="A23" s="41" t="s">
        <v>19</v>
      </c>
      <c r="B23" s="15">
        <v>1</v>
      </c>
      <c r="C23" s="30">
        <v>61.573790000000002</v>
      </c>
      <c r="E23" s="43" t="s">
        <v>19</v>
      </c>
      <c r="F23" s="54">
        <f>AVERAGE(C23:C27)</f>
        <v>66.297246000000001</v>
      </c>
      <c r="H23" s="43" t="s">
        <v>19</v>
      </c>
      <c r="I23" s="54">
        <f>STDEV(C23:C27)/(SQRT(COUNT(C23:C27)))</f>
        <v>3.9755966660824269</v>
      </c>
      <c r="K23" s="50" t="s">
        <v>63</v>
      </c>
      <c r="L23" s="50">
        <v>6.4500000000000002E-2</v>
      </c>
    </row>
    <row r="24" spans="1:13" s="28" customFormat="1" x14ac:dyDescent="0.2">
      <c r="A24" s="42" t="s">
        <v>19</v>
      </c>
      <c r="B24" s="16">
        <v>2</v>
      </c>
      <c r="C24" s="31">
        <v>54.878520000000002</v>
      </c>
      <c r="E24" s="54" t="s">
        <v>21</v>
      </c>
      <c r="F24" s="54">
        <f>AVERAGE(C28:C32)</f>
        <v>56.325911999999995</v>
      </c>
      <c r="H24" s="54" t="s">
        <v>21</v>
      </c>
      <c r="I24" s="54">
        <f>STDEV(C28:C32)/(SQRT(COUNT(C28:C32)))</f>
        <v>2.4169345961183977</v>
      </c>
      <c r="K24" s="50" t="s">
        <v>64</v>
      </c>
      <c r="L24" s="50" t="s">
        <v>81</v>
      </c>
    </row>
    <row r="25" spans="1:13" s="28" customFormat="1" x14ac:dyDescent="0.2">
      <c r="A25" s="42" t="s">
        <v>19</v>
      </c>
      <c r="B25" s="16">
        <v>3</v>
      </c>
      <c r="C25" s="31">
        <v>72.973759999999999</v>
      </c>
      <c r="E25" s="16"/>
      <c r="F25" s="16"/>
      <c r="G25" s="39"/>
      <c r="H25" s="16"/>
      <c r="I25" s="16"/>
      <c r="K25" s="50" t="s">
        <v>66</v>
      </c>
      <c r="L25" s="50" t="s">
        <v>82</v>
      </c>
    </row>
    <row r="26" spans="1:13" s="28" customFormat="1" x14ac:dyDescent="0.2">
      <c r="A26" s="42" t="s">
        <v>19</v>
      </c>
      <c r="B26" s="16">
        <v>4</v>
      </c>
      <c r="C26" s="31">
        <v>64.945930000000004</v>
      </c>
      <c r="E26" s="1"/>
      <c r="F26" s="1"/>
      <c r="K26" s="50" t="s">
        <v>68</v>
      </c>
      <c r="L26" s="50" t="s">
        <v>69</v>
      </c>
    </row>
    <row r="27" spans="1:13" s="28" customFormat="1" x14ac:dyDescent="0.2">
      <c r="A27" s="43" t="s">
        <v>19</v>
      </c>
      <c r="B27" s="17">
        <v>5</v>
      </c>
      <c r="C27" s="33">
        <v>77.114230000000006</v>
      </c>
      <c r="E27" s="1"/>
      <c r="F27" s="1"/>
    </row>
    <row r="28" spans="1:13" s="28" customFormat="1" x14ac:dyDescent="0.2">
      <c r="A28" s="41" t="s">
        <v>21</v>
      </c>
      <c r="B28" s="15">
        <v>1</v>
      </c>
      <c r="C28" s="30">
        <v>55.970840000000003</v>
      </c>
      <c r="E28" s="1"/>
      <c r="F28" s="1"/>
    </row>
    <row r="29" spans="1:13" s="28" customFormat="1" x14ac:dyDescent="0.2">
      <c r="A29" s="42" t="s">
        <v>21</v>
      </c>
      <c r="B29" s="16">
        <v>2</v>
      </c>
      <c r="C29" s="31">
        <v>57.105460000000001</v>
      </c>
    </row>
    <row r="30" spans="1:13" s="28" customFormat="1" x14ac:dyDescent="0.2">
      <c r="A30" s="42" t="s">
        <v>21</v>
      </c>
      <c r="B30" s="16">
        <v>3</v>
      </c>
      <c r="C30" s="31">
        <v>48.473149999999997</v>
      </c>
    </row>
    <row r="31" spans="1:13" x14ac:dyDescent="0.2">
      <c r="A31" s="42" t="s">
        <v>21</v>
      </c>
      <c r="B31" s="16">
        <v>4</v>
      </c>
      <c r="C31" s="31">
        <v>56.376579999999997</v>
      </c>
    </row>
    <row r="32" spans="1:13" x14ac:dyDescent="0.2">
      <c r="A32" s="43" t="s">
        <v>21</v>
      </c>
      <c r="B32" s="17">
        <v>5</v>
      </c>
      <c r="C32" s="33">
        <v>63.703530000000001</v>
      </c>
    </row>
    <row r="35" spans="1:12" s="28" customFormat="1" x14ac:dyDescent="0.2">
      <c r="A35" s="34" t="s">
        <v>35</v>
      </c>
      <c r="E35" s="11" t="s">
        <v>60</v>
      </c>
      <c r="F35" s="11"/>
      <c r="H35" s="11" t="s">
        <v>61</v>
      </c>
      <c r="I35" s="11"/>
      <c r="K35" s="28" t="s">
        <v>70</v>
      </c>
    </row>
    <row r="36" spans="1:12" s="28" customFormat="1" x14ac:dyDescent="0.2">
      <c r="A36" s="11"/>
      <c r="B36" s="11"/>
      <c r="C36" s="11" t="s">
        <v>208</v>
      </c>
      <c r="E36" s="11"/>
      <c r="F36" s="11"/>
      <c r="H36" s="11"/>
      <c r="I36" s="11"/>
      <c r="L36" s="28" t="s">
        <v>87</v>
      </c>
    </row>
    <row r="37" spans="1:12" s="28" customFormat="1" x14ac:dyDescent="0.2">
      <c r="A37" s="37" t="s">
        <v>23</v>
      </c>
      <c r="B37" s="13" t="s">
        <v>6</v>
      </c>
      <c r="C37" s="3" t="s">
        <v>35</v>
      </c>
      <c r="E37" s="37" t="s">
        <v>23</v>
      </c>
      <c r="F37" s="3" t="s">
        <v>20</v>
      </c>
      <c r="H37" s="37" t="s">
        <v>23</v>
      </c>
      <c r="I37" s="3" t="s">
        <v>20</v>
      </c>
      <c r="K37" s="50" t="s">
        <v>62</v>
      </c>
      <c r="L37" s="50"/>
    </row>
    <row r="38" spans="1:12" s="28" customFormat="1" x14ac:dyDescent="0.2">
      <c r="A38" s="41" t="s">
        <v>19</v>
      </c>
      <c r="B38" s="15">
        <v>1</v>
      </c>
      <c r="C38" s="30">
        <v>22.21237</v>
      </c>
      <c r="E38" s="43" t="s">
        <v>19</v>
      </c>
      <c r="F38" s="54">
        <f>AVERAGE(C38:C42)</f>
        <v>28.690366000000001</v>
      </c>
      <c r="H38" s="43" t="s">
        <v>19</v>
      </c>
      <c r="I38" s="54">
        <f>STDEV(C38:C42)/(SQRT(COUNT(C38:C42)))</f>
        <v>4.691516972552269</v>
      </c>
      <c r="K38" s="50" t="s">
        <v>63</v>
      </c>
      <c r="L38" s="50">
        <v>4.7699999999999999E-2</v>
      </c>
    </row>
    <row r="39" spans="1:12" s="28" customFormat="1" x14ac:dyDescent="0.2">
      <c r="A39" s="42" t="s">
        <v>19</v>
      </c>
      <c r="B39" s="16">
        <v>2</v>
      </c>
      <c r="C39" s="31">
        <v>46.560659999999999</v>
      </c>
      <c r="E39" s="54" t="s">
        <v>21</v>
      </c>
      <c r="F39" s="54">
        <f>AVERAGE(C43:C47)</f>
        <v>16.286451</v>
      </c>
      <c r="H39" s="54" t="s">
        <v>21</v>
      </c>
      <c r="I39" s="54">
        <f>STDEV(C43:C47)/(SQRT(COUNT(C43:C47)))</f>
        <v>2.484470883207528</v>
      </c>
      <c r="K39" s="50" t="s">
        <v>64</v>
      </c>
      <c r="L39" s="50" t="s">
        <v>65</v>
      </c>
    </row>
    <row r="40" spans="1:12" s="28" customFormat="1" x14ac:dyDescent="0.2">
      <c r="A40" s="42" t="s">
        <v>19</v>
      </c>
      <c r="B40" s="16">
        <v>3</v>
      </c>
      <c r="C40" s="31">
        <v>24.216999999999999</v>
      </c>
      <c r="E40" s="16"/>
      <c r="F40" s="16"/>
      <c r="G40" s="39"/>
      <c r="H40" s="16"/>
      <c r="I40" s="16"/>
      <c r="K40" s="50" t="s">
        <v>66</v>
      </c>
      <c r="L40" s="50" t="s">
        <v>67</v>
      </c>
    </row>
    <row r="41" spans="1:12" s="28" customFormat="1" x14ac:dyDescent="0.2">
      <c r="A41" s="42" t="s">
        <v>19</v>
      </c>
      <c r="B41" s="16">
        <v>4</v>
      </c>
      <c r="C41" s="31">
        <v>21.050709999999999</v>
      </c>
      <c r="E41" s="1"/>
      <c r="F41" s="1"/>
      <c r="K41" s="50" t="s">
        <v>68</v>
      </c>
      <c r="L41" s="50" t="s">
        <v>69</v>
      </c>
    </row>
    <row r="42" spans="1:12" s="28" customFormat="1" x14ac:dyDescent="0.2">
      <c r="A42" s="43" t="s">
        <v>19</v>
      </c>
      <c r="B42" s="17">
        <v>5</v>
      </c>
      <c r="C42" s="33">
        <v>29.411090000000002</v>
      </c>
    </row>
    <row r="43" spans="1:12" s="28" customFormat="1" x14ac:dyDescent="0.2">
      <c r="A43" s="41" t="s">
        <v>21</v>
      </c>
      <c r="B43" s="15">
        <v>1</v>
      </c>
      <c r="C43" s="30">
        <v>13.734579999999999</v>
      </c>
    </row>
    <row r="44" spans="1:12" s="28" customFormat="1" x14ac:dyDescent="0.2">
      <c r="A44" s="42" t="s">
        <v>21</v>
      </c>
      <c r="B44" s="16">
        <v>2</v>
      </c>
      <c r="C44" s="31">
        <v>20.70016</v>
      </c>
    </row>
    <row r="45" spans="1:12" x14ac:dyDescent="0.2">
      <c r="A45" s="42" t="s">
        <v>21</v>
      </c>
      <c r="B45" s="16">
        <v>3</v>
      </c>
      <c r="C45" s="31">
        <v>8.8909050000000001</v>
      </c>
    </row>
    <row r="46" spans="1:12" x14ac:dyDescent="0.2">
      <c r="A46" s="42" t="s">
        <v>21</v>
      </c>
      <c r="B46" s="16">
        <v>4</v>
      </c>
      <c r="C46" s="31">
        <v>15.34831</v>
      </c>
    </row>
    <row r="47" spans="1:12" x14ac:dyDescent="0.2">
      <c r="A47" s="43" t="s">
        <v>21</v>
      </c>
      <c r="B47" s="17">
        <v>5</v>
      </c>
      <c r="C47" s="33">
        <v>22.758299999999998</v>
      </c>
    </row>
    <row r="49" spans="1:14" s="28" customFormat="1" x14ac:dyDescent="0.2"/>
    <row r="50" spans="1:14" s="28" customFormat="1" x14ac:dyDescent="0.2">
      <c r="A50" s="34" t="s">
        <v>40</v>
      </c>
      <c r="C50" s="39"/>
      <c r="D50" s="39"/>
      <c r="E50" s="39"/>
      <c r="F50" s="39"/>
      <c r="G50" s="39"/>
      <c r="I50" s="11" t="s">
        <v>60</v>
      </c>
      <c r="J50" s="11"/>
    </row>
    <row r="51" spans="1:14" s="28" customFormat="1" x14ac:dyDescent="0.2">
      <c r="C51" s="86" t="s">
        <v>44</v>
      </c>
      <c r="D51" s="40"/>
      <c r="E51" s="40"/>
      <c r="F51" s="40"/>
      <c r="G51" s="39"/>
      <c r="I51" s="11"/>
      <c r="J51" s="11"/>
      <c r="N51" s="91"/>
    </row>
    <row r="52" spans="1:14" s="28" customFormat="1" x14ac:dyDescent="0.2">
      <c r="A52" s="37" t="s">
        <v>23</v>
      </c>
      <c r="B52" s="13" t="s">
        <v>6</v>
      </c>
      <c r="C52" s="3" t="s">
        <v>197</v>
      </c>
      <c r="D52" s="3" t="s">
        <v>202</v>
      </c>
      <c r="E52" s="3" t="s">
        <v>203</v>
      </c>
      <c r="F52" s="3" t="s">
        <v>204</v>
      </c>
      <c r="I52" s="37" t="s">
        <v>23</v>
      </c>
      <c r="J52" s="3" t="s">
        <v>197</v>
      </c>
      <c r="K52" s="3" t="s">
        <v>202</v>
      </c>
      <c r="L52" s="3" t="s">
        <v>203</v>
      </c>
      <c r="M52" s="3" t="s">
        <v>204</v>
      </c>
      <c r="N52" s="23"/>
    </row>
    <row r="53" spans="1:14" s="28" customFormat="1" x14ac:dyDescent="0.2">
      <c r="A53" s="41" t="s">
        <v>19</v>
      </c>
      <c r="B53" s="15">
        <v>1</v>
      </c>
      <c r="C53" s="64">
        <v>63.636360000000003</v>
      </c>
      <c r="D53" s="29">
        <v>31.818180000000002</v>
      </c>
      <c r="E53" s="29">
        <v>4.5454549999999996</v>
      </c>
      <c r="F53" s="30">
        <v>0</v>
      </c>
      <c r="I53" s="43" t="s">
        <v>19</v>
      </c>
      <c r="J53" s="54">
        <f>AVERAGE(C53:C57)</f>
        <v>55.348188000000007</v>
      </c>
      <c r="K53" s="54">
        <f t="shared" ref="K53:M53" si="0">AVERAGE(D53:D57)</f>
        <v>22.641414000000001</v>
      </c>
      <c r="L53" s="54">
        <f t="shared" si="0"/>
        <v>11.075757599999999</v>
      </c>
      <c r="M53" s="54">
        <f t="shared" si="0"/>
        <v>10.934639600000001</v>
      </c>
      <c r="N53" s="22"/>
    </row>
    <row r="54" spans="1:14" s="28" customFormat="1" x14ac:dyDescent="0.2">
      <c r="A54" s="42" t="s">
        <v>19</v>
      </c>
      <c r="B54" s="16">
        <v>2</v>
      </c>
      <c r="C54" s="65">
        <v>55.55556</v>
      </c>
      <c r="D54" s="21">
        <v>26.38889</v>
      </c>
      <c r="E54" s="21">
        <v>12.5</v>
      </c>
      <c r="F54" s="31">
        <v>5.555555</v>
      </c>
      <c r="I54" s="54" t="s">
        <v>21</v>
      </c>
      <c r="J54" s="54">
        <f>AVERAGE(C58:C62)</f>
        <v>77.490402000000003</v>
      </c>
      <c r="K54" s="54">
        <f t="shared" ref="K54:M54" si="1">AVERAGE(D58:D62)</f>
        <v>21.219280000000001</v>
      </c>
      <c r="L54" s="54">
        <f>AVERAGE(E58:E62)</f>
        <v>1.2903226000000001</v>
      </c>
      <c r="M54" s="54">
        <f t="shared" si="1"/>
        <v>0</v>
      </c>
      <c r="N54" s="22"/>
    </row>
    <row r="55" spans="1:14" s="28" customFormat="1" x14ac:dyDescent="0.2">
      <c r="A55" s="42" t="s">
        <v>19</v>
      </c>
      <c r="B55" s="16">
        <v>3</v>
      </c>
      <c r="C55" s="65">
        <v>39.215690000000002</v>
      </c>
      <c r="D55" s="21">
        <v>16.66667</v>
      </c>
      <c r="E55" s="21">
        <v>16.66667</v>
      </c>
      <c r="F55" s="31">
        <v>27.450980000000001</v>
      </c>
      <c r="N55" s="91"/>
    </row>
    <row r="56" spans="1:14" s="28" customFormat="1" x14ac:dyDescent="0.2">
      <c r="A56" s="42" t="s">
        <v>19</v>
      </c>
      <c r="B56" s="16">
        <v>4</v>
      </c>
      <c r="C56" s="65">
        <v>58.333329999999997</v>
      </c>
      <c r="D56" s="21">
        <v>25</v>
      </c>
      <c r="E56" s="21">
        <v>8.3333329999999997</v>
      </c>
      <c r="F56" s="31">
        <v>8.3333329999999997</v>
      </c>
      <c r="N56" s="91"/>
    </row>
    <row r="57" spans="1:14" s="28" customFormat="1" x14ac:dyDescent="0.2">
      <c r="A57" s="43" t="s">
        <v>19</v>
      </c>
      <c r="B57" s="17">
        <v>5</v>
      </c>
      <c r="C57" s="65">
        <v>60</v>
      </c>
      <c r="D57" s="21">
        <v>13.33333</v>
      </c>
      <c r="E57" s="21">
        <v>13.33333</v>
      </c>
      <c r="F57" s="31">
        <v>13.33333</v>
      </c>
      <c r="I57" s="11" t="s">
        <v>61</v>
      </c>
      <c r="J57" s="11"/>
      <c r="N57" s="91"/>
    </row>
    <row r="58" spans="1:14" s="28" customFormat="1" x14ac:dyDescent="0.2">
      <c r="A58" s="41" t="s">
        <v>21</v>
      </c>
      <c r="B58" s="15">
        <v>1</v>
      </c>
      <c r="C58" s="64">
        <v>89.473690000000005</v>
      </c>
      <c r="D58" s="29">
        <v>10.52632</v>
      </c>
      <c r="E58" s="29">
        <v>0</v>
      </c>
      <c r="F58" s="30">
        <v>0</v>
      </c>
      <c r="I58" s="11"/>
      <c r="J58" s="11"/>
      <c r="N58" s="22"/>
    </row>
    <row r="59" spans="1:14" s="28" customFormat="1" x14ac:dyDescent="0.2">
      <c r="A59" s="42" t="s">
        <v>21</v>
      </c>
      <c r="B59" s="16">
        <v>2</v>
      </c>
      <c r="C59" s="65">
        <v>72.413799999999995</v>
      </c>
      <c r="D59" s="21">
        <v>27.586210000000001</v>
      </c>
      <c r="E59" s="21">
        <v>0</v>
      </c>
      <c r="F59" s="31">
        <v>0</v>
      </c>
      <c r="I59" s="37" t="s">
        <v>23</v>
      </c>
      <c r="J59" s="3" t="s">
        <v>197</v>
      </c>
      <c r="K59" s="3" t="s">
        <v>202</v>
      </c>
      <c r="L59" s="3" t="s">
        <v>203</v>
      </c>
      <c r="M59" s="3" t="s">
        <v>204</v>
      </c>
      <c r="N59" s="22"/>
    </row>
    <row r="60" spans="1:14" s="28" customFormat="1" x14ac:dyDescent="0.2">
      <c r="A60" s="42" t="s">
        <v>21</v>
      </c>
      <c r="B60" s="16">
        <v>3</v>
      </c>
      <c r="C60" s="65">
        <v>58.064520000000002</v>
      </c>
      <c r="D60" s="21">
        <v>35.483870000000003</v>
      </c>
      <c r="E60" s="21">
        <v>6.451613</v>
      </c>
      <c r="F60" s="31">
        <v>0</v>
      </c>
      <c r="I60" s="43" t="s">
        <v>19</v>
      </c>
      <c r="J60" s="54">
        <f>STDEV(C53:C57)/(SQRT(COUNT(C53:C57)))</f>
        <v>4.2399570611710171</v>
      </c>
      <c r="K60" s="54">
        <f t="shared" ref="K60:L60" si="2">STDEV(D53:D57)/(SQRT(COUNT(D53:D57)))</f>
        <v>3.362718633229075</v>
      </c>
      <c r="L60" s="54">
        <f t="shared" si="2"/>
        <v>2.1041523917473888</v>
      </c>
      <c r="M60" s="54">
        <f>STDEV(F53:F57)/(SQRT(COUNT(F53:F57)))</f>
        <v>4.6573109526140355</v>
      </c>
      <c r="N60" s="22"/>
    </row>
    <row r="61" spans="1:14" s="28" customFormat="1" x14ac:dyDescent="0.2">
      <c r="A61" s="42" t="s">
        <v>21</v>
      </c>
      <c r="B61" s="16">
        <v>4</v>
      </c>
      <c r="C61" s="65">
        <v>80</v>
      </c>
      <c r="D61" s="21">
        <v>20</v>
      </c>
      <c r="E61" s="21">
        <v>0</v>
      </c>
      <c r="F61" s="31">
        <v>0</v>
      </c>
      <c r="I61" s="54" t="s">
        <v>21</v>
      </c>
      <c r="J61" s="54">
        <f>STDEV(C58:C62)/(SQRT(COUNT(C58:C62)))</f>
        <v>5.7150070204614734</v>
      </c>
      <c r="K61" s="54">
        <f t="shared" ref="K61:L61" si="3">STDEV(D58:D62)/(SQRT(COUNT(D58:D62)))</f>
        <v>4.6683412819298056</v>
      </c>
      <c r="L61" s="54">
        <f t="shared" si="3"/>
        <v>1.2903225999999999</v>
      </c>
      <c r="M61" s="54">
        <f>STDEV(F58:F62)/(SQRT(COUNT(F58:F62)))</f>
        <v>0</v>
      </c>
      <c r="N61" s="22"/>
    </row>
    <row r="62" spans="1:14" s="28" customFormat="1" x14ac:dyDescent="0.2">
      <c r="A62" s="43" t="s">
        <v>21</v>
      </c>
      <c r="B62" s="17">
        <v>5</v>
      </c>
      <c r="C62" s="66">
        <v>87.5</v>
      </c>
      <c r="D62" s="32">
        <v>12.5</v>
      </c>
      <c r="E62" s="32">
        <v>0</v>
      </c>
      <c r="F62" s="33">
        <v>0</v>
      </c>
    </row>
    <row r="63" spans="1:14" s="28" customFormat="1" x14ac:dyDescent="0.2">
      <c r="K63" s="11" t="s">
        <v>70</v>
      </c>
    </row>
    <row r="64" spans="1:14" s="28" customFormat="1" x14ac:dyDescent="0.2">
      <c r="K64" s="11"/>
      <c r="L64" s="28" t="s">
        <v>87</v>
      </c>
    </row>
    <row r="65" spans="11:16" s="28" customFormat="1" x14ac:dyDescent="0.2">
      <c r="K65" s="11"/>
      <c r="L65" s="28" t="s">
        <v>201</v>
      </c>
      <c r="M65" s="28" t="s">
        <v>206</v>
      </c>
      <c r="N65" s="28" t="s">
        <v>207</v>
      </c>
      <c r="O65" s="28" t="s">
        <v>204</v>
      </c>
    </row>
    <row r="66" spans="11:16" s="28" customFormat="1" x14ac:dyDescent="0.2">
      <c r="K66" s="50" t="s">
        <v>118</v>
      </c>
    </row>
    <row r="67" spans="11:16" s="28" customFormat="1" x14ac:dyDescent="0.2">
      <c r="K67" s="50" t="s">
        <v>63</v>
      </c>
      <c r="L67" s="50">
        <v>4.0000000000000002E-4</v>
      </c>
      <c r="M67" s="50">
        <v>0.83560000000000001</v>
      </c>
      <c r="N67" s="50">
        <v>3.3999999999999998E-3</v>
      </c>
      <c r="O67" s="50">
        <v>7.8700000000000006E-2</v>
      </c>
      <c r="P67" s="50"/>
    </row>
    <row r="68" spans="11:16" s="28" customFormat="1" x14ac:dyDescent="0.2">
      <c r="K68" s="50" t="s">
        <v>64</v>
      </c>
      <c r="L68" s="50" t="s">
        <v>74</v>
      </c>
      <c r="M68" s="50" t="s">
        <v>81</v>
      </c>
      <c r="N68" s="50" t="s">
        <v>72</v>
      </c>
      <c r="O68" s="50" t="s">
        <v>81</v>
      </c>
      <c r="P68" s="50"/>
    </row>
    <row r="69" spans="11:16" s="28" customFormat="1" x14ac:dyDescent="0.2">
      <c r="K69" s="50" t="s">
        <v>66</v>
      </c>
      <c r="L69" s="50" t="s">
        <v>67</v>
      </c>
      <c r="M69" s="50" t="s">
        <v>82</v>
      </c>
      <c r="N69" s="50" t="s">
        <v>67</v>
      </c>
      <c r="O69" s="50" t="s">
        <v>82</v>
      </c>
      <c r="P69" s="50"/>
    </row>
    <row r="70" spans="11:16" s="28" customFormat="1" x14ac:dyDescent="0.2">
      <c r="K70" s="50" t="s">
        <v>68</v>
      </c>
      <c r="L70" s="50" t="s">
        <v>69</v>
      </c>
      <c r="M70" s="50" t="s">
        <v>69</v>
      </c>
      <c r="N70" s="50" t="s">
        <v>69</v>
      </c>
      <c r="O70" s="50" t="s">
        <v>69</v>
      </c>
      <c r="P70" s="50"/>
    </row>
    <row r="71" spans="11:16" s="28" customFormat="1" x14ac:dyDescent="0.2"/>
  </sheetData>
  <pageMargins left="0.75" right="0.75" top="1" bottom="1" header="0.5" footer="0.5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P60"/>
  <sheetViews>
    <sheetView workbookViewId="0"/>
  </sheetViews>
  <sheetFormatPr baseColWidth="10" defaultColWidth="10.83203125" defaultRowHeight="16" x14ac:dyDescent="0.2"/>
  <cols>
    <col min="1" max="2" width="10.83203125" style="28"/>
    <col min="3" max="3" width="27.1640625" style="28" customWidth="1"/>
    <col min="4" max="10" width="10.83203125" style="28"/>
    <col min="11" max="11" width="35" style="28" bestFit="1" customWidth="1"/>
    <col min="12" max="16384" width="10.83203125" style="28"/>
  </cols>
  <sheetData>
    <row r="1" spans="1:13" x14ac:dyDescent="0.2">
      <c r="A1" s="19" t="s">
        <v>181</v>
      </c>
    </row>
    <row r="4" spans="1:13" x14ac:dyDescent="0.2">
      <c r="A4" s="34" t="s">
        <v>18</v>
      </c>
    </row>
    <row r="5" spans="1:13" x14ac:dyDescent="0.2">
      <c r="E5" s="11" t="s">
        <v>60</v>
      </c>
      <c r="F5" s="11"/>
      <c r="H5" s="11" t="s">
        <v>61</v>
      </c>
      <c r="I5" s="11"/>
      <c r="K5" s="28" t="s">
        <v>70</v>
      </c>
    </row>
    <row r="6" spans="1:13" x14ac:dyDescent="0.2">
      <c r="C6" s="12" t="s">
        <v>169</v>
      </c>
      <c r="E6" s="11"/>
      <c r="F6" s="11"/>
      <c r="H6" s="11"/>
      <c r="I6" s="11"/>
      <c r="L6" s="28" t="s">
        <v>88</v>
      </c>
    </row>
    <row r="7" spans="1:13" x14ac:dyDescent="0.2">
      <c r="A7" s="37" t="s">
        <v>14</v>
      </c>
      <c r="B7" s="13" t="s">
        <v>6</v>
      </c>
      <c r="C7" s="3" t="s">
        <v>166</v>
      </c>
      <c r="E7" s="37" t="s">
        <v>14</v>
      </c>
      <c r="F7" s="3" t="s">
        <v>10</v>
      </c>
      <c r="H7" s="37" t="s">
        <v>14</v>
      </c>
      <c r="I7" s="3" t="s">
        <v>10</v>
      </c>
      <c r="K7" s="50" t="s">
        <v>118</v>
      </c>
    </row>
    <row r="8" spans="1:13" x14ac:dyDescent="0.2">
      <c r="A8" s="41" t="s">
        <v>31</v>
      </c>
      <c r="B8" s="15">
        <v>1</v>
      </c>
      <c r="C8" s="80">
        <v>1</v>
      </c>
      <c r="E8" s="54" t="s">
        <v>31</v>
      </c>
      <c r="F8" s="54">
        <f>AVERAGE(C8:C10)</f>
        <v>1</v>
      </c>
      <c r="H8" s="54" t="s">
        <v>31</v>
      </c>
      <c r="I8" s="54">
        <f>STDEV(C8:C10)/(SQRT(COUNT(C8:C10)))</f>
        <v>0</v>
      </c>
      <c r="K8" s="50" t="s">
        <v>63</v>
      </c>
      <c r="L8" s="50">
        <v>3.7000000000000002E-3</v>
      </c>
    </row>
    <row r="9" spans="1:13" x14ac:dyDescent="0.2">
      <c r="A9" s="42" t="s">
        <v>31</v>
      </c>
      <c r="B9" s="16">
        <v>2</v>
      </c>
      <c r="C9" s="81">
        <v>1</v>
      </c>
      <c r="E9" s="54" t="s">
        <v>92</v>
      </c>
      <c r="F9" s="54">
        <f>AVERAGE(C11:C13)</f>
        <v>0.30552026666666671</v>
      </c>
      <c r="H9" s="54" t="s">
        <v>92</v>
      </c>
      <c r="I9" s="54">
        <f>STDEV(C11:C13)/(SQRT(COUNT(C11:C13)))</f>
        <v>4.2159223171461528E-2</v>
      </c>
      <c r="K9" s="50" t="s">
        <v>64</v>
      </c>
      <c r="L9" s="50" t="s">
        <v>72</v>
      </c>
    </row>
    <row r="10" spans="1:13" x14ac:dyDescent="0.2">
      <c r="A10" s="43" t="s">
        <v>31</v>
      </c>
      <c r="B10" s="17">
        <v>3</v>
      </c>
      <c r="C10" s="82">
        <v>1</v>
      </c>
      <c r="E10" s="16"/>
      <c r="F10" s="16"/>
      <c r="G10" s="39"/>
      <c r="H10" s="16"/>
      <c r="I10" s="16"/>
      <c r="K10" s="50" t="s">
        <v>66</v>
      </c>
      <c r="L10" s="50" t="s">
        <v>67</v>
      </c>
    </row>
    <row r="11" spans="1:13" x14ac:dyDescent="0.2">
      <c r="A11" s="41" t="s">
        <v>29</v>
      </c>
      <c r="B11" s="15">
        <v>1</v>
      </c>
      <c r="C11" s="30">
        <v>0.22560930000000001</v>
      </c>
      <c r="K11" s="50" t="s">
        <v>68</v>
      </c>
      <c r="L11" s="50" t="s">
        <v>69</v>
      </c>
    </row>
    <row r="12" spans="1:13" x14ac:dyDescent="0.2">
      <c r="A12" s="42" t="s">
        <v>29</v>
      </c>
      <c r="B12" s="16">
        <v>2</v>
      </c>
      <c r="C12" s="31">
        <v>0.36877549999999998</v>
      </c>
      <c r="M12" s="2"/>
    </row>
    <row r="13" spans="1:13" x14ac:dyDescent="0.2">
      <c r="A13" s="43" t="s">
        <v>29</v>
      </c>
      <c r="B13" s="17">
        <v>3</v>
      </c>
      <c r="C13" s="33">
        <v>0.32217600000000002</v>
      </c>
      <c r="M13" s="1"/>
    </row>
    <row r="14" spans="1:13" x14ac:dyDescent="0.2">
      <c r="M14" s="1"/>
    </row>
    <row r="15" spans="1:13" x14ac:dyDescent="0.2">
      <c r="M15" s="1"/>
    </row>
    <row r="16" spans="1:13" x14ac:dyDescent="0.2">
      <c r="A16" s="34" t="s">
        <v>168</v>
      </c>
      <c r="M16" s="1"/>
    </row>
    <row r="17" spans="1:13" x14ac:dyDescent="0.2">
      <c r="M17" s="1"/>
    </row>
    <row r="18" spans="1:13" x14ac:dyDescent="0.2">
      <c r="E18" s="11" t="s">
        <v>60</v>
      </c>
      <c r="F18" s="11"/>
      <c r="H18" s="11" t="s">
        <v>61</v>
      </c>
      <c r="I18" s="11"/>
      <c r="K18" s="28" t="s">
        <v>70</v>
      </c>
      <c r="M18" s="1"/>
    </row>
    <row r="19" spans="1:13" x14ac:dyDescent="0.2">
      <c r="C19" s="11" t="s">
        <v>208</v>
      </c>
      <c r="E19" s="11"/>
      <c r="F19" s="11"/>
      <c r="H19" s="11"/>
      <c r="I19" s="11"/>
      <c r="L19" s="28" t="s">
        <v>88</v>
      </c>
      <c r="M19" s="1"/>
    </row>
    <row r="20" spans="1:13" x14ac:dyDescent="0.2">
      <c r="A20" s="37" t="s">
        <v>14</v>
      </c>
      <c r="B20" s="13" t="s">
        <v>6</v>
      </c>
      <c r="C20" s="3" t="s">
        <v>167</v>
      </c>
      <c r="E20" s="37" t="s">
        <v>14</v>
      </c>
      <c r="F20" s="3" t="s">
        <v>170</v>
      </c>
      <c r="H20" s="37" t="s">
        <v>14</v>
      </c>
      <c r="I20" s="3" t="s">
        <v>170</v>
      </c>
      <c r="K20" s="50" t="s">
        <v>62</v>
      </c>
      <c r="L20" s="50"/>
    </row>
    <row r="21" spans="1:13" x14ac:dyDescent="0.2">
      <c r="A21" s="41" t="s">
        <v>31</v>
      </c>
      <c r="B21" s="15">
        <v>1</v>
      </c>
      <c r="C21" s="67">
        <v>59.155850000000001</v>
      </c>
      <c r="E21" s="54" t="s">
        <v>31</v>
      </c>
      <c r="F21" s="54">
        <f>AVERAGE(C21:C23)</f>
        <v>63.446843333333334</v>
      </c>
      <c r="H21" s="54" t="s">
        <v>31</v>
      </c>
      <c r="I21" s="54">
        <f>STDEV(C21:C23)/(SQRT(COUNT(C21:C23)))</f>
        <v>2.4054536929259531</v>
      </c>
      <c r="K21" s="50" t="s">
        <v>63</v>
      </c>
      <c r="L21" s="50">
        <v>5.5899999999999998E-2</v>
      </c>
    </row>
    <row r="22" spans="1:13" x14ac:dyDescent="0.2">
      <c r="A22" s="42" t="s">
        <v>31</v>
      </c>
      <c r="B22" s="16">
        <v>2</v>
      </c>
      <c r="C22" s="68">
        <v>67.476259999999996</v>
      </c>
      <c r="E22" s="54" t="s">
        <v>92</v>
      </c>
      <c r="F22" s="54">
        <f>AVERAGE(C24:C26)</f>
        <v>52.884350000000005</v>
      </c>
      <c r="H22" s="54" t="s">
        <v>92</v>
      </c>
      <c r="I22" s="54">
        <f>STDEV(C24:C26)/(SQRT(COUNT(C24:C26)))</f>
        <v>3.1432981835645193</v>
      </c>
      <c r="K22" s="50" t="s">
        <v>64</v>
      </c>
      <c r="L22" s="50" t="s">
        <v>81</v>
      </c>
    </row>
    <row r="23" spans="1:13" x14ac:dyDescent="0.2">
      <c r="A23" s="43" t="s">
        <v>31</v>
      </c>
      <c r="B23" s="17">
        <v>3</v>
      </c>
      <c r="C23" s="68">
        <v>63.708419999999997</v>
      </c>
      <c r="E23" s="16"/>
      <c r="F23" s="16"/>
      <c r="G23" s="39"/>
      <c r="H23" s="16"/>
      <c r="I23" s="16"/>
      <c r="K23" s="50" t="s">
        <v>66</v>
      </c>
      <c r="L23" s="50" t="s">
        <v>82</v>
      </c>
    </row>
    <row r="24" spans="1:13" x14ac:dyDescent="0.2">
      <c r="A24" s="41" t="s">
        <v>29</v>
      </c>
      <c r="B24" s="15">
        <v>1</v>
      </c>
      <c r="C24" s="67">
        <v>47.563049999999997</v>
      </c>
      <c r="E24" s="1"/>
      <c r="F24" s="1"/>
      <c r="K24" s="50" t="s">
        <v>68</v>
      </c>
      <c r="L24" s="50" t="s">
        <v>69</v>
      </c>
    </row>
    <row r="25" spans="1:13" x14ac:dyDescent="0.2">
      <c r="A25" s="42" t="s">
        <v>29</v>
      </c>
      <c r="B25" s="16">
        <v>2</v>
      </c>
      <c r="C25" s="68">
        <v>58.443930000000002</v>
      </c>
      <c r="E25" s="1"/>
      <c r="F25" s="1"/>
    </row>
    <row r="26" spans="1:13" x14ac:dyDescent="0.2">
      <c r="A26" s="43" t="s">
        <v>29</v>
      </c>
      <c r="B26" s="17">
        <v>3</v>
      </c>
      <c r="C26" s="69">
        <v>52.646070000000002</v>
      </c>
      <c r="E26" s="1"/>
      <c r="F26" s="1"/>
    </row>
    <row r="29" spans="1:13" x14ac:dyDescent="0.2">
      <c r="A29" s="34" t="s">
        <v>35</v>
      </c>
      <c r="E29" s="11" t="s">
        <v>60</v>
      </c>
      <c r="F29" s="11"/>
      <c r="H29" s="11" t="s">
        <v>61</v>
      </c>
      <c r="I29" s="11"/>
      <c r="K29" s="28" t="s">
        <v>70</v>
      </c>
    </row>
    <row r="30" spans="1:13" x14ac:dyDescent="0.2">
      <c r="A30" s="11"/>
      <c r="B30" s="11"/>
      <c r="C30" s="11" t="s">
        <v>208</v>
      </c>
      <c r="E30" s="11"/>
      <c r="F30" s="11"/>
      <c r="H30" s="11"/>
      <c r="I30" s="11"/>
      <c r="L30" s="28" t="s">
        <v>88</v>
      </c>
    </row>
    <row r="31" spans="1:13" x14ac:dyDescent="0.2">
      <c r="A31" s="37" t="s">
        <v>14</v>
      </c>
      <c r="B31" s="13" t="s">
        <v>6</v>
      </c>
      <c r="C31" s="3" t="s">
        <v>35</v>
      </c>
      <c r="E31" s="37" t="s">
        <v>14</v>
      </c>
      <c r="F31" s="3" t="s">
        <v>20</v>
      </c>
      <c r="H31" s="37" t="s">
        <v>14</v>
      </c>
      <c r="I31" s="3" t="s">
        <v>20</v>
      </c>
      <c r="K31" s="50" t="s">
        <v>62</v>
      </c>
      <c r="L31" s="50"/>
    </row>
    <row r="32" spans="1:13" x14ac:dyDescent="0.2">
      <c r="A32" s="41" t="s">
        <v>31</v>
      </c>
      <c r="B32" s="15">
        <v>1</v>
      </c>
      <c r="C32" s="67">
        <v>48.498089999999998</v>
      </c>
      <c r="E32" s="54" t="s">
        <v>31</v>
      </c>
      <c r="F32" s="54">
        <f>AVERAGE(C32:C34)</f>
        <v>49.644869999999997</v>
      </c>
      <c r="H32" s="54" t="s">
        <v>31</v>
      </c>
      <c r="I32" s="54">
        <f>STDEV(C32:C34)/(SQRT(COUNT(C32:C34)))</f>
        <v>2.6922737196899837</v>
      </c>
      <c r="K32" s="50" t="s">
        <v>63</v>
      </c>
      <c r="L32" s="50">
        <v>1.1999999999999999E-3</v>
      </c>
    </row>
    <row r="33" spans="1:14" x14ac:dyDescent="0.2">
      <c r="A33" s="42" t="s">
        <v>31</v>
      </c>
      <c r="B33" s="16">
        <v>2</v>
      </c>
      <c r="C33" s="68">
        <v>54.774430000000002</v>
      </c>
      <c r="E33" s="54" t="s">
        <v>92</v>
      </c>
      <c r="F33" s="54">
        <f>AVERAGE(C35:C37)</f>
        <v>24.419463333333329</v>
      </c>
      <c r="H33" s="54" t="s">
        <v>92</v>
      </c>
      <c r="I33" s="54">
        <f>STDEV(C35:C37)/(SQRT(COUNT(C35:C37)))</f>
        <v>1.4535527049764807</v>
      </c>
      <c r="K33" s="50" t="s">
        <v>64</v>
      </c>
      <c r="L33" s="50" t="s">
        <v>72</v>
      </c>
    </row>
    <row r="34" spans="1:14" x14ac:dyDescent="0.2">
      <c r="A34" s="43" t="s">
        <v>31</v>
      </c>
      <c r="B34" s="17">
        <v>3</v>
      </c>
      <c r="C34" s="68">
        <v>45.662089999999999</v>
      </c>
      <c r="E34" s="16"/>
      <c r="F34" s="16"/>
      <c r="G34" s="39"/>
      <c r="H34" s="16"/>
      <c r="I34" s="16"/>
      <c r="K34" s="50" t="s">
        <v>66</v>
      </c>
      <c r="L34" s="50" t="s">
        <v>67</v>
      </c>
    </row>
    <row r="35" spans="1:14" x14ac:dyDescent="0.2">
      <c r="A35" s="41" t="s">
        <v>29</v>
      </c>
      <c r="B35" s="15">
        <v>1</v>
      </c>
      <c r="C35" s="67">
        <v>25.396419999999999</v>
      </c>
      <c r="E35" s="1"/>
      <c r="F35" s="1"/>
      <c r="K35" s="50" t="s">
        <v>68</v>
      </c>
      <c r="L35" s="50" t="s">
        <v>69</v>
      </c>
    </row>
    <row r="36" spans="1:14" x14ac:dyDescent="0.2">
      <c r="A36" s="42" t="s">
        <v>29</v>
      </c>
      <c r="B36" s="16">
        <v>2</v>
      </c>
      <c r="C36" s="68">
        <v>21.55978</v>
      </c>
    </row>
    <row r="37" spans="1:14" x14ac:dyDescent="0.2">
      <c r="A37" s="43" t="s">
        <v>29</v>
      </c>
      <c r="B37" s="17">
        <v>3</v>
      </c>
      <c r="C37" s="69">
        <v>26.30219</v>
      </c>
    </row>
    <row r="40" spans="1:14" x14ac:dyDescent="0.2">
      <c r="A40" s="34" t="s">
        <v>40</v>
      </c>
      <c r="C40" s="39"/>
      <c r="D40" s="39"/>
      <c r="E40" s="39"/>
      <c r="F40" s="39"/>
      <c r="G40" s="39"/>
      <c r="I40" s="11" t="s">
        <v>60</v>
      </c>
      <c r="J40" s="11"/>
    </row>
    <row r="41" spans="1:14" x14ac:dyDescent="0.2">
      <c r="C41" s="86" t="s">
        <v>44</v>
      </c>
      <c r="D41" s="40"/>
      <c r="E41" s="40"/>
      <c r="F41" s="40"/>
      <c r="G41" s="87"/>
      <c r="I41" s="11"/>
      <c r="J41" s="11"/>
    </row>
    <row r="42" spans="1:14" x14ac:dyDescent="0.2">
      <c r="A42" s="37" t="s">
        <v>14</v>
      </c>
      <c r="B42" s="13" t="s">
        <v>6</v>
      </c>
      <c r="C42" s="3" t="s">
        <v>171</v>
      </c>
      <c r="D42" s="3" t="s">
        <v>172</v>
      </c>
      <c r="E42" s="3" t="s">
        <v>173</v>
      </c>
      <c r="F42" s="3" t="s">
        <v>174</v>
      </c>
      <c r="G42" s="3" t="s">
        <v>175</v>
      </c>
      <c r="I42" s="37" t="s">
        <v>14</v>
      </c>
      <c r="J42" s="3" t="s">
        <v>171</v>
      </c>
      <c r="K42" s="3" t="s">
        <v>172</v>
      </c>
      <c r="L42" s="3" t="s">
        <v>173</v>
      </c>
      <c r="M42" s="3" t="s">
        <v>174</v>
      </c>
      <c r="N42" s="3" t="s">
        <v>175</v>
      </c>
    </row>
    <row r="43" spans="1:14" x14ac:dyDescent="0.2">
      <c r="A43" s="41" t="s">
        <v>31</v>
      </c>
      <c r="B43" s="15">
        <v>1</v>
      </c>
      <c r="C43" s="64">
        <v>5.4545450000000004</v>
      </c>
      <c r="D43" s="29">
        <v>58.181820000000002</v>
      </c>
      <c r="E43" s="29">
        <v>32.727269999999997</v>
      </c>
      <c r="F43" s="29">
        <v>1.818182</v>
      </c>
      <c r="G43" s="30">
        <v>1.818182</v>
      </c>
      <c r="I43" s="54" t="s">
        <v>31</v>
      </c>
      <c r="J43" s="54">
        <f>AVERAGE(C43:C45)</f>
        <v>8.659673333333334</v>
      </c>
      <c r="K43" s="54">
        <f t="shared" ref="K43:N43" si="0">AVERAGE(D43:D45)</f>
        <v>51.142193333333331</v>
      </c>
      <c r="L43" s="54">
        <f t="shared" si="0"/>
        <v>31.433563333333336</v>
      </c>
      <c r="M43" s="54">
        <f t="shared" si="0"/>
        <v>7.5174829999999995</v>
      </c>
      <c r="N43" s="54">
        <f t="shared" si="0"/>
        <v>1.2470863333333333</v>
      </c>
    </row>
    <row r="44" spans="1:14" x14ac:dyDescent="0.2">
      <c r="A44" s="42" t="s">
        <v>31</v>
      </c>
      <c r="B44" s="16">
        <v>2</v>
      </c>
      <c r="C44" s="65">
        <v>10.909090000000001</v>
      </c>
      <c r="D44" s="21">
        <v>49.090910000000001</v>
      </c>
      <c r="E44" s="21">
        <v>32.727269999999997</v>
      </c>
      <c r="F44" s="21">
        <v>7.2727269999999997</v>
      </c>
      <c r="G44" s="31">
        <v>0</v>
      </c>
      <c r="I44" s="54" t="s">
        <v>92</v>
      </c>
      <c r="J44" s="54">
        <f>AVERAGE(C46:C48)</f>
        <v>70.022986666666668</v>
      </c>
      <c r="K44" s="54">
        <f t="shared" ref="K44:N44" si="1">AVERAGE(D46:D48)</f>
        <v>27.47148</v>
      </c>
      <c r="L44" s="54">
        <f t="shared" si="1"/>
        <v>2.5055346666666671</v>
      </c>
      <c r="M44" s="54">
        <f t="shared" si="1"/>
        <v>0</v>
      </c>
      <c r="N44" s="54">
        <f t="shared" si="1"/>
        <v>0</v>
      </c>
    </row>
    <row r="45" spans="1:14" x14ac:dyDescent="0.2">
      <c r="A45" s="43" t="s">
        <v>31</v>
      </c>
      <c r="B45" s="17">
        <v>3</v>
      </c>
      <c r="C45" s="66">
        <v>9.6153849999999998</v>
      </c>
      <c r="D45" s="32">
        <v>46.153849999999998</v>
      </c>
      <c r="E45" s="32">
        <v>28.846150000000002</v>
      </c>
      <c r="F45" s="32">
        <v>13.461539999999999</v>
      </c>
      <c r="G45" s="33">
        <v>1.9230769999999999</v>
      </c>
    </row>
    <row r="46" spans="1:14" x14ac:dyDescent="0.2">
      <c r="A46" s="41" t="s">
        <v>29</v>
      </c>
      <c r="B46" s="15">
        <v>1</v>
      </c>
      <c r="C46" s="65">
        <v>73.417720000000003</v>
      </c>
      <c r="D46" s="21">
        <v>22.78481</v>
      </c>
      <c r="E46" s="21">
        <v>3.7974679999999998</v>
      </c>
      <c r="F46" s="21">
        <v>0</v>
      </c>
      <c r="G46" s="31">
        <v>0</v>
      </c>
    </row>
    <row r="47" spans="1:14" x14ac:dyDescent="0.2">
      <c r="A47" s="42" t="s">
        <v>29</v>
      </c>
      <c r="B47" s="16">
        <v>2</v>
      </c>
      <c r="C47" s="65">
        <v>68.75</v>
      </c>
      <c r="D47" s="21">
        <v>30</v>
      </c>
      <c r="E47" s="21">
        <v>1.25</v>
      </c>
      <c r="F47" s="21">
        <v>0</v>
      </c>
      <c r="G47" s="31">
        <v>0</v>
      </c>
      <c r="I47" s="11" t="s">
        <v>61</v>
      </c>
      <c r="J47" s="11"/>
    </row>
    <row r="48" spans="1:14" x14ac:dyDescent="0.2">
      <c r="A48" s="43" t="s">
        <v>29</v>
      </c>
      <c r="B48" s="17">
        <v>3</v>
      </c>
      <c r="C48" s="66">
        <v>67.901240000000001</v>
      </c>
      <c r="D48" s="32">
        <v>29.629629999999999</v>
      </c>
      <c r="E48" s="32">
        <v>2.4691360000000002</v>
      </c>
      <c r="F48" s="32">
        <v>0</v>
      </c>
      <c r="G48" s="33">
        <v>0</v>
      </c>
      <c r="I48" s="11"/>
      <c r="J48" s="11"/>
    </row>
    <row r="49" spans="9:16" x14ac:dyDescent="0.2">
      <c r="I49" s="37" t="s">
        <v>14</v>
      </c>
      <c r="J49" s="3" t="s">
        <v>171</v>
      </c>
      <c r="K49" s="3" t="s">
        <v>172</v>
      </c>
      <c r="L49" s="3" t="s">
        <v>173</v>
      </c>
      <c r="M49" s="3" t="s">
        <v>174</v>
      </c>
      <c r="N49" s="3" t="s">
        <v>175</v>
      </c>
    </row>
    <row r="50" spans="9:16" x14ac:dyDescent="0.2">
      <c r="I50" s="54" t="s">
        <v>31</v>
      </c>
      <c r="J50" s="54">
        <f>STDEV(C43:C45)/(SQRT(COUNT(C43:C45)))</f>
        <v>1.6455043686367932</v>
      </c>
      <c r="K50" s="54">
        <f t="shared" ref="K50:N50" si="2">STDEV(D43:D45)/(SQRT(COUNT(D43:D45)))</f>
        <v>3.6204897488891086</v>
      </c>
      <c r="L50" s="54">
        <f t="shared" si="2"/>
        <v>1.2937066666666655</v>
      </c>
      <c r="M50" s="54">
        <f t="shared" si="2"/>
        <v>3.3633750659961095</v>
      </c>
      <c r="N50" s="54">
        <f t="shared" si="2"/>
        <v>0.62427797824001807</v>
      </c>
    </row>
    <row r="51" spans="9:16" x14ac:dyDescent="0.2">
      <c r="I51" s="54" t="s">
        <v>92</v>
      </c>
      <c r="J51" s="54">
        <f>STDEV(C46:C48)/(SQRT(COUNT(C46:C48)))</f>
        <v>1.7149595901685595</v>
      </c>
      <c r="K51" s="54">
        <f t="shared" ref="K51:N51" si="3">STDEV(D46:D48)/(SQRT(COUNT(D46:D48)))</f>
        <v>2.3457728115982159</v>
      </c>
      <c r="L51" s="54">
        <f t="shared" si="3"/>
        <v>0.73561583043445777</v>
      </c>
      <c r="M51" s="54">
        <f t="shared" si="3"/>
        <v>0</v>
      </c>
      <c r="N51" s="54">
        <f t="shared" si="3"/>
        <v>0</v>
      </c>
    </row>
    <row r="53" spans="9:16" x14ac:dyDescent="0.2">
      <c r="K53" s="11" t="s">
        <v>70</v>
      </c>
    </row>
    <row r="54" spans="9:16" x14ac:dyDescent="0.2">
      <c r="K54" s="11"/>
      <c r="L54" s="28" t="s">
        <v>88</v>
      </c>
    </row>
    <row r="55" spans="9:16" x14ac:dyDescent="0.2">
      <c r="K55" s="11"/>
      <c r="L55" s="28" t="s">
        <v>171</v>
      </c>
      <c r="M55" s="28" t="s">
        <v>172</v>
      </c>
      <c r="N55" s="28" t="s">
        <v>173</v>
      </c>
      <c r="O55" s="28" t="s">
        <v>174</v>
      </c>
      <c r="P55" s="28" t="s">
        <v>175</v>
      </c>
    </row>
    <row r="56" spans="9:16" x14ac:dyDescent="0.2">
      <c r="K56" s="50" t="s">
        <v>118</v>
      </c>
    </row>
    <row r="57" spans="9:16" x14ac:dyDescent="0.2">
      <c r="K57" s="50" t="s">
        <v>63</v>
      </c>
      <c r="L57" s="50">
        <v>2.8999999999999998E-3</v>
      </c>
      <c r="M57" s="50">
        <v>5.7099999999999998E-2</v>
      </c>
      <c r="N57" s="50">
        <v>2.5999999999999999E-3</v>
      </c>
      <c r="O57" s="50">
        <v>0.155</v>
      </c>
      <c r="P57" s="50">
        <v>0.18379999999999999</v>
      </c>
    </row>
    <row r="58" spans="9:16" x14ac:dyDescent="0.2">
      <c r="K58" s="50" t="s">
        <v>64</v>
      </c>
      <c r="L58" s="50" t="s">
        <v>72</v>
      </c>
      <c r="M58" s="50" t="s">
        <v>81</v>
      </c>
      <c r="N58" s="50" t="s">
        <v>72</v>
      </c>
      <c r="O58" s="50" t="s">
        <v>81</v>
      </c>
      <c r="P58" s="50" t="s">
        <v>81</v>
      </c>
    </row>
    <row r="59" spans="9:16" x14ac:dyDescent="0.2">
      <c r="K59" s="50" t="s">
        <v>66</v>
      </c>
      <c r="L59" s="50" t="s">
        <v>67</v>
      </c>
      <c r="M59" s="50" t="s">
        <v>82</v>
      </c>
      <c r="N59" s="50" t="s">
        <v>67</v>
      </c>
      <c r="O59" s="50" t="s">
        <v>82</v>
      </c>
      <c r="P59" s="50" t="s">
        <v>82</v>
      </c>
    </row>
    <row r="60" spans="9:16" x14ac:dyDescent="0.2">
      <c r="K60" s="50" t="s">
        <v>68</v>
      </c>
      <c r="L60" s="50" t="s">
        <v>69</v>
      </c>
      <c r="M60" s="50" t="s">
        <v>69</v>
      </c>
      <c r="N60" s="50" t="s">
        <v>69</v>
      </c>
      <c r="O60" s="50" t="s">
        <v>69</v>
      </c>
      <c r="P60" s="50" t="s">
        <v>69</v>
      </c>
    </row>
  </sheetData>
  <phoneticPr fontId="9" type="noConversion"/>
  <pageMargins left="0.75" right="0.75" top="1" bottom="1" header="0.5" footer="0.5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P60"/>
  <sheetViews>
    <sheetView workbookViewId="0"/>
  </sheetViews>
  <sheetFormatPr baseColWidth="10" defaultColWidth="10.83203125" defaultRowHeight="16" x14ac:dyDescent="0.2"/>
  <cols>
    <col min="1" max="2" width="10.83203125" style="28"/>
    <col min="3" max="3" width="27.1640625" style="28" customWidth="1"/>
    <col min="4" max="10" width="10.83203125" style="28"/>
    <col min="11" max="11" width="35" style="28" bestFit="1" customWidth="1"/>
    <col min="12" max="16384" width="10.83203125" style="28"/>
  </cols>
  <sheetData>
    <row r="1" spans="1:13" x14ac:dyDescent="0.2">
      <c r="A1" s="19" t="s">
        <v>193</v>
      </c>
    </row>
    <row r="4" spans="1:13" x14ac:dyDescent="0.2">
      <c r="A4" s="34" t="s">
        <v>18</v>
      </c>
    </row>
    <row r="5" spans="1:13" x14ac:dyDescent="0.2">
      <c r="E5" s="11" t="s">
        <v>60</v>
      </c>
      <c r="F5" s="11"/>
      <c r="H5" s="11" t="s">
        <v>61</v>
      </c>
      <c r="I5" s="11"/>
      <c r="K5" s="28" t="s">
        <v>70</v>
      </c>
    </row>
    <row r="6" spans="1:13" x14ac:dyDescent="0.2">
      <c r="C6" s="12" t="s">
        <v>169</v>
      </c>
      <c r="E6" s="11"/>
      <c r="F6" s="11"/>
      <c r="H6" s="11"/>
      <c r="I6" s="11"/>
      <c r="L6" s="28" t="s">
        <v>88</v>
      </c>
    </row>
    <row r="7" spans="1:13" x14ac:dyDescent="0.2">
      <c r="A7" s="37" t="s">
        <v>14</v>
      </c>
      <c r="B7" s="13" t="s">
        <v>6</v>
      </c>
      <c r="C7" s="3" t="s">
        <v>166</v>
      </c>
      <c r="E7" s="37" t="s">
        <v>14</v>
      </c>
      <c r="F7" s="3" t="s">
        <v>10</v>
      </c>
      <c r="H7" s="37" t="s">
        <v>14</v>
      </c>
      <c r="I7" s="3" t="s">
        <v>10</v>
      </c>
      <c r="K7" s="50" t="s">
        <v>118</v>
      </c>
    </row>
    <row r="8" spans="1:13" x14ac:dyDescent="0.2">
      <c r="A8" s="41" t="s">
        <v>31</v>
      </c>
      <c r="B8" s="15">
        <v>1</v>
      </c>
      <c r="C8" s="30">
        <v>1</v>
      </c>
      <c r="E8" s="54" t="s">
        <v>31</v>
      </c>
      <c r="F8" s="54">
        <f>AVERAGE(C8:C10)</f>
        <v>1</v>
      </c>
      <c r="H8" s="54" t="s">
        <v>31</v>
      </c>
      <c r="I8" s="54">
        <f>STDEV(C8:C10)/(SQRT(COUNT(C8:C10)))</f>
        <v>0</v>
      </c>
      <c r="K8" s="50" t="s">
        <v>63</v>
      </c>
      <c r="L8" s="50">
        <v>1.1999999999999999E-3</v>
      </c>
    </row>
    <row r="9" spans="1:13" x14ac:dyDescent="0.2">
      <c r="A9" s="42" t="s">
        <v>31</v>
      </c>
      <c r="B9" s="16">
        <v>2</v>
      </c>
      <c r="C9" s="31">
        <v>1</v>
      </c>
      <c r="E9" s="54" t="s">
        <v>92</v>
      </c>
      <c r="F9" s="54">
        <f>AVERAGE(C11:C13)</f>
        <v>0.22127270000000002</v>
      </c>
      <c r="H9" s="54" t="s">
        <v>92</v>
      </c>
      <c r="I9" s="54">
        <f>STDEV(C11:C13)/(SQRT(COUNT(C11:C13)))</f>
        <v>2.6896927473288337E-2</v>
      </c>
      <c r="K9" s="50" t="s">
        <v>64</v>
      </c>
      <c r="L9" s="50" t="s">
        <v>72</v>
      </c>
    </row>
    <row r="10" spans="1:13" x14ac:dyDescent="0.2">
      <c r="A10" s="43" t="s">
        <v>31</v>
      </c>
      <c r="B10" s="17">
        <v>3</v>
      </c>
      <c r="C10" s="33">
        <v>1</v>
      </c>
      <c r="E10" s="16"/>
      <c r="F10" s="16"/>
      <c r="G10" s="39"/>
      <c r="H10" s="16"/>
      <c r="I10" s="16"/>
      <c r="K10" s="50" t="s">
        <v>66</v>
      </c>
      <c r="L10" s="50" t="s">
        <v>67</v>
      </c>
    </row>
    <row r="11" spans="1:13" x14ac:dyDescent="0.2">
      <c r="A11" s="41" t="s">
        <v>29</v>
      </c>
      <c r="B11" s="15">
        <v>1</v>
      </c>
      <c r="C11" s="30">
        <v>0.1827638</v>
      </c>
      <c r="K11" s="50" t="s">
        <v>68</v>
      </c>
      <c r="L11" s="50" t="s">
        <v>69</v>
      </c>
    </row>
    <row r="12" spans="1:13" x14ac:dyDescent="0.2">
      <c r="A12" s="42" t="s">
        <v>29</v>
      </c>
      <c r="B12" s="16">
        <v>2</v>
      </c>
      <c r="C12" s="31">
        <v>0.27305610000000002</v>
      </c>
      <c r="M12" s="2"/>
    </row>
    <row r="13" spans="1:13" x14ac:dyDescent="0.2">
      <c r="A13" s="43" t="s">
        <v>29</v>
      </c>
      <c r="B13" s="17">
        <v>3</v>
      </c>
      <c r="C13" s="33">
        <v>0.20799819999999999</v>
      </c>
      <c r="M13" s="1"/>
    </row>
    <row r="14" spans="1:13" x14ac:dyDescent="0.2">
      <c r="M14" s="1"/>
    </row>
    <row r="15" spans="1:13" x14ac:dyDescent="0.2">
      <c r="M15" s="1"/>
    </row>
    <row r="16" spans="1:13" x14ac:dyDescent="0.2">
      <c r="A16" s="34" t="s">
        <v>168</v>
      </c>
      <c r="M16" s="1"/>
    </row>
    <row r="17" spans="1:13" x14ac:dyDescent="0.2">
      <c r="M17" s="1"/>
    </row>
    <row r="18" spans="1:13" x14ac:dyDescent="0.2">
      <c r="E18" s="11" t="s">
        <v>60</v>
      </c>
      <c r="F18" s="11"/>
      <c r="H18" s="11" t="s">
        <v>61</v>
      </c>
      <c r="I18" s="11"/>
      <c r="K18" s="28" t="s">
        <v>70</v>
      </c>
      <c r="M18" s="1"/>
    </row>
    <row r="19" spans="1:13" x14ac:dyDescent="0.2">
      <c r="C19" s="11" t="s">
        <v>208</v>
      </c>
      <c r="E19" s="11"/>
      <c r="F19" s="11"/>
      <c r="H19" s="11"/>
      <c r="I19" s="11"/>
      <c r="L19" s="28" t="s">
        <v>88</v>
      </c>
      <c r="M19" s="1"/>
    </row>
    <row r="20" spans="1:13" x14ac:dyDescent="0.2">
      <c r="A20" s="37" t="s">
        <v>14</v>
      </c>
      <c r="B20" s="13" t="s">
        <v>6</v>
      </c>
      <c r="C20" s="3" t="s">
        <v>167</v>
      </c>
      <c r="E20" s="37" t="s">
        <v>14</v>
      </c>
      <c r="F20" s="3" t="s">
        <v>170</v>
      </c>
      <c r="H20" s="37" t="s">
        <v>14</v>
      </c>
      <c r="I20" s="3" t="s">
        <v>170</v>
      </c>
      <c r="K20" s="50" t="s">
        <v>62</v>
      </c>
      <c r="L20" s="50"/>
    </row>
    <row r="21" spans="1:13" x14ac:dyDescent="0.2">
      <c r="A21" s="41" t="s">
        <v>31</v>
      </c>
      <c r="B21" s="15">
        <v>1</v>
      </c>
      <c r="C21" s="30">
        <v>8.8668510000000005</v>
      </c>
      <c r="E21" s="54" t="s">
        <v>31</v>
      </c>
      <c r="F21" s="54">
        <f>AVERAGE(C21:C23)</f>
        <v>11.846130333333333</v>
      </c>
      <c r="H21" s="54" t="s">
        <v>31</v>
      </c>
      <c r="I21" s="54">
        <f>STDEV(C21:C23)/(SQRT(COUNT(C21:C23)))</f>
        <v>1.4934363682929797</v>
      </c>
      <c r="K21" s="50" t="s">
        <v>63</v>
      </c>
      <c r="L21" s="50">
        <v>8.7499999999999994E-2</v>
      </c>
    </row>
    <row r="22" spans="1:13" x14ac:dyDescent="0.2">
      <c r="A22" s="42" t="s">
        <v>31</v>
      </c>
      <c r="B22" s="16">
        <v>2</v>
      </c>
      <c r="C22" s="31">
        <v>13.151439999999999</v>
      </c>
      <c r="E22" s="54" t="s">
        <v>92</v>
      </c>
      <c r="F22" s="54">
        <f>AVERAGE(C24:C26)</f>
        <v>8.433307000000001</v>
      </c>
      <c r="H22" s="54" t="s">
        <v>92</v>
      </c>
      <c r="I22" s="54">
        <f>STDEV(C24:C26)/(SQRT(COUNT(C24:C26)))</f>
        <v>0.26056139623193103</v>
      </c>
      <c r="K22" s="50" t="s">
        <v>64</v>
      </c>
      <c r="L22" s="50" t="s">
        <v>81</v>
      </c>
    </row>
    <row r="23" spans="1:13" x14ac:dyDescent="0.2">
      <c r="A23" s="43" t="s">
        <v>31</v>
      </c>
      <c r="B23" s="17">
        <v>3</v>
      </c>
      <c r="C23" s="33">
        <v>13.520099999999999</v>
      </c>
      <c r="E23" s="16"/>
      <c r="F23" s="16"/>
      <c r="G23" s="39"/>
      <c r="H23" s="16"/>
      <c r="I23" s="16"/>
      <c r="K23" s="50" t="s">
        <v>66</v>
      </c>
      <c r="L23" s="50" t="s">
        <v>82</v>
      </c>
    </row>
    <row r="24" spans="1:13" x14ac:dyDescent="0.2">
      <c r="A24" s="41" t="s">
        <v>29</v>
      </c>
      <c r="B24" s="15">
        <v>1</v>
      </c>
      <c r="C24" s="30">
        <v>8.9108300000000007</v>
      </c>
      <c r="K24" s="50" t="s">
        <v>68</v>
      </c>
      <c r="L24" s="50" t="s">
        <v>69</v>
      </c>
    </row>
    <row r="25" spans="1:13" x14ac:dyDescent="0.2">
      <c r="A25" s="42" t="s">
        <v>29</v>
      </c>
      <c r="B25" s="16">
        <v>2</v>
      </c>
      <c r="C25" s="31">
        <v>8.375254</v>
      </c>
    </row>
    <row r="26" spans="1:13" x14ac:dyDescent="0.2">
      <c r="A26" s="43" t="s">
        <v>29</v>
      </c>
      <c r="B26" s="17">
        <v>3</v>
      </c>
      <c r="C26" s="33">
        <v>8.0138370000000005</v>
      </c>
    </row>
    <row r="27" spans="1:13" x14ac:dyDescent="0.2">
      <c r="C27" s="11"/>
    </row>
    <row r="28" spans="1:13" x14ac:dyDescent="0.2">
      <c r="C28" s="11"/>
    </row>
    <row r="29" spans="1:13" x14ac:dyDescent="0.2">
      <c r="A29" s="34" t="s">
        <v>35</v>
      </c>
      <c r="C29" s="11"/>
      <c r="E29" s="11" t="s">
        <v>60</v>
      </c>
      <c r="F29" s="11"/>
      <c r="H29" s="11" t="s">
        <v>61</v>
      </c>
      <c r="I29" s="11"/>
      <c r="K29" s="28" t="s">
        <v>70</v>
      </c>
    </row>
    <row r="30" spans="1:13" x14ac:dyDescent="0.2">
      <c r="A30" s="11"/>
      <c r="B30" s="11"/>
      <c r="C30" s="11" t="s">
        <v>208</v>
      </c>
      <c r="E30" s="11"/>
      <c r="F30" s="11"/>
      <c r="H30" s="11"/>
      <c r="I30" s="11"/>
      <c r="L30" s="28" t="s">
        <v>88</v>
      </c>
    </row>
    <row r="31" spans="1:13" x14ac:dyDescent="0.2">
      <c r="A31" s="37" t="s">
        <v>14</v>
      </c>
      <c r="B31" s="13" t="s">
        <v>6</v>
      </c>
      <c r="C31" s="3" t="s">
        <v>35</v>
      </c>
      <c r="E31" s="37" t="s">
        <v>14</v>
      </c>
      <c r="F31" s="3" t="s">
        <v>20</v>
      </c>
      <c r="H31" s="37" t="s">
        <v>14</v>
      </c>
      <c r="I31" s="3" t="s">
        <v>20</v>
      </c>
      <c r="K31" s="50" t="s">
        <v>62</v>
      </c>
      <c r="L31" s="50"/>
    </row>
    <row r="32" spans="1:13" x14ac:dyDescent="0.2">
      <c r="A32" s="41" t="s">
        <v>31</v>
      </c>
      <c r="B32" s="15">
        <v>1</v>
      </c>
      <c r="C32" s="30">
        <v>4.5890000000000004</v>
      </c>
      <c r="E32" s="54" t="s">
        <v>31</v>
      </c>
      <c r="F32" s="54">
        <f>AVERAGE(C32:C34)</f>
        <v>6.5013333333333341</v>
      </c>
      <c r="H32" s="54" t="s">
        <v>31</v>
      </c>
      <c r="I32" s="54">
        <f>STDEV(C32:C34)/(SQRT(COUNT(C32:C34)))</f>
        <v>0.95693718591022214</v>
      </c>
      <c r="K32" s="50" t="s">
        <v>63</v>
      </c>
      <c r="L32" s="50">
        <v>6.1999999999999998E-3</v>
      </c>
    </row>
    <row r="33" spans="1:14" x14ac:dyDescent="0.2">
      <c r="A33" s="42" t="s">
        <v>31</v>
      </c>
      <c r="B33" s="16">
        <v>2</v>
      </c>
      <c r="C33" s="31">
        <v>7.391</v>
      </c>
      <c r="E33" s="54" t="s">
        <v>92</v>
      </c>
      <c r="F33" s="54">
        <f>AVERAGE(C35:C37)</f>
        <v>1.3926666666666667</v>
      </c>
      <c r="H33" s="54" t="s">
        <v>92</v>
      </c>
      <c r="I33" s="54">
        <f>STDEV(C35:C37)/(SQRT(COUNT(C35:C37)))</f>
        <v>0.13794000306091256</v>
      </c>
      <c r="K33" s="50" t="s">
        <v>64</v>
      </c>
      <c r="L33" s="50" t="s">
        <v>72</v>
      </c>
    </row>
    <row r="34" spans="1:14" x14ac:dyDescent="0.2">
      <c r="A34" s="43" t="s">
        <v>31</v>
      </c>
      <c r="B34" s="17">
        <v>3</v>
      </c>
      <c r="C34" s="33">
        <v>7.524</v>
      </c>
      <c r="E34" s="16"/>
      <c r="F34" s="16"/>
      <c r="G34" s="39"/>
      <c r="H34" s="16"/>
      <c r="I34" s="16"/>
      <c r="K34" s="50" t="s">
        <v>66</v>
      </c>
      <c r="L34" s="50" t="s">
        <v>67</v>
      </c>
    </row>
    <row r="35" spans="1:14" x14ac:dyDescent="0.2">
      <c r="A35" s="41" t="s">
        <v>29</v>
      </c>
      <c r="B35" s="15">
        <v>1</v>
      </c>
      <c r="C35" s="30">
        <v>1.3140000000000001</v>
      </c>
      <c r="K35" s="50" t="s">
        <v>68</v>
      </c>
      <c r="L35" s="50" t="s">
        <v>69</v>
      </c>
    </row>
    <row r="36" spans="1:14" x14ac:dyDescent="0.2">
      <c r="A36" s="42" t="s">
        <v>29</v>
      </c>
      <c r="B36" s="16">
        <v>2</v>
      </c>
      <c r="C36" s="31">
        <v>1.661</v>
      </c>
    </row>
    <row r="37" spans="1:14" x14ac:dyDescent="0.2">
      <c r="A37" s="43" t="s">
        <v>29</v>
      </c>
      <c r="B37" s="17">
        <v>3</v>
      </c>
      <c r="C37" s="33">
        <v>1.2030000000000001</v>
      </c>
    </row>
    <row r="40" spans="1:14" x14ac:dyDescent="0.2">
      <c r="A40" s="34" t="s">
        <v>40</v>
      </c>
      <c r="C40" s="39"/>
      <c r="D40" s="39"/>
      <c r="E40" s="39"/>
      <c r="F40" s="39"/>
      <c r="G40" s="39"/>
      <c r="I40" s="11" t="s">
        <v>60</v>
      </c>
      <c r="J40" s="11"/>
    </row>
    <row r="41" spans="1:14" x14ac:dyDescent="0.2">
      <c r="C41" s="86" t="s">
        <v>194</v>
      </c>
      <c r="D41" s="40"/>
      <c r="E41" s="40"/>
      <c r="F41" s="40"/>
      <c r="G41" s="91"/>
      <c r="I41" s="11"/>
      <c r="J41" s="11"/>
    </row>
    <row r="42" spans="1:14" x14ac:dyDescent="0.2">
      <c r="A42" s="37" t="s">
        <v>14</v>
      </c>
      <c r="B42" s="13" t="s">
        <v>6</v>
      </c>
      <c r="C42" s="3" t="s">
        <v>195</v>
      </c>
      <c r="D42" s="3" t="s">
        <v>196</v>
      </c>
      <c r="E42" s="3" t="s">
        <v>197</v>
      </c>
      <c r="F42" s="20" t="s">
        <v>198</v>
      </c>
      <c r="G42" s="90"/>
      <c r="I42" s="37" t="s">
        <v>14</v>
      </c>
      <c r="J42" s="3" t="s">
        <v>171</v>
      </c>
      <c r="K42" s="3" t="s">
        <v>172</v>
      </c>
      <c r="L42" s="3" t="s">
        <v>173</v>
      </c>
      <c r="M42" s="20" t="s">
        <v>174</v>
      </c>
      <c r="N42" s="90"/>
    </row>
    <row r="43" spans="1:14" x14ac:dyDescent="0.2">
      <c r="A43" s="41" t="s">
        <v>31</v>
      </c>
      <c r="B43" s="15">
        <v>1</v>
      </c>
      <c r="C43" s="29">
        <v>58.620690000000003</v>
      </c>
      <c r="D43" s="29">
        <v>16.091950000000001</v>
      </c>
      <c r="E43" s="29">
        <v>16.091950000000001</v>
      </c>
      <c r="F43" s="30">
        <v>9.1954019999999996</v>
      </c>
      <c r="I43" s="54" t="s">
        <v>31</v>
      </c>
      <c r="J43" s="54">
        <f>AVERAGE(C43:C45)</f>
        <v>61.045999999999999</v>
      </c>
      <c r="K43" s="54">
        <f t="shared" ref="K43:M43" si="0">AVERAGE(D43:D45)</f>
        <v>15.658750000000003</v>
      </c>
      <c r="L43" s="54">
        <f>AVERAGE(E43:E45)</f>
        <v>10.52979</v>
      </c>
      <c r="M43" s="54">
        <f t="shared" si="0"/>
        <v>12.765454</v>
      </c>
      <c r="N43" s="36"/>
    </row>
    <row r="44" spans="1:14" x14ac:dyDescent="0.2">
      <c r="A44" s="42" t="s">
        <v>31</v>
      </c>
      <c r="B44" s="16">
        <v>2</v>
      </c>
      <c r="C44" s="21">
        <v>64.347819999999999</v>
      </c>
      <c r="D44" s="21">
        <v>14.78261</v>
      </c>
      <c r="E44" s="21">
        <v>9.5652170000000005</v>
      </c>
      <c r="F44" s="31">
        <v>11.304349999999999</v>
      </c>
      <c r="I44" s="54" t="s">
        <v>92</v>
      </c>
      <c r="J44" s="54">
        <f>AVERAGE(C46:C48)</f>
        <v>68.777729999999991</v>
      </c>
      <c r="K44" s="54">
        <f t="shared" ref="K44:M44" si="1">AVERAGE(D46:D48)</f>
        <v>24.844146666666663</v>
      </c>
      <c r="L44" s="54">
        <f t="shared" si="1"/>
        <v>4.1493919999999997</v>
      </c>
      <c r="M44" s="54">
        <f t="shared" si="1"/>
        <v>2.2287289333333331</v>
      </c>
      <c r="N44" s="36"/>
    </row>
    <row r="45" spans="1:14" x14ac:dyDescent="0.2">
      <c r="A45" s="43" t="s">
        <v>31</v>
      </c>
      <c r="B45" s="17">
        <v>3</v>
      </c>
      <c r="C45" s="32">
        <v>60.169490000000003</v>
      </c>
      <c r="D45" s="32">
        <v>16.101690000000001</v>
      </c>
      <c r="E45" s="32">
        <v>5.9322030000000003</v>
      </c>
      <c r="F45" s="33">
        <v>17.796610000000001</v>
      </c>
      <c r="N45" s="91"/>
    </row>
    <row r="46" spans="1:14" x14ac:dyDescent="0.2">
      <c r="A46" s="41" t="s">
        <v>29</v>
      </c>
      <c r="B46" s="15">
        <v>1</v>
      </c>
      <c r="C46" s="29">
        <v>70.093459999999993</v>
      </c>
      <c r="D46" s="29">
        <v>24.299060000000001</v>
      </c>
      <c r="E46" s="29">
        <v>3.738318</v>
      </c>
      <c r="F46" s="30">
        <v>1.869159</v>
      </c>
      <c r="G46" s="90"/>
      <c r="N46" s="91"/>
    </row>
    <row r="47" spans="1:14" x14ac:dyDescent="0.2">
      <c r="A47" s="42" t="s">
        <v>29</v>
      </c>
      <c r="B47" s="16">
        <v>2</v>
      </c>
      <c r="C47" s="21">
        <v>67.307689999999994</v>
      </c>
      <c r="D47" s="21">
        <v>25.961539999999999</v>
      </c>
      <c r="E47" s="21">
        <v>2.8846150000000002</v>
      </c>
      <c r="F47" s="31">
        <v>3.8461539999999999</v>
      </c>
      <c r="G47" s="90"/>
      <c r="I47" s="11" t="s">
        <v>61</v>
      </c>
      <c r="J47" s="11"/>
      <c r="N47" s="91"/>
    </row>
    <row r="48" spans="1:14" x14ac:dyDescent="0.2">
      <c r="A48" s="43" t="s">
        <v>29</v>
      </c>
      <c r="B48" s="17">
        <v>3</v>
      </c>
      <c r="C48" s="32">
        <v>68.932040000000001</v>
      </c>
      <c r="D48" s="32">
        <v>24.271840000000001</v>
      </c>
      <c r="E48" s="32">
        <v>5.8252430000000004</v>
      </c>
      <c r="F48" s="33">
        <v>0.97087380000000001</v>
      </c>
      <c r="G48" s="90"/>
      <c r="I48" s="11"/>
      <c r="J48" s="11"/>
      <c r="N48" s="91"/>
    </row>
    <row r="49" spans="7:16" x14ac:dyDescent="0.2">
      <c r="G49" s="47"/>
      <c r="I49" s="37" t="s">
        <v>14</v>
      </c>
      <c r="J49" s="3" t="s">
        <v>171</v>
      </c>
      <c r="K49" s="3" t="s">
        <v>172</v>
      </c>
      <c r="L49" s="3" t="s">
        <v>173</v>
      </c>
      <c r="M49" s="20" t="s">
        <v>174</v>
      </c>
      <c r="N49" s="90"/>
    </row>
    <row r="50" spans="7:16" x14ac:dyDescent="0.2">
      <c r="G50" s="47"/>
      <c r="I50" s="54" t="s">
        <v>31</v>
      </c>
      <c r="J50" s="54">
        <f>STDEV(C43:C45)/(SQRT(COUNT(C43:C45)))</f>
        <v>1.7103807416576371</v>
      </c>
      <c r="K50" s="54">
        <f>STDEV(D43:D45)/(SQRT(COUNT(D43:D45)))</f>
        <v>0.43807902316058644</v>
      </c>
      <c r="L50" s="54">
        <f t="shared" ref="L50:M50" si="2">STDEV(E43:E45)/(SQRT(COUNT(E43:E45)))</f>
        <v>2.9722559098126675</v>
      </c>
      <c r="M50" s="54">
        <f t="shared" si="2"/>
        <v>2.5881984364243245</v>
      </c>
      <c r="N50" s="36"/>
    </row>
    <row r="51" spans="7:16" x14ac:dyDescent="0.2">
      <c r="I51" s="54" t="s">
        <v>92</v>
      </c>
      <c r="J51" s="54">
        <f>STDEV(C46:C48)/(SQRT(COUNT(C46:C48)))</f>
        <v>0.80787525961623563</v>
      </c>
      <c r="K51" s="54">
        <f t="shared" ref="K51:M51" si="3">STDEV(D46:D48)/(SQRT(COUNT(D46:D48)))</f>
        <v>0.55875192114012218</v>
      </c>
      <c r="L51" s="54">
        <f t="shared" si="3"/>
        <v>0.87341468457676752</v>
      </c>
      <c r="M51" s="54">
        <f t="shared" si="3"/>
        <v>0.84926967837980527</v>
      </c>
      <c r="N51" s="36"/>
    </row>
    <row r="53" spans="7:16" x14ac:dyDescent="0.2">
      <c r="K53" s="11" t="s">
        <v>70</v>
      </c>
    </row>
    <row r="54" spans="7:16" x14ac:dyDescent="0.2">
      <c r="K54" s="11"/>
      <c r="L54" s="28" t="s">
        <v>88</v>
      </c>
    </row>
    <row r="55" spans="7:16" x14ac:dyDescent="0.2">
      <c r="K55" s="11"/>
      <c r="L55" s="28" t="s">
        <v>199</v>
      </c>
      <c r="M55" s="28" t="s">
        <v>200</v>
      </c>
      <c r="N55" s="28" t="s">
        <v>201</v>
      </c>
      <c r="O55" s="28" t="s">
        <v>198</v>
      </c>
    </row>
    <row r="56" spans="7:16" x14ac:dyDescent="0.2">
      <c r="K56" s="50" t="s">
        <v>62</v>
      </c>
    </row>
    <row r="57" spans="7:16" x14ac:dyDescent="0.2">
      <c r="K57" s="50" t="s">
        <v>63</v>
      </c>
      <c r="L57" s="50">
        <v>1.4999999999999999E-2</v>
      </c>
      <c r="M57" s="50">
        <v>2.0000000000000001E-4</v>
      </c>
      <c r="N57" s="50">
        <v>0.1085</v>
      </c>
      <c r="O57" s="50">
        <v>1.7999999999999999E-2</v>
      </c>
      <c r="P57" s="50"/>
    </row>
    <row r="58" spans="7:16" x14ac:dyDescent="0.2">
      <c r="K58" s="50" t="s">
        <v>64</v>
      </c>
      <c r="L58" s="50" t="s">
        <v>65</v>
      </c>
      <c r="M58" s="50" t="s">
        <v>74</v>
      </c>
      <c r="N58" s="50" t="s">
        <v>81</v>
      </c>
      <c r="O58" s="50" t="s">
        <v>65</v>
      </c>
      <c r="P58" s="50"/>
    </row>
    <row r="59" spans="7:16" x14ac:dyDescent="0.2">
      <c r="K59" s="50" t="s">
        <v>66</v>
      </c>
      <c r="L59" s="50" t="s">
        <v>67</v>
      </c>
      <c r="M59" s="50" t="s">
        <v>67</v>
      </c>
      <c r="N59" s="50" t="s">
        <v>82</v>
      </c>
      <c r="O59" s="50" t="s">
        <v>67</v>
      </c>
      <c r="P59" s="50"/>
    </row>
    <row r="60" spans="7:16" x14ac:dyDescent="0.2">
      <c r="K60" s="50" t="s">
        <v>68</v>
      </c>
      <c r="L60" s="50" t="s">
        <v>69</v>
      </c>
      <c r="M60" s="50" t="s">
        <v>69</v>
      </c>
      <c r="N60" s="50" t="s">
        <v>69</v>
      </c>
      <c r="O60" s="50" t="s">
        <v>69</v>
      </c>
      <c r="P60" s="50"/>
    </row>
  </sheetData>
  <pageMargins left="0.75" right="0.75" top="1" bottom="1" header="0.5" footer="0.5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V64"/>
  <sheetViews>
    <sheetView workbookViewId="0"/>
  </sheetViews>
  <sheetFormatPr baseColWidth="10" defaultColWidth="10.83203125" defaultRowHeight="16" x14ac:dyDescent="0.2"/>
  <cols>
    <col min="1" max="2" width="10.83203125" style="11"/>
    <col min="3" max="3" width="25.5" style="11" bestFit="1" customWidth="1"/>
    <col min="4" max="4" width="13.33203125" style="22" customWidth="1"/>
    <col min="5" max="5" width="35" style="22" bestFit="1" customWidth="1"/>
    <col min="6" max="6" width="12" style="11" bestFit="1" customWidth="1"/>
    <col min="7" max="7" width="12" style="28" bestFit="1" customWidth="1"/>
    <col min="8" max="8" width="13.1640625" style="28" bestFit="1" customWidth="1"/>
    <col min="9" max="9" width="10.33203125" style="28" bestFit="1" customWidth="1"/>
    <col min="10" max="10" width="11" style="28" bestFit="1" customWidth="1"/>
    <col min="11" max="11" width="10.33203125" style="28" bestFit="1" customWidth="1"/>
    <col min="12" max="12" width="11.5" style="28" bestFit="1" customWidth="1"/>
    <col min="13" max="16384" width="10.83203125" style="28"/>
  </cols>
  <sheetData>
    <row r="1" spans="1:22" x14ac:dyDescent="0.2">
      <c r="A1" s="10" t="s">
        <v>182</v>
      </c>
    </row>
    <row r="3" spans="1:22" s="11" customFormat="1" x14ac:dyDescent="0.2">
      <c r="D3" s="23"/>
      <c r="E3" s="23"/>
      <c r="F3" s="2"/>
      <c r="G3" s="2"/>
      <c r="N3" s="26"/>
      <c r="O3" s="26"/>
      <c r="P3" s="26"/>
      <c r="Q3" s="26"/>
      <c r="R3" s="26"/>
      <c r="S3" s="26"/>
      <c r="T3" s="26"/>
      <c r="U3" s="26"/>
      <c r="V3" s="26"/>
    </row>
    <row r="4" spans="1:22" x14ac:dyDescent="0.2">
      <c r="I4" s="26"/>
      <c r="N4" s="47"/>
      <c r="O4" s="26"/>
      <c r="P4" s="47"/>
      <c r="Q4" s="47"/>
      <c r="R4" s="47"/>
      <c r="S4" s="47"/>
      <c r="T4" s="47"/>
      <c r="U4" s="27"/>
      <c r="V4" s="47"/>
    </row>
    <row r="5" spans="1:22" x14ac:dyDescent="0.2">
      <c r="C5" s="12" t="s">
        <v>12</v>
      </c>
      <c r="D5" s="24"/>
      <c r="N5" s="47"/>
      <c r="O5" s="47"/>
      <c r="P5" s="47"/>
      <c r="Q5" s="47"/>
      <c r="R5" s="47"/>
      <c r="S5" s="47"/>
      <c r="T5" s="47"/>
      <c r="U5" s="47"/>
      <c r="V5" s="47"/>
    </row>
    <row r="6" spans="1:22" x14ac:dyDescent="0.2">
      <c r="A6" s="37" t="s">
        <v>7</v>
      </c>
      <c r="B6" s="13" t="s">
        <v>6</v>
      </c>
      <c r="C6" s="3" t="s">
        <v>22</v>
      </c>
      <c r="E6" s="11" t="s">
        <v>70</v>
      </c>
      <c r="N6" s="47"/>
      <c r="O6" s="47"/>
      <c r="P6" s="47"/>
      <c r="Q6" s="47"/>
      <c r="R6" s="47"/>
      <c r="S6" s="47"/>
      <c r="T6" s="47"/>
      <c r="U6" s="47"/>
      <c r="V6" s="47"/>
    </row>
    <row r="7" spans="1:22" x14ac:dyDescent="0.2">
      <c r="A7" s="41" t="s">
        <v>0</v>
      </c>
      <c r="B7" s="15">
        <v>1</v>
      </c>
      <c r="C7" s="30">
        <v>0.65429660000000001</v>
      </c>
      <c r="E7" s="11"/>
      <c r="F7" s="18" t="s">
        <v>22</v>
      </c>
      <c r="H7" s="11"/>
      <c r="I7" s="11"/>
      <c r="J7" s="11"/>
      <c r="K7" s="11"/>
      <c r="L7" s="11"/>
      <c r="M7" s="11"/>
      <c r="N7" s="47"/>
      <c r="O7" s="47"/>
      <c r="P7" s="47"/>
      <c r="Q7" s="47"/>
      <c r="R7" s="47"/>
      <c r="S7" s="47"/>
      <c r="T7" s="47"/>
      <c r="U7" s="47"/>
      <c r="V7" s="47"/>
    </row>
    <row r="8" spans="1:22" x14ac:dyDescent="0.2">
      <c r="A8" s="42" t="s">
        <v>0</v>
      </c>
      <c r="B8" s="16">
        <v>2</v>
      </c>
      <c r="C8" s="31">
        <v>1.487727</v>
      </c>
      <c r="E8" s="11"/>
      <c r="F8" s="11" t="s">
        <v>71</v>
      </c>
      <c r="G8" s="12" t="s">
        <v>73</v>
      </c>
      <c r="H8" s="12" t="s">
        <v>75</v>
      </c>
      <c r="I8" s="11" t="s">
        <v>76</v>
      </c>
      <c r="J8" s="11" t="s">
        <v>78</v>
      </c>
      <c r="K8" s="11" t="s">
        <v>79</v>
      </c>
      <c r="L8" s="11" t="s">
        <v>80</v>
      </c>
      <c r="M8" s="11" t="s">
        <v>83</v>
      </c>
      <c r="N8" s="47"/>
      <c r="O8" s="47"/>
      <c r="P8" s="47"/>
      <c r="Q8" s="47"/>
      <c r="R8" s="47"/>
      <c r="S8" s="47"/>
      <c r="T8" s="47"/>
      <c r="U8" s="47"/>
      <c r="V8" s="47"/>
    </row>
    <row r="9" spans="1:22" x14ac:dyDescent="0.2">
      <c r="A9" s="42" t="s">
        <v>0</v>
      </c>
      <c r="B9" s="16">
        <v>3</v>
      </c>
      <c r="C9" s="31">
        <v>0.56251249999999997</v>
      </c>
      <c r="E9" s="50" t="s">
        <v>62</v>
      </c>
    </row>
    <row r="10" spans="1:22" x14ac:dyDescent="0.2">
      <c r="A10" s="42" t="s">
        <v>0</v>
      </c>
      <c r="B10" s="16">
        <v>4</v>
      </c>
      <c r="C10" s="31">
        <v>1.5752969999999999</v>
      </c>
      <c r="E10" s="50" t="s">
        <v>63</v>
      </c>
      <c r="F10" s="50">
        <v>0.1033</v>
      </c>
      <c r="G10" s="50">
        <v>1.0800000000000001E-2</v>
      </c>
      <c r="H10" s="50">
        <v>2.3999999999999998E-3</v>
      </c>
      <c r="I10" s="50">
        <v>4.99E-2</v>
      </c>
      <c r="J10" s="50">
        <v>1.6000000000000001E-3</v>
      </c>
      <c r="K10" s="50">
        <v>0.1608</v>
      </c>
      <c r="L10" s="1" t="s">
        <v>77</v>
      </c>
      <c r="M10" s="50">
        <v>6.5600000000000006E-2</v>
      </c>
    </row>
    <row r="11" spans="1:22" x14ac:dyDescent="0.2">
      <c r="A11" s="42" t="s">
        <v>0</v>
      </c>
      <c r="B11" s="16">
        <v>5</v>
      </c>
      <c r="C11" s="31">
        <v>1.0506930000000001</v>
      </c>
      <c r="E11" s="50" t="s">
        <v>64</v>
      </c>
      <c r="F11" s="50" t="s">
        <v>81</v>
      </c>
      <c r="G11" s="1" t="s">
        <v>65</v>
      </c>
      <c r="H11" s="1" t="s">
        <v>72</v>
      </c>
      <c r="I11" s="50" t="s">
        <v>65</v>
      </c>
      <c r="J11" s="50" t="s">
        <v>72</v>
      </c>
      <c r="K11" s="50" t="s">
        <v>81</v>
      </c>
      <c r="L11" s="1" t="s">
        <v>74</v>
      </c>
      <c r="M11" s="50" t="s">
        <v>81</v>
      </c>
    </row>
    <row r="12" spans="1:22" x14ac:dyDescent="0.2">
      <c r="A12" s="43" t="s">
        <v>0</v>
      </c>
      <c r="B12" s="17">
        <v>6</v>
      </c>
      <c r="C12" s="33">
        <v>0.63848020000000005</v>
      </c>
      <c r="E12" s="50" t="s">
        <v>66</v>
      </c>
      <c r="F12" s="50" t="s">
        <v>82</v>
      </c>
      <c r="G12" s="1" t="s">
        <v>67</v>
      </c>
      <c r="H12" s="1" t="s">
        <v>67</v>
      </c>
      <c r="I12" s="50" t="s">
        <v>67</v>
      </c>
      <c r="J12" s="50" t="s">
        <v>67</v>
      </c>
      <c r="K12" s="50" t="s">
        <v>82</v>
      </c>
      <c r="L12" s="1" t="s">
        <v>67</v>
      </c>
      <c r="M12" s="50" t="s">
        <v>82</v>
      </c>
    </row>
    <row r="13" spans="1:22" x14ac:dyDescent="0.2">
      <c r="A13" s="41" t="s">
        <v>1</v>
      </c>
      <c r="B13" s="15">
        <v>1</v>
      </c>
      <c r="C13" s="30">
        <v>0.3130423</v>
      </c>
      <c r="E13" s="50" t="s">
        <v>68</v>
      </c>
      <c r="F13" s="50" t="s">
        <v>69</v>
      </c>
      <c r="G13" s="1" t="s">
        <v>69</v>
      </c>
      <c r="H13" s="1" t="s">
        <v>69</v>
      </c>
      <c r="I13" s="50" t="s">
        <v>69</v>
      </c>
      <c r="J13" s="50" t="s">
        <v>69</v>
      </c>
      <c r="K13" s="50" t="s">
        <v>69</v>
      </c>
      <c r="L13" s="1" t="s">
        <v>69</v>
      </c>
      <c r="M13" s="50" t="s">
        <v>69</v>
      </c>
    </row>
    <row r="14" spans="1:22" x14ac:dyDescent="0.2">
      <c r="A14" s="42" t="s">
        <v>1</v>
      </c>
      <c r="B14" s="16">
        <v>2</v>
      </c>
      <c r="C14" s="31">
        <v>0.466225</v>
      </c>
      <c r="E14" s="25"/>
      <c r="G14" s="2"/>
      <c r="H14" s="2"/>
      <c r="I14" s="2"/>
      <c r="J14" s="2"/>
      <c r="K14" s="2"/>
      <c r="L14" s="2"/>
      <c r="N14" s="2"/>
      <c r="O14" s="2"/>
      <c r="P14" s="2"/>
      <c r="Q14" s="2"/>
      <c r="R14" s="2"/>
      <c r="S14" s="2"/>
    </row>
    <row r="15" spans="1:22" x14ac:dyDescent="0.2">
      <c r="A15" s="42" t="s">
        <v>1</v>
      </c>
      <c r="B15" s="16">
        <v>3</v>
      </c>
      <c r="C15" s="31">
        <v>0.65776120000000005</v>
      </c>
      <c r="E15" s="25"/>
    </row>
    <row r="16" spans="1:22" x14ac:dyDescent="0.2">
      <c r="A16" s="42" t="s">
        <v>1</v>
      </c>
      <c r="B16" s="16">
        <v>4</v>
      </c>
      <c r="C16" s="31">
        <v>0.76014079999999995</v>
      </c>
      <c r="E16" s="25"/>
    </row>
    <row r="17" spans="1:12" x14ac:dyDescent="0.2">
      <c r="A17" s="42" t="s">
        <v>1</v>
      </c>
      <c r="B17" s="16">
        <v>5</v>
      </c>
      <c r="C17" s="31">
        <v>0.90434999999999999</v>
      </c>
      <c r="E17" s="25"/>
    </row>
    <row r="18" spans="1:12" x14ac:dyDescent="0.2">
      <c r="A18" s="43" t="s">
        <v>1</v>
      </c>
      <c r="B18" s="17">
        <v>6</v>
      </c>
      <c r="C18" s="33">
        <v>0.68430100000000005</v>
      </c>
      <c r="E18" s="25"/>
    </row>
    <row r="19" spans="1:12" x14ac:dyDescent="0.2">
      <c r="A19" s="41" t="s">
        <v>2</v>
      </c>
      <c r="B19" s="15">
        <v>1</v>
      </c>
      <c r="C19" s="30">
        <v>0.66729959999999999</v>
      </c>
      <c r="E19" s="25"/>
    </row>
    <row r="20" spans="1:12" x14ac:dyDescent="0.2">
      <c r="A20" s="42" t="s">
        <v>2</v>
      </c>
      <c r="B20" s="16">
        <v>2</v>
      </c>
      <c r="C20" s="31">
        <v>0.51996900000000001</v>
      </c>
      <c r="E20" s="25"/>
    </row>
    <row r="21" spans="1:12" x14ac:dyDescent="0.2">
      <c r="A21" s="42" t="s">
        <v>2</v>
      </c>
      <c r="B21" s="16">
        <v>3</v>
      </c>
      <c r="C21" s="31">
        <v>0.2037147</v>
      </c>
      <c r="E21" s="25"/>
    </row>
    <row r="22" spans="1:12" x14ac:dyDescent="0.2">
      <c r="A22" s="42" t="s">
        <v>2</v>
      </c>
      <c r="B22" s="16">
        <v>4</v>
      </c>
      <c r="C22" s="31">
        <v>0.16434270000000001</v>
      </c>
      <c r="E22" s="25"/>
    </row>
    <row r="23" spans="1:12" x14ac:dyDescent="0.2">
      <c r="A23" s="42" t="s">
        <v>2</v>
      </c>
      <c r="B23" s="16">
        <v>5</v>
      </c>
      <c r="C23" s="31">
        <v>0.35546090000000002</v>
      </c>
      <c r="E23" s="25"/>
    </row>
    <row r="24" spans="1:12" x14ac:dyDescent="0.2">
      <c r="A24" s="43" t="s">
        <v>2</v>
      </c>
      <c r="B24" s="17">
        <v>6</v>
      </c>
      <c r="C24" s="33">
        <v>0.31741200000000003</v>
      </c>
      <c r="E24" s="25"/>
      <c r="G24" s="2"/>
      <c r="H24" s="2"/>
      <c r="I24" s="2"/>
      <c r="J24" s="2"/>
      <c r="K24" s="2"/>
      <c r="L24" s="2"/>
    </row>
    <row r="25" spans="1:12" x14ac:dyDescent="0.2">
      <c r="A25" s="41" t="s">
        <v>3</v>
      </c>
      <c r="B25" s="15">
        <v>1</v>
      </c>
      <c r="C25" s="30">
        <v>0.22080720000000001</v>
      </c>
      <c r="E25" s="25"/>
    </row>
    <row r="26" spans="1:12" x14ac:dyDescent="0.2">
      <c r="A26" s="42" t="s">
        <v>3</v>
      </c>
      <c r="B26" s="16">
        <v>2</v>
      </c>
      <c r="C26" s="31">
        <v>0.26139810000000002</v>
      </c>
      <c r="E26" s="25"/>
    </row>
    <row r="27" spans="1:12" x14ac:dyDescent="0.2">
      <c r="A27" s="42" t="s">
        <v>3</v>
      </c>
      <c r="B27" s="16">
        <v>3</v>
      </c>
      <c r="C27" s="31">
        <v>0.23205129999999999</v>
      </c>
      <c r="E27" s="25"/>
    </row>
    <row r="28" spans="1:12" x14ac:dyDescent="0.2">
      <c r="A28" s="42" t="s">
        <v>3</v>
      </c>
      <c r="B28" s="16">
        <v>4</v>
      </c>
      <c r="C28" s="31">
        <v>0.16367809999999999</v>
      </c>
      <c r="E28" s="25"/>
    </row>
    <row r="29" spans="1:12" x14ac:dyDescent="0.2">
      <c r="A29" s="42" t="s">
        <v>3</v>
      </c>
      <c r="B29" s="16">
        <v>5</v>
      </c>
      <c r="C29" s="31">
        <v>0.29084919999999997</v>
      </c>
      <c r="E29" s="25"/>
    </row>
    <row r="30" spans="1:12" x14ac:dyDescent="0.2">
      <c r="A30" s="43" t="s">
        <v>3</v>
      </c>
      <c r="B30" s="17">
        <v>6</v>
      </c>
      <c r="C30" s="33">
        <v>0.31921369999999999</v>
      </c>
      <c r="E30" s="25"/>
    </row>
    <row r="31" spans="1:12" x14ac:dyDescent="0.2">
      <c r="A31" s="41" t="s">
        <v>4</v>
      </c>
      <c r="B31" s="15">
        <v>1</v>
      </c>
      <c r="C31" s="30">
        <v>8.5825470000000001E-2</v>
      </c>
      <c r="E31" s="25"/>
    </row>
    <row r="32" spans="1:12" x14ac:dyDescent="0.2">
      <c r="A32" s="42" t="s">
        <v>4</v>
      </c>
      <c r="B32" s="16">
        <v>2</v>
      </c>
      <c r="C32" s="31">
        <v>5.6020269999999997E-2</v>
      </c>
      <c r="E32" s="25"/>
    </row>
    <row r="33" spans="1:5" x14ac:dyDescent="0.2">
      <c r="A33" s="42" t="s">
        <v>4</v>
      </c>
      <c r="B33" s="16">
        <v>3</v>
      </c>
      <c r="C33" s="31">
        <v>6.5647449999999996E-2</v>
      </c>
      <c r="E33" s="25"/>
    </row>
    <row r="34" spans="1:5" x14ac:dyDescent="0.2">
      <c r="A34" s="42" t="s">
        <v>4</v>
      </c>
      <c r="B34" s="16">
        <v>4</v>
      </c>
      <c r="C34" s="31">
        <v>7.5890840000000001E-2</v>
      </c>
      <c r="E34" s="25"/>
    </row>
    <row r="35" spans="1:5" x14ac:dyDescent="0.2">
      <c r="A35" s="42" t="s">
        <v>4</v>
      </c>
      <c r="B35" s="16">
        <v>5</v>
      </c>
      <c r="C35" s="31">
        <v>5.9133360000000003E-2</v>
      </c>
      <c r="E35" s="25"/>
    </row>
    <row r="36" spans="1:5" x14ac:dyDescent="0.2">
      <c r="A36" s="43" t="s">
        <v>4</v>
      </c>
      <c r="B36" s="17">
        <v>6</v>
      </c>
      <c r="C36" s="33">
        <v>5.7723480000000001E-2</v>
      </c>
      <c r="E36" s="25"/>
    </row>
    <row r="37" spans="1:5" x14ac:dyDescent="0.2">
      <c r="A37" s="41" t="s">
        <v>5</v>
      </c>
      <c r="B37" s="15">
        <v>1</v>
      </c>
      <c r="C37" s="30">
        <v>0.2804392</v>
      </c>
      <c r="E37" s="25"/>
    </row>
    <row r="38" spans="1:5" x14ac:dyDescent="0.2">
      <c r="A38" s="42" t="s">
        <v>5</v>
      </c>
      <c r="B38" s="16">
        <v>2</v>
      </c>
      <c r="C38" s="31">
        <v>0.1165785</v>
      </c>
      <c r="E38" s="25"/>
    </row>
    <row r="39" spans="1:5" x14ac:dyDescent="0.2">
      <c r="A39" s="42" t="s">
        <v>5</v>
      </c>
      <c r="B39" s="16">
        <v>3</v>
      </c>
      <c r="C39" s="31">
        <v>8.548878E-2</v>
      </c>
      <c r="E39" s="25"/>
    </row>
    <row r="40" spans="1:5" x14ac:dyDescent="0.2">
      <c r="A40" s="42" t="s">
        <v>5</v>
      </c>
      <c r="B40" s="16">
        <v>4</v>
      </c>
      <c r="C40" s="31">
        <v>0.1008478</v>
      </c>
      <c r="E40" s="25"/>
    </row>
    <row r="41" spans="1:5" x14ac:dyDescent="0.2">
      <c r="A41" s="42" t="s">
        <v>5</v>
      </c>
      <c r="B41" s="16">
        <v>5</v>
      </c>
      <c r="C41" s="31">
        <v>0.22012119999999999</v>
      </c>
      <c r="E41" s="25"/>
    </row>
    <row r="42" spans="1:5" x14ac:dyDescent="0.2">
      <c r="A42" s="43" t="s">
        <v>5</v>
      </c>
      <c r="B42" s="17">
        <v>6</v>
      </c>
      <c r="C42" s="33">
        <v>4.9721799999999997E-2</v>
      </c>
      <c r="E42" s="25"/>
    </row>
    <row r="45" spans="1:5" x14ac:dyDescent="0.2">
      <c r="A45" s="11" t="s">
        <v>60</v>
      </c>
    </row>
    <row r="47" spans="1:5" x14ac:dyDescent="0.2">
      <c r="A47" s="37" t="s">
        <v>7</v>
      </c>
      <c r="B47" s="14" t="s">
        <v>10</v>
      </c>
    </row>
    <row r="48" spans="1:5" x14ac:dyDescent="0.2">
      <c r="A48" s="54" t="s">
        <v>0</v>
      </c>
      <c r="B48" s="54">
        <f>AVERAGE(C7:C12)</f>
        <v>0.99483438333333318</v>
      </c>
    </row>
    <row r="49" spans="1:2" x14ac:dyDescent="0.2">
      <c r="A49" s="54" t="s">
        <v>1</v>
      </c>
      <c r="B49" s="54">
        <f>AVERAGE(C13:C18)</f>
        <v>0.63097005000000006</v>
      </c>
    </row>
    <row r="50" spans="1:2" x14ac:dyDescent="0.2">
      <c r="A50" s="54" t="s">
        <v>2</v>
      </c>
      <c r="B50" s="54">
        <f>AVERAGE(C19:C24)</f>
        <v>0.37136648333333327</v>
      </c>
    </row>
    <row r="51" spans="1:2" x14ac:dyDescent="0.2">
      <c r="A51" s="54" t="s">
        <v>3</v>
      </c>
      <c r="B51" s="54">
        <f>AVERAGE(C25:C30)</f>
        <v>0.24799959999999999</v>
      </c>
    </row>
    <row r="52" spans="1:2" x14ac:dyDescent="0.2">
      <c r="A52" s="54" t="s">
        <v>4</v>
      </c>
      <c r="B52" s="54">
        <f>AVERAGE(C31:C36)</f>
        <v>6.6706811666666671E-2</v>
      </c>
    </row>
    <row r="53" spans="1:2" x14ac:dyDescent="0.2">
      <c r="A53" s="54" t="s">
        <v>5</v>
      </c>
      <c r="B53" s="54">
        <f>AVERAGE(C37:C42)</f>
        <v>0.14219954666666668</v>
      </c>
    </row>
    <row r="56" spans="1:2" x14ac:dyDescent="0.2">
      <c r="A56" s="11" t="s">
        <v>61</v>
      </c>
    </row>
    <row r="58" spans="1:2" x14ac:dyDescent="0.2">
      <c r="A58" s="37" t="s">
        <v>7</v>
      </c>
      <c r="B58" s="14" t="s">
        <v>10</v>
      </c>
    </row>
    <row r="59" spans="1:2" x14ac:dyDescent="0.2">
      <c r="A59" s="54" t="s">
        <v>0</v>
      </c>
      <c r="B59" s="54">
        <f>STDEV(C7:C12)/(SQRT(COUNT(C7:C12)))</f>
        <v>0.18374408495092392</v>
      </c>
    </row>
    <row r="60" spans="1:2" x14ac:dyDescent="0.2">
      <c r="A60" s="54" t="s">
        <v>1</v>
      </c>
      <c r="B60" s="54">
        <f>STDEV(C13:C18)/(SQRT(COUNT(C13:C18)))</f>
        <v>8.625594112549681E-2</v>
      </c>
    </row>
    <row r="61" spans="1:2" x14ac:dyDescent="0.2">
      <c r="A61" s="54" t="s">
        <v>2</v>
      </c>
      <c r="B61" s="54">
        <f>STDEV(C19:C24)/(SQRT(COUNT(C19:C24)))</f>
        <v>7.8270717954449287E-2</v>
      </c>
    </row>
    <row r="62" spans="1:2" x14ac:dyDescent="0.2">
      <c r="A62" s="54" t="s">
        <v>3</v>
      </c>
      <c r="B62" s="54">
        <f>STDEV(C25:C30)/(SQRT(COUNT(C25:C30)))</f>
        <v>2.2502552680470165E-2</v>
      </c>
    </row>
    <row r="63" spans="1:2" x14ac:dyDescent="0.2">
      <c r="A63" s="54" t="s">
        <v>4</v>
      </c>
      <c r="B63" s="54">
        <f>STDEV(C31:C36)/(SQRT(COUNT(C31:C36)))</f>
        <v>4.8416640073741931E-3</v>
      </c>
    </row>
    <row r="64" spans="1:2" x14ac:dyDescent="0.2">
      <c r="A64" s="54" t="s">
        <v>5</v>
      </c>
      <c r="B64" s="54">
        <f>STDEV(C37:C42)/(SQRT(COUNT(C37:C42)))</f>
        <v>3.6201581678643707E-2</v>
      </c>
    </row>
  </sheetData>
  <pageMargins left="0.75" right="0.75" top="1" bottom="1" header="0.5" footer="0.5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27"/>
  <sheetViews>
    <sheetView workbookViewId="0"/>
  </sheetViews>
  <sheetFormatPr baseColWidth="10" defaultColWidth="10.83203125" defaultRowHeight="16" x14ac:dyDescent="0.2"/>
  <cols>
    <col min="1" max="6" width="10.83203125" style="28"/>
    <col min="7" max="7" width="35" style="28" bestFit="1" customWidth="1"/>
    <col min="8" max="8" width="10.83203125" style="28"/>
    <col min="9" max="9" width="11.5" style="28" bestFit="1" customWidth="1"/>
    <col min="10" max="16384" width="10.83203125" style="28"/>
  </cols>
  <sheetData>
    <row r="1" spans="1:9" x14ac:dyDescent="0.2">
      <c r="A1" s="10" t="s">
        <v>183</v>
      </c>
    </row>
    <row r="5" spans="1:9" x14ac:dyDescent="0.2">
      <c r="B5" s="11"/>
      <c r="C5" s="12" t="s">
        <v>17</v>
      </c>
    </row>
    <row r="6" spans="1:9" x14ac:dyDescent="0.2">
      <c r="A6" s="37" t="s">
        <v>14</v>
      </c>
      <c r="B6" s="13" t="s">
        <v>6</v>
      </c>
      <c r="C6" s="3" t="s">
        <v>22</v>
      </c>
      <c r="G6" s="2"/>
      <c r="H6" s="2"/>
      <c r="I6" s="2"/>
    </row>
    <row r="7" spans="1:9" x14ac:dyDescent="0.2">
      <c r="A7" s="41" t="s">
        <v>13</v>
      </c>
      <c r="B7" s="15">
        <v>1</v>
      </c>
      <c r="C7" s="5">
        <v>1.369151</v>
      </c>
    </row>
    <row r="8" spans="1:9" x14ac:dyDescent="0.2">
      <c r="A8" s="42" t="s">
        <v>13</v>
      </c>
      <c r="B8" s="16">
        <v>2</v>
      </c>
      <c r="C8" s="7">
        <v>1.1394679999999999</v>
      </c>
    </row>
    <row r="9" spans="1:9" x14ac:dyDescent="0.2">
      <c r="A9" s="42" t="s">
        <v>13</v>
      </c>
      <c r="B9" s="16">
        <v>3</v>
      </c>
      <c r="C9" s="7">
        <v>0.78652999999999995</v>
      </c>
    </row>
    <row r="10" spans="1:9" x14ac:dyDescent="0.2">
      <c r="A10" s="42" t="s">
        <v>13</v>
      </c>
      <c r="B10" s="16">
        <v>4</v>
      </c>
      <c r="C10" s="7">
        <v>0.70485089999999995</v>
      </c>
    </row>
    <row r="11" spans="1:9" x14ac:dyDescent="0.2">
      <c r="A11" s="41" t="s">
        <v>15</v>
      </c>
      <c r="B11" s="15">
        <v>1</v>
      </c>
      <c r="C11" s="5">
        <v>8.6458809999999993</v>
      </c>
    </row>
    <row r="12" spans="1:9" x14ac:dyDescent="0.2">
      <c r="A12" s="42" t="s">
        <v>15</v>
      </c>
      <c r="B12" s="16">
        <v>2</v>
      </c>
      <c r="C12" s="7">
        <v>7.3691979999999999</v>
      </c>
    </row>
    <row r="13" spans="1:9" x14ac:dyDescent="0.2">
      <c r="A13" s="42" t="s">
        <v>15</v>
      </c>
      <c r="B13" s="16">
        <v>3</v>
      </c>
      <c r="C13" s="7">
        <v>4.1862089999999998</v>
      </c>
    </row>
    <row r="14" spans="1:9" x14ac:dyDescent="0.2">
      <c r="A14" s="43" t="s">
        <v>15</v>
      </c>
      <c r="B14" s="17">
        <v>4</v>
      </c>
      <c r="C14" s="9">
        <v>4.3774059999999997</v>
      </c>
    </row>
    <row r="15" spans="1:9" x14ac:dyDescent="0.2">
      <c r="A15" s="42" t="s">
        <v>16</v>
      </c>
      <c r="B15" s="16">
        <v>1</v>
      </c>
      <c r="C15" s="7">
        <v>4.4052709999999999</v>
      </c>
    </row>
    <row r="16" spans="1:9" x14ac:dyDescent="0.2">
      <c r="A16" s="42" t="s">
        <v>16</v>
      </c>
      <c r="B16" s="16">
        <v>2</v>
      </c>
      <c r="C16" s="7">
        <v>2.1852619999999998</v>
      </c>
    </row>
    <row r="17" spans="1:9" x14ac:dyDescent="0.2">
      <c r="A17" s="42" t="s">
        <v>16</v>
      </c>
      <c r="B17" s="16">
        <v>3</v>
      </c>
      <c r="C17" s="7">
        <v>3.6218750000000002</v>
      </c>
    </row>
    <row r="18" spans="1:9" x14ac:dyDescent="0.2">
      <c r="A18" s="43" t="s">
        <v>16</v>
      </c>
      <c r="B18" s="17">
        <v>4</v>
      </c>
      <c r="C18" s="9">
        <v>3.2218749999999998</v>
      </c>
    </row>
    <row r="20" spans="1:9" x14ac:dyDescent="0.2">
      <c r="H20" s="83" t="s">
        <v>22</v>
      </c>
    </row>
    <row r="21" spans="1:9" x14ac:dyDescent="0.2">
      <c r="A21" s="28" t="s">
        <v>60</v>
      </c>
      <c r="D21" s="28" t="s">
        <v>61</v>
      </c>
      <c r="G21" s="28" t="s">
        <v>70</v>
      </c>
      <c r="H21" s="28" t="s">
        <v>163</v>
      </c>
      <c r="I21" s="28" t="s">
        <v>164</v>
      </c>
    </row>
    <row r="23" spans="1:9" x14ac:dyDescent="0.2">
      <c r="A23" s="37" t="s">
        <v>14</v>
      </c>
      <c r="B23" s="3" t="s">
        <v>22</v>
      </c>
      <c r="D23" s="37" t="s">
        <v>14</v>
      </c>
      <c r="E23" s="3" t="s">
        <v>22</v>
      </c>
      <c r="G23" s="28" t="s">
        <v>62</v>
      </c>
      <c r="H23" s="50">
        <v>3.7000000000000002E-3</v>
      </c>
      <c r="I23" s="50">
        <v>2.8999999999999998E-3</v>
      </c>
    </row>
    <row r="24" spans="1:9" x14ac:dyDescent="0.2">
      <c r="A24" s="28" t="s">
        <v>13</v>
      </c>
      <c r="B24" s="28">
        <f>AVERAGE(C7:C10)</f>
        <v>0.99999997499999993</v>
      </c>
      <c r="D24" s="28" t="s">
        <v>13</v>
      </c>
      <c r="E24" s="28">
        <f>STDEV(C7:C10)/(SQRT(COUNT(C7:C10)))</f>
        <v>0.1550285500469207</v>
      </c>
      <c r="G24" s="28" t="s">
        <v>63</v>
      </c>
      <c r="H24" s="50" t="s">
        <v>72</v>
      </c>
      <c r="I24" s="50" t="s">
        <v>72</v>
      </c>
    </row>
    <row r="25" spans="1:9" x14ac:dyDescent="0.2">
      <c r="A25" s="28" t="s">
        <v>15</v>
      </c>
      <c r="B25" s="28">
        <f>AVERAGE(C11:C14)</f>
        <v>6.1446734999999997</v>
      </c>
      <c r="D25" s="28" t="s">
        <v>15</v>
      </c>
      <c r="E25" s="28">
        <f>STDEV(C11:C14)/(SQRT(COUNT(C11:C14)))</f>
        <v>1.1073360233563934</v>
      </c>
      <c r="G25" s="28" t="s">
        <v>64</v>
      </c>
      <c r="H25" s="50" t="s">
        <v>67</v>
      </c>
      <c r="I25" s="50" t="s">
        <v>67</v>
      </c>
    </row>
    <row r="26" spans="1:9" x14ac:dyDescent="0.2">
      <c r="A26" s="28" t="s">
        <v>84</v>
      </c>
      <c r="B26" s="28">
        <f>AVERAGE(C15:C18)</f>
        <v>3.3585707500000002</v>
      </c>
      <c r="D26" s="28" t="s">
        <v>84</v>
      </c>
      <c r="E26" s="28">
        <f>STDEV(C15:C18)/(SQRT(COUNT(C15:C18)))</f>
        <v>0.46190273979059926</v>
      </c>
      <c r="G26" s="28" t="s">
        <v>66</v>
      </c>
      <c r="H26" s="50" t="s">
        <v>69</v>
      </c>
      <c r="I26" s="50" t="s">
        <v>69</v>
      </c>
    </row>
    <row r="27" spans="1:9" x14ac:dyDescent="0.2">
      <c r="G27" s="28" t="s">
        <v>68</v>
      </c>
    </row>
  </sheetData>
  <pageMargins left="0.75" right="0.75" top="1" bottom="1" header="0.5" footer="0.5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L47"/>
  <sheetViews>
    <sheetView workbookViewId="0"/>
  </sheetViews>
  <sheetFormatPr baseColWidth="10" defaultColWidth="10.83203125" defaultRowHeight="16" x14ac:dyDescent="0.2"/>
  <cols>
    <col min="1" max="2" width="10.83203125" style="28"/>
    <col min="3" max="4" width="28.83203125" style="28" bestFit="1" customWidth="1"/>
    <col min="5" max="9" width="10.83203125" style="28"/>
    <col min="10" max="10" width="35" style="28" bestFit="1" customWidth="1"/>
    <col min="11" max="16384" width="10.83203125" style="28"/>
  </cols>
  <sheetData>
    <row r="1" spans="1:12" x14ac:dyDescent="0.2">
      <c r="A1" s="10" t="s">
        <v>184</v>
      </c>
    </row>
    <row r="4" spans="1:12" x14ac:dyDescent="0.2">
      <c r="A4" s="34" t="s">
        <v>24</v>
      </c>
      <c r="F4" s="11" t="s">
        <v>60</v>
      </c>
      <c r="G4" s="11"/>
      <c r="J4" s="11" t="s">
        <v>70</v>
      </c>
      <c r="K4" s="11"/>
    </row>
    <row r="5" spans="1:12" x14ac:dyDescent="0.2">
      <c r="A5" s="11"/>
      <c r="B5" s="11"/>
      <c r="C5" s="12" t="s">
        <v>25</v>
      </c>
      <c r="D5" s="12" t="s">
        <v>25</v>
      </c>
      <c r="F5" s="11"/>
      <c r="G5" s="11"/>
      <c r="J5" s="11"/>
      <c r="K5" s="18" t="s">
        <v>10</v>
      </c>
      <c r="L5" s="55" t="s">
        <v>22</v>
      </c>
    </row>
    <row r="6" spans="1:12" x14ac:dyDescent="0.2">
      <c r="A6" s="37" t="s">
        <v>23</v>
      </c>
      <c r="B6" s="13" t="s">
        <v>6</v>
      </c>
      <c r="C6" s="3" t="s">
        <v>10</v>
      </c>
      <c r="D6" s="14" t="s">
        <v>22</v>
      </c>
      <c r="F6" s="37" t="s">
        <v>23</v>
      </c>
      <c r="G6" s="3" t="s">
        <v>10</v>
      </c>
      <c r="H6" s="3" t="s">
        <v>22</v>
      </c>
      <c r="J6" s="11"/>
      <c r="K6" s="11" t="s">
        <v>87</v>
      </c>
      <c r="L6" s="11" t="s">
        <v>87</v>
      </c>
    </row>
    <row r="7" spans="1:12" x14ac:dyDescent="0.2">
      <c r="A7" s="41" t="s">
        <v>19</v>
      </c>
      <c r="B7" s="15">
        <v>1</v>
      </c>
      <c r="C7" s="29">
        <v>0.73429169999999999</v>
      </c>
      <c r="D7" s="30">
        <v>0.91092850000000003</v>
      </c>
      <c r="F7" s="54" t="s">
        <v>19</v>
      </c>
      <c r="G7" s="54">
        <f>AVERAGE(C7:C12)</f>
        <v>1.0000000166666667</v>
      </c>
      <c r="H7" s="54">
        <f>AVERAGE(D7:D12)</f>
        <v>1.0000001166666665</v>
      </c>
      <c r="J7" s="50" t="s">
        <v>62</v>
      </c>
      <c r="K7" s="1"/>
    </row>
    <row r="8" spans="1:12" x14ac:dyDescent="0.2">
      <c r="A8" s="42" t="s">
        <v>19</v>
      </c>
      <c r="B8" s="16">
        <v>2</v>
      </c>
      <c r="C8" s="21">
        <v>1.2657080000000001</v>
      </c>
      <c r="D8" s="31">
        <v>1.089072</v>
      </c>
      <c r="F8" s="54" t="s">
        <v>21</v>
      </c>
      <c r="G8" s="54">
        <f>AVERAGE(C13:C18)</f>
        <v>2.3898680000000002E-2</v>
      </c>
      <c r="H8" s="54">
        <f>AVERAGE(D13:D18)</f>
        <v>0.68340788333333335</v>
      </c>
      <c r="J8" s="50" t="s">
        <v>63</v>
      </c>
      <c r="K8" s="1" t="s">
        <v>77</v>
      </c>
      <c r="L8" s="50">
        <v>2.4199999999999999E-2</v>
      </c>
    </row>
    <row r="9" spans="1:12" x14ac:dyDescent="0.2">
      <c r="A9" s="42" t="s">
        <v>19</v>
      </c>
      <c r="B9" s="16">
        <v>3</v>
      </c>
      <c r="C9" s="21">
        <v>1.025228</v>
      </c>
      <c r="D9" s="31">
        <v>0.93322660000000002</v>
      </c>
      <c r="F9" s="16"/>
      <c r="G9" s="16"/>
      <c r="J9" s="50" t="s">
        <v>64</v>
      </c>
      <c r="K9" s="1" t="s">
        <v>74</v>
      </c>
      <c r="L9" s="50" t="s">
        <v>65</v>
      </c>
    </row>
    <row r="10" spans="1:12" x14ac:dyDescent="0.2">
      <c r="A10" s="42" t="s">
        <v>19</v>
      </c>
      <c r="B10" s="16">
        <v>4</v>
      </c>
      <c r="C10" s="21">
        <v>0.97477230000000004</v>
      </c>
      <c r="D10" s="31">
        <v>1.066773</v>
      </c>
      <c r="F10" s="16"/>
      <c r="G10" s="16"/>
      <c r="J10" s="50" t="s">
        <v>66</v>
      </c>
      <c r="K10" s="1" t="s">
        <v>67</v>
      </c>
      <c r="L10" s="50" t="s">
        <v>67</v>
      </c>
    </row>
    <row r="11" spans="1:12" x14ac:dyDescent="0.2">
      <c r="A11" s="42" t="s">
        <v>19</v>
      </c>
      <c r="B11" s="16">
        <v>5</v>
      </c>
      <c r="C11" s="21">
        <v>1.208453</v>
      </c>
      <c r="D11" s="31">
        <v>1.1977370000000001</v>
      </c>
      <c r="F11" s="11" t="s">
        <v>61</v>
      </c>
      <c r="G11" s="11"/>
      <c r="J11" s="50" t="s">
        <v>68</v>
      </c>
      <c r="K11" s="1" t="s">
        <v>69</v>
      </c>
      <c r="L11" s="50" t="s">
        <v>69</v>
      </c>
    </row>
    <row r="12" spans="1:12" x14ac:dyDescent="0.2">
      <c r="A12" s="43" t="s">
        <v>19</v>
      </c>
      <c r="B12" s="17">
        <v>6</v>
      </c>
      <c r="C12" s="32">
        <v>0.79154709999999995</v>
      </c>
      <c r="D12" s="33">
        <v>0.80226359999999997</v>
      </c>
      <c r="F12" s="11"/>
      <c r="G12" s="11"/>
    </row>
    <row r="13" spans="1:12" x14ac:dyDescent="0.2">
      <c r="A13" s="41" t="s">
        <v>21</v>
      </c>
      <c r="B13" s="15">
        <v>1</v>
      </c>
      <c r="C13" s="29">
        <v>2.5975999999999999E-2</v>
      </c>
      <c r="D13" s="30">
        <v>1.154088</v>
      </c>
      <c r="F13" s="37" t="s">
        <v>23</v>
      </c>
      <c r="G13" s="3" t="s">
        <v>10</v>
      </c>
      <c r="H13" s="3" t="s">
        <v>22</v>
      </c>
    </row>
    <row r="14" spans="1:12" x14ac:dyDescent="0.2">
      <c r="A14" s="42" t="s">
        <v>21</v>
      </c>
      <c r="B14" s="16">
        <v>2</v>
      </c>
      <c r="C14" s="21">
        <v>1.762505E-2</v>
      </c>
      <c r="D14" s="31">
        <v>0.53089339999999996</v>
      </c>
      <c r="F14" s="54" t="s">
        <v>19</v>
      </c>
      <c r="G14" s="54">
        <f>STDEV(C7:C12)/(SQRT(COUNT(C7:C12)))</f>
        <v>8.7441369978515315E-2</v>
      </c>
      <c r="H14" s="54">
        <f>STDEV(D7:D12)/(SQRT(COUNT(D7:D12)))</f>
        <v>5.8590237760992689E-2</v>
      </c>
    </row>
    <row r="15" spans="1:12" x14ac:dyDescent="0.2">
      <c r="A15" s="42" t="s">
        <v>21</v>
      </c>
      <c r="B15" s="16">
        <v>3</v>
      </c>
      <c r="C15" s="21">
        <v>2.1574289999999999E-2</v>
      </c>
      <c r="D15" s="31">
        <v>0.42739179999999999</v>
      </c>
      <c r="F15" s="54" t="s">
        <v>21</v>
      </c>
      <c r="G15" s="54">
        <f>STDEV(C13:C18)/(SQRT(COUNT(C13:C18)))</f>
        <v>1.9355813732071998E-3</v>
      </c>
      <c r="H15" s="54">
        <f>STDEV(D13:D18)/(SQRT(COUNT(D13:D18)))</f>
        <v>0.10396494747574744</v>
      </c>
    </row>
    <row r="16" spans="1:12" x14ac:dyDescent="0.2">
      <c r="A16" s="42" t="s">
        <v>21</v>
      </c>
      <c r="B16" s="16">
        <v>4</v>
      </c>
      <c r="C16" s="21">
        <v>2.5185800000000001E-2</v>
      </c>
      <c r="D16" s="31">
        <v>0.60380259999999997</v>
      </c>
    </row>
    <row r="17" spans="1:12" x14ac:dyDescent="0.2">
      <c r="A17" s="42" t="s">
        <v>21</v>
      </c>
      <c r="B17" s="16">
        <v>5</v>
      </c>
      <c r="C17" s="21">
        <v>2.1618229999999999E-2</v>
      </c>
      <c r="D17" s="31">
        <v>0.75307539999999995</v>
      </c>
    </row>
    <row r="18" spans="1:12" x14ac:dyDescent="0.2">
      <c r="A18" s="43" t="s">
        <v>21</v>
      </c>
      <c r="B18" s="17">
        <v>6</v>
      </c>
      <c r="C18" s="32">
        <v>3.1412710000000003E-2</v>
      </c>
      <c r="D18" s="33">
        <v>0.63119610000000004</v>
      </c>
    </row>
    <row r="21" spans="1:12" x14ac:dyDescent="0.2">
      <c r="A21" s="34" t="s">
        <v>26</v>
      </c>
    </row>
    <row r="22" spans="1:12" x14ac:dyDescent="0.2">
      <c r="F22" s="11" t="s">
        <v>60</v>
      </c>
      <c r="G22" s="11"/>
      <c r="J22" s="11" t="s">
        <v>70</v>
      </c>
    </row>
    <row r="23" spans="1:12" x14ac:dyDescent="0.2">
      <c r="A23" s="11"/>
      <c r="B23" s="11"/>
      <c r="C23" s="12" t="s">
        <v>27</v>
      </c>
      <c r="D23" s="12" t="s">
        <v>27</v>
      </c>
      <c r="F23" s="11"/>
      <c r="G23" s="11"/>
      <c r="J23" s="11"/>
      <c r="K23" s="18" t="s">
        <v>10</v>
      </c>
      <c r="L23" s="55" t="s">
        <v>22</v>
      </c>
    </row>
    <row r="24" spans="1:12" x14ac:dyDescent="0.2">
      <c r="A24" s="37" t="s">
        <v>14</v>
      </c>
      <c r="B24" s="13" t="s">
        <v>6</v>
      </c>
      <c r="C24" s="3" t="s">
        <v>10</v>
      </c>
      <c r="D24" s="14" t="s">
        <v>22</v>
      </c>
      <c r="F24" s="37" t="s">
        <v>14</v>
      </c>
      <c r="G24" s="3" t="s">
        <v>10</v>
      </c>
      <c r="H24" s="3" t="s">
        <v>22</v>
      </c>
      <c r="J24" s="11"/>
      <c r="K24" s="11" t="s">
        <v>88</v>
      </c>
      <c r="L24" s="11" t="s">
        <v>88</v>
      </c>
    </row>
    <row r="25" spans="1:12" x14ac:dyDescent="0.2">
      <c r="A25" s="41" t="s">
        <v>28</v>
      </c>
      <c r="B25" s="15">
        <v>1</v>
      </c>
      <c r="C25" s="29">
        <v>1.0495080000000001</v>
      </c>
      <c r="D25" s="30">
        <v>1.3263860000000001</v>
      </c>
      <c r="F25" s="54" t="s">
        <v>31</v>
      </c>
      <c r="G25" s="54">
        <f>AVERAGE(C25:C28)</f>
        <v>1</v>
      </c>
      <c r="H25" s="54">
        <f>AVERAGE(D25:D28)</f>
        <v>0.99999987499999998</v>
      </c>
      <c r="J25" s="50" t="s">
        <v>62</v>
      </c>
    </row>
    <row r="26" spans="1:12" x14ac:dyDescent="0.2">
      <c r="A26" s="42" t="s">
        <v>28</v>
      </c>
      <c r="B26" s="16">
        <v>2</v>
      </c>
      <c r="C26" s="21">
        <v>0.95049220000000001</v>
      </c>
      <c r="D26" s="31">
        <v>0.67361349999999998</v>
      </c>
      <c r="F26" s="54" t="s">
        <v>92</v>
      </c>
      <c r="G26" s="54">
        <f>AVERAGE(C29:C32)</f>
        <v>0.21440569999999998</v>
      </c>
      <c r="H26" s="54">
        <f>AVERAGE(D29:D32)</f>
        <v>0.41775877500000003</v>
      </c>
      <c r="J26" s="50" t="s">
        <v>63</v>
      </c>
      <c r="K26" s="1" t="s">
        <v>77</v>
      </c>
      <c r="L26" s="50">
        <v>8.2000000000000007E-3</v>
      </c>
    </row>
    <row r="27" spans="1:12" x14ac:dyDescent="0.2">
      <c r="A27" s="42" t="s">
        <v>28</v>
      </c>
      <c r="B27" s="16">
        <v>3</v>
      </c>
      <c r="C27" s="21">
        <v>1.108808</v>
      </c>
      <c r="D27" s="31">
        <v>1.120136</v>
      </c>
      <c r="F27" s="16"/>
      <c r="G27" s="16"/>
      <c r="J27" s="50" t="s">
        <v>64</v>
      </c>
      <c r="K27" s="1" t="s">
        <v>74</v>
      </c>
      <c r="L27" s="1" t="s">
        <v>72</v>
      </c>
    </row>
    <row r="28" spans="1:12" x14ac:dyDescent="0.2">
      <c r="A28" s="43" t="s">
        <v>28</v>
      </c>
      <c r="B28" s="17">
        <v>4</v>
      </c>
      <c r="C28" s="32">
        <v>0.89119179999999998</v>
      </c>
      <c r="D28" s="33">
        <v>0.87986399999999998</v>
      </c>
      <c r="F28" s="16"/>
      <c r="G28" s="16"/>
      <c r="J28" s="50" t="s">
        <v>66</v>
      </c>
      <c r="K28" s="1" t="s">
        <v>67</v>
      </c>
      <c r="L28" s="1" t="s">
        <v>67</v>
      </c>
    </row>
    <row r="29" spans="1:12" x14ac:dyDescent="0.2">
      <c r="A29" s="41" t="s">
        <v>29</v>
      </c>
      <c r="B29" s="15">
        <v>1</v>
      </c>
      <c r="C29" s="29">
        <v>0.22765879999999999</v>
      </c>
      <c r="D29" s="30">
        <v>0.43351529999999999</v>
      </c>
      <c r="F29" s="11" t="s">
        <v>61</v>
      </c>
      <c r="G29" s="11"/>
      <c r="J29" s="50" t="s">
        <v>68</v>
      </c>
      <c r="K29" s="1" t="s">
        <v>69</v>
      </c>
      <c r="L29" s="1" t="s">
        <v>69</v>
      </c>
    </row>
    <row r="30" spans="1:12" x14ac:dyDescent="0.2">
      <c r="A30" s="42" t="s">
        <v>29</v>
      </c>
      <c r="B30" s="16">
        <v>2</v>
      </c>
      <c r="C30" s="21">
        <v>0.1381868</v>
      </c>
      <c r="D30" s="31">
        <v>0.53102819999999995</v>
      </c>
      <c r="F30" s="11"/>
      <c r="G30" s="11"/>
    </row>
    <row r="31" spans="1:12" x14ac:dyDescent="0.2">
      <c r="A31" s="42" t="s">
        <v>29</v>
      </c>
      <c r="B31" s="16">
        <v>3</v>
      </c>
      <c r="C31" s="21">
        <v>0.2124413</v>
      </c>
      <c r="D31" s="31">
        <v>0.29236669999999998</v>
      </c>
      <c r="F31" s="37" t="s">
        <v>14</v>
      </c>
      <c r="G31" s="3" t="s">
        <v>10</v>
      </c>
      <c r="H31" s="3" t="s">
        <v>22</v>
      </c>
    </row>
    <row r="32" spans="1:12" x14ac:dyDescent="0.2">
      <c r="A32" s="43" t="s">
        <v>29</v>
      </c>
      <c r="B32" s="17">
        <v>4</v>
      </c>
      <c r="C32" s="32">
        <v>0.27933590000000003</v>
      </c>
      <c r="D32" s="33">
        <v>0.41412490000000002</v>
      </c>
      <c r="F32" s="54" t="s">
        <v>31</v>
      </c>
      <c r="G32" s="54">
        <f>STDEV(C25:C28)/(SQRT(COUNT(C25:C28)))</f>
        <v>4.8802723264246929E-2</v>
      </c>
      <c r="H32" s="54">
        <f>STDEV(D25:D28)/(SQRT(COUNT(D25:D28)))</f>
        <v>0.14198629199391866</v>
      </c>
    </row>
    <row r="33" spans="1:12" x14ac:dyDescent="0.2">
      <c r="F33" s="54" t="s">
        <v>92</v>
      </c>
      <c r="G33" s="54">
        <f>STDEV(C29:C32)/(SQRT(COUNT(C29:C32)))</f>
        <v>2.9161554479914194E-2</v>
      </c>
      <c r="H33" s="54">
        <f>STDEV(D29:D32)/(SQRT(COUNT(D29:D32)))</f>
        <v>4.9002217841157714E-2</v>
      </c>
    </row>
    <row r="35" spans="1:12" x14ac:dyDescent="0.2">
      <c r="A35" s="34" t="s">
        <v>30</v>
      </c>
    </row>
    <row r="36" spans="1:12" x14ac:dyDescent="0.2">
      <c r="F36" s="11" t="s">
        <v>60</v>
      </c>
      <c r="G36" s="11"/>
      <c r="J36" s="11" t="s">
        <v>70</v>
      </c>
    </row>
    <row r="37" spans="1:12" x14ac:dyDescent="0.2">
      <c r="A37" s="11"/>
      <c r="B37" s="11"/>
      <c r="C37" s="12" t="s">
        <v>27</v>
      </c>
      <c r="D37" s="12" t="s">
        <v>27</v>
      </c>
      <c r="F37" s="11"/>
      <c r="G37" s="11"/>
      <c r="J37" s="11"/>
      <c r="K37" s="18" t="s">
        <v>10</v>
      </c>
      <c r="L37" s="55" t="s">
        <v>22</v>
      </c>
    </row>
    <row r="38" spans="1:12" x14ac:dyDescent="0.2">
      <c r="A38" s="37" t="s">
        <v>14</v>
      </c>
      <c r="B38" s="13" t="s">
        <v>6</v>
      </c>
      <c r="C38" s="3" t="s">
        <v>10</v>
      </c>
      <c r="D38" s="14" t="s">
        <v>22</v>
      </c>
      <c r="F38" s="37" t="s">
        <v>14</v>
      </c>
      <c r="G38" s="3" t="s">
        <v>10</v>
      </c>
      <c r="H38" s="3" t="s">
        <v>22</v>
      </c>
      <c r="J38" s="11"/>
      <c r="K38" s="11" t="s">
        <v>88</v>
      </c>
      <c r="L38" s="11" t="s">
        <v>88</v>
      </c>
    </row>
    <row r="39" spans="1:12" x14ac:dyDescent="0.2">
      <c r="A39" s="41" t="s">
        <v>28</v>
      </c>
      <c r="B39" s="15" t="s">
        <v>89</v>
      </c>
      <c r="C39" s="29">
        <v>0.96613819999999995</v>
      </c>
      <c r="D39" s="30">
        <v>0.78078740000000002</v>
      </c>
      <c r="F39" s="54" t="s">
        <v>31</v>
      </c>
      <c r="G39" s="54">
        <f>AVERAGE(C39:C41)</f>
        <v>0.9490139666666666</v>
      </c>
      <c r="H39" s="54">
        <f>AVERAGE(D39:D41)</f>
        <v>0.91276256666666666</v>
      </c>
      <c r="J39" s="50" t="s">
        <v>62</v>
      </c>
    </row>
    <row r="40" spans="1:12" x14ac:dyDescent="0.2">
      <c r="A40" s="42" t="s">
        <v>28</v>
      </c>
      <c r="B40" s="16" t="s">
        <v>90</v>
      </c>
      <c r="C40" s="21">
        <v>0.88090369999999996</v>
      </c>
      <c r="D40" s="31">
        <v>0.95750029999999997</v>
      </c>
      <c r="F40" s="54" t="s">
        <v>92</v>
      </c>
      <c r="G40" s="54">
        <f>AVERAGE(C42:C44)</f>
        <v>0.11047116</v>
      </c>
      <c r="H40" s="54">
        <f>AVERAGE(D42:D44)</f>
        <v>0.40509346666666673</v>
      </c>
      <c r="J40" s="50" t="s">
        <v>63</v>
      </c>
      <c r="K40" s="1" t="s">
        <v>77</v>
      </c>
      <c r="L40" s="50">
        <v>5.1000000000000004E-3</v>
      </c>
    </row>
    <row r="41" spans="1:12" x14ac:dyDescent="0.2">
      <c r="A41" s="43" t="s">
        <v>28</v>
      </c>
      <c r="B41" s="17" t="s">
        <v>91</v>
      </c>
      <c r="C41" s="32">
        <v>1</v>
      </c>
      <c r="D41" s="33">
        <v>1</v>
      </c>
      <c r="F41" s="16"/>
      <c r="G41" s="16"/>
      <c r="J41" s="50" t="s">
        <v>64</v>
      </c>
      <c r="K41" s="1" t="s">
        <v>74</v>
      </c>
      <c r="L41" s="1" t="s">
        <v>72</v>
      </c>
    </row>
    <row r="42" spans="1:12" x14ac:dyDescent="0.2">
      <c r="A42" s="41" t="s">
        <v>29</v>
      </c>
      <c r="B42" s="15" t="s">
        <v>89</v>
      </c>
      <c r="C42" s="29">
        <v>0.1009867</v>
      </c>
      <c r="D42" s="30">
        <v>0.4230563</v>
      </c>
      <c r="F42" s="16"/>
      <c r="G42" s="16"/>
      <c r="J42" s="50" t="s">
        <v>66</v>
      </c>
      <c r="K42" s="1" t="s">
        <v>67</v>
      </c>
      <c r="L42" s="1" t="s">
        <v>67</v>
      </c>
    </row>
    <row r="43" spans="1:12" x14ac:dyDescent="0.2">
      <c r="A43" s="42" t="s">
        <v>29</v>
      </c>
      <c r="B43" s="16" t="s">
        <v>90</v>
      </c>
      <c r="C43" s="21">
        <v>9.3083879999999994E-2</v>
      </c>
      <c r="D43" s="31">
        <v>0.29028900000000002</v>
      </c>
      <c r="F43" s="11" t="s">
        <v>61</v>
      </c>
      <c r="G43" s="11"/>
      <c r="J43" s="50" t="s">
        <v>68</v>
      </c>
      <c r="K43" s="1" t="s">
        <v>69</v>
      </c>
      <c r="L43" s="1" t="s">
        <v>69</v>
      </c>
    </row>
    <row r="44" spans="1:12" x14ac:dyDescent="0.2">
      <c r="A44" s="43" t="s">
        <v>29</v>
      </c>
      <c r="B44" s="17" t="s">
        <v>91</v>
      </c>
      <c r="C44" s="32">
        <v>0.13734289999999999</v>
      </c>
      <c r="D44" s="33">
        <v>0.50193509999999997</v>
      </c>
      <c r="F44" s="11"/>
      <c r="G44" s="11"/>
    </row>
    <row r="45" spans="1:12" x14ac:dyDescent="0.2">
      <c r="F45" s="37" t="s">
        <v>14</v>
      </c>
      <c r="G45" s="3" t="s">
        <v>10</v>
      </c>
      <c r="H45" s="3" t="s">
        <v>22</v>
      </c>
    </row>
    <row r="46" spans="1:12" x14ac:dyDescent="0.2">
      <c r="F46" s="54" t="s">
        <v>31</v>
      </c>
      <c r="G46" s="54">
        <f>STDEV(C39:C41)/(SQRT(COUNT(C39:C41)))</f>
        <v>3.5430268104467477E-2</v>
      </c>
      <c r="H46" s="54">
        <f>STDEV(D39:D42)/(SQRT(COUNT(D39:D42)))</f>
        <v>0.13130386192738216</v>
      </c>
    </row>
    <row r="47" spans="1:12" x14ac:dyDescent="0.2">
      <c r="F47" s="54" t="s">
        <v>92</v>
      </c>
      <c r="G47" s="54">
        <f>STDEV(C42:C44)/(SQRT(COUNT(C42:C44)))</f>
        <v>1.3628174846725943E-2</v>
      </c>
      <c r="H47" s="54">
        <f>STDEV(D43:D46)/(SQRT(COUNT(D43:D46)))</f>
        <v>0.10582304999999997</v>
      </c>
    </row>
  </sheetData>
  <pageMargins left="0.75" right="0.75" top="1" bottom="1" header="0.5" footer="0.5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J32"/>
  <sheetViews>
    <sheetView workbookViewId="0"/>
  </sheetViews>
  <sheetFormatPr baseColWidth="10" defaultColWidth="10.83203125" defaultRowHeight="16" x14ac:dyDescent="0.2"/>
  <cols>
    <col min="1" max="2" width="10.83203125" style="28"/>
    <col min="3" max="4" width="24.33203125" style="28" bestFit="1" customWidth="1"/>
    <col min="5" max="8" width="10.83203125" style="28"/>
    <col min="9" max="9" width="35" style="28" bestFit="1" customWidth="1"/>
    <col min="10" max="16384" width="10.83203125" style="28"/>
  </cols>
  <sheetData>
    <row r="1" spans="1:10" x14ac:dyDescent="0.2">
      <c r="A1" s="10" t="s">
        <v>185</v>
      </c>
    </row>
    <row r="5" spans="1:10" x14ac:dyDescent="0.2">
      <c r="A5" s="28" t="s">
        <v>219</v>
      </c>
    </row>
    <row r="6" spans="1:10" x14ac:dyDescent="0.2">
      <c r="F6" s="11" t="s">
        <v>60</v>
      </c>
      <c r="G6" s="11"/>
      <c r="I6" s="11" t="s">
        <v>70</v>
      </c>
    </row>
    <row r="7" spans="1:10" x14ac:dyDescent="0.2">
      <c r="A7" s="11"/>
      <c r="B7" s="11"/>
      <c r="C7" s="12" t="s">
        <v>33</v>
      </c>
      <c r="D7" s="12" t="s">
        <v>33</v>
      </c>
      <c r="F7" s="11"/>
      <c r="G7" s="11"/>
      <c r="I7" s="11"/>
      <c r="J7" s="55" t="s">
        <v>22</v>
      </c>
    </row>
    <row r="8" spans="1:10" x14ac:dyDescent="0.2">
      <c r="A8" s="37" t="s">
        <v>14</v>
      </c>
      <c r="B8" s="13" t="s">
        <v>6</v>
      </c>
      <c r="C8" s="3" t="s">
        <v>32</v>
      </c>
      <c r="D8" s="14" t="s">
        <v>10</v>
      </c>
      <c r="F8" s="37" t="s">
        <v>14</v>
      </c>
      <c r="G8" s="3" t="s">
        <v>22</v>
      </c>
      <c r="I8" s="11"/>
      <c r="J8" s="11" t="s">
        <v>88</v>
      </c>
    </row>
    <row r="9" spans="1:10" x14ac:dyDescent="0.2">
      <c r="A9" s="41" t="s">
        <v>31</v>
      </c>
      <c r="B9" s="15">
        <v>1</v>
      </c>
      <c r="C9" s="29">
        <v>1.0999999999999999E-2</v>
      </c>
      <c r="D9" s="30">
        <v>0.36199999999999999</v>
      </c>
      <c r="F9" s="54" t="s">
        <v>31</v>
      </c>
      <c r="G9" s="54">
        <f>AVERAGE(D9:D11)</f>
        <v>0.39933333333333332</v>
      </c>
      <c r="I9" s="50" t="s">
        <v>62</v>
      </c>
    </row>
    <row r="10" spans="1:10" x14ac:dyDescent="0.2">
      <c r="A10" s="42" t="s">
        <v>31</v>
      </c>
      <c r="B10" s="16">
        <v>2</v>
      </c>
      <c r="C10" s="21">
        <v>1.4999999999999999E-2</v>
      </c>
      <c r="D10" s="31">
        <v>0.42299999999999999</v>
      </c>
      <c r="F10" s="54" t="s">
        <v>92</v>
      </c>
      <c r="G10" s="54">
        <f>AVERAGE(D12:D14)</f>
        <v>0.20499999999999999</v>
      </c>
      <c r="I10" s="50" t="s">
        <v>63</v>
      </c>
      <c r="J10" s="50">
        <v>2.5000000000000001E-3</v>
      </c>
    </row>
    <row r="11" spans="1:10" x14ac:dyDescent="0.2">
      <c r="A11" s="43" t="s">
        <v>31</v>
      </c>
      <c r="B11" s="17">
        <v>3</v>
      </c>
      <c r="C11" s="32">
        <v>3.6999999999999998E-2</v>
      </c>
      <c r="D11" s="33">
        <v>0.41299999999999998</v>
      </c>
      <c r="F11" s="16"/>
      <c r="G11" s="16"/>
      <c r="I11" s="50" t="s">
        <v>64</v>
      </c>
      <c r="J11" s="50" t="s">
        <v>72</v>
      </c>
    </row>
    <row r="12" spans="1:10" x14ac:dyDescent="0.2">
      <c r="A12" s="41" t="s">
        <v>29</v>
      </c>
      <c r="B12" s="15">
        <v>1</v>
      </c>
      <c r="C12" s="29">
        <v>5.0000000000000001E-3</v>
      </c>
      <c r="D12" s="30">
        <v>0.22700000000000001</v>
      </c>
      <c r="F12" s="16"/>
      <c r="G12" s="16"/>
      <c r="I12" s="50" t="s">
        <v>66</v>
      </c>
      <c r="J12" s="50" t="s">
        <v>67</v>
      </c>
    </row>
    <row r="13" spans="1:10" x14ac:dyDescent="0.2">
      <c r="A13" s="42" t="s">
        <v>29</v>
      </c>
      <c r="B13" s="16">
        <v>2</v>
      </c>
      <c r="C13" s="21">
        <v>3.0000000000000001E-3</v>
      </c>
      <c r="D13" s="31">
        <v>0.16200000000000001</v>
      </c>
      <c r="F13" s="11" t="s">
        <v>61</v>
      </c>
      <c r="G13" s="11"/>
      <c r="I13" s="50" t="s">
        <v>68</v>
      </c>
      <c r="J13" s="50" t="s">
        <v>69</v>
      </c>
    </row>
    <row r="14" spans="1:10" x14ac:dyDescent="0.2">
      <c r="A14" s="43" t="s">
        <v>29</v>
      </c>
      <c r="B14" s="17">
        <v>3</v>
      </c>
      <c r="C14" s="32">
        <v>7.0000000000000001E-3</v>
      </c>
      <c r="D14" s="33">
        <v>0.22600000000000001</v>
      </c>
      <c r="F14" s="11"/>
      <c r="G14" s="11"/>
    </row>
    <row r="15" spans="1:10" x14ac:dyDescent="0.2">
      <c r="F15" s="37" t="s">
        <v>14</v>
      </c>
      <c r="G15" s="3" t="s">
        <v>22</v>
      </c>
    </row>
    <row r="16" spans="1:10" x14ac:dyDescent="0.2">
      <c r="F16" s="54" t="s">
        <v>31</v>
      </c>
      <c r="G16" s="54">
        <f>STDEV(D9:D11)/(SQRT(COUNT(D9:D11)))</f>
        <v>1.8888562088676251E-2</v>
      </c>
    </row>
    <row r="17" spans="1:10" x14ac:dyDescent="0.2">
      <c r="F17" s="54" t="s">
        <v>92</v>
      </c>
      <c r="G17" s="54">
        <f>STDEV(D12:D14)/(SQRT(COUNT(D12:D14)))</f>
        <v>2.1501937897160286E-2</v>
      </c>
    </row>
    <row r="20" spans="1:10" x14ac:dyDescent="0.2">
      <c r="A20" s="28" t="s">
        <v>34</v>
      </c>
    </row>
    <row r="21" spans="1:10" x14ac:dyDescent="0.2">
      <c r="F21" s="11" t="s">
        <v>60</v>
      </c>
      <c r="G21" s="11"/>
      <c r="I21" s="11" t="s">
        <v>70</v>
      </c>
    </row>
    <row r="22" spans="1:10" x14ac:dyDescent="0.2">
      <c r="A22" s="11"/>
      <c r="B22" s="11"/>
      <c r="C22" s="12" t="s">
        <v>33</v>
      </c>
      <c r="D22" s="12" t="s">
        <v>33</v>
      </c>
      <c r="F22" s="11"/>
      <c r="G22" s="11"/>
      <c r="I22" s="11"/>
      <c r="J22" s="55" t="s">
        <v>22</v>
      </c>
    </row>
    <row r="23" spans="1:10" x14ac:dyDescent="0.2">
      <c r="A23" s="37" t="s">
        <v>14</v>
      </c>
      <c r="B23" s="13" t="s">
        <v>6</v>
      </c>
      <c r="C23" s="3" t="s">
        <v>32</v>
      </c>
      <c r="D23" s="14" t="s">
        <v>10</v>
      </c>
      <c r="F23" s="37" t="s">
        <v>14</v>
      </c>
      <c r="G23" s="3" t="s">
        <v>22</v>
      </c>
      <c r="I23" s="11"/>
      <c r="J23" s="11" t="s">
        <v>88</v>
      </c>
    </row>
    <row r="24" spans="1:10" x14ac:dyDescent="0.2">
      <c r="A24" s="41" t="s">
        <v>31</v>
      </c>
      <c r="B24" s="15">
        <v>1</v>
      </c>
      <c r="C24" s="29">
        <v>1.2999999999999999E-2</v>
      </c>
      <c r="D24" s="30">
        <v>1.2999999999999999E-2</v>
      </c>
      <c r="F24" s="54" t="s">
        <v>31</v>
      </c>
      <c r="G24" s="54">
        <f>AVERAGE(D24:D26)</f>
        <v>0.03</v>
      </c>
      <c r="I24" s="50" t="s">
        <v>62</v>
      </c>
    </row>
    <row r="25" spans="1:10" x14ac:dyDescent="0.2">
      <c r="A25" s="42" t="s">
        <v>31</v>
      </c>
      <c r="B25" s="16">
        <v>2</v>
      </c>
      <c r="C25" s="21">
        <v>2.1000000000000001E-2</v>
      </c>
      <c r="D25" s="31">
        <v>4.4999999999999998E-2</v>
      </c>
      <c r="F25" s="54" t="s">
        <v>92</v>
      </c>
      <c r="G25" s="54">
        <f>AVERAGE(D24:D26)</f>
        <v>0.03</v>
      </c>
      <c r="I25" s="50" t="s">
        <v>63</v>
      </c>
      <c r="J25" s="50">
        <v>0.12509999999999999</v>
      </c>
    </row>
    <row r="26" spans="1:10" x14ac:dyDescent="0.2">
      <c r="A26" s="43" t="s">
        <v>31</v>
      </c>
      <c r="B26" s="17">
        <v>3</v>
      </c>
      <c r="C26" s="32">
        <v>1.4E-2</v>
      </c>
      <c r="D26" s="33">
        <v>3.2000000000000001E-2</v>
      </c>
      <c r="F26" s="16"/>
      <c r="G26" s="16"/>
      <c r="I26" s="50" t="s">
        <v>64</v>
      </c>
      <c r="J26" s="50" t="s">
        <v>81</v>
      </c>
    </row>
    <row r="27" spans="1:10" x14ac:dyDescent="0.2">
      <c r="A27" s="41" t="s">
        <v>29</v>
      </c>
      <c r="B27" s="15">
        <v>1</v>
      </c>
      <c r="C27" s="29">
        <v>8.0000000000000002E-3</v>
      </c>
      <c r="D27" s="30">
        <v>4.2000000000000003E-2</v>
      </c>
      <c r="F27" s="16"/>
      <c r="G27" s="16"/>
      <c r="I27" s="50" t="s">
        <v>66</v>
      </c>
      <c r="J27" s="50" t="s">
        <v>82</v>
      </c>
    </row>
    <row r="28" spans="1:10" x14ac:dyDescent="0.2">
      <c r="A28" s="42" t="s">
        <v>29</v>
      </c>
      <c r="B28" s="16">
        <v>2</v>
      </c>
      <c r="C28" s="21">
        <v>0.01</v>
      </c>
      <c r="D28" s="31">
        <v>0.05</v>
      </c>
      <c r="F28" s="11" t="s">
        <v>61</v>
      </c>
      <c r="G28" s="11"/>
      <c r="I28" s="50" t="s">
        <v>68</v>
      </c>
      <c r="J28" s="50" t="s">
        <v>69</v>
      </c>
    </row>
    <row r="29" spans="1:10" x14ac:dyDescent="0.2">
      <c r="A29" s="43" t="s">
        <v>29</v>
      </c>
      <c r="B29" s="17">
        <v>3</v>
      </c>
      <c r="C29" s="32">
        <v>1.7000000000000001E-2</v>
      </c>
      <c r="D29" s="33">
        <v>6.8000000000000005E-2</v>
      </c>
      <c r="F29" s="11"/>
      <c r="G29" s="11"/>
    </row>
    <row r="30" spans="1:10" x14ac:dyDescent="0.2">
      <c r="F30" s="37" t="s">
        <v>14</v>
      </c>
      <c r="G30" s="3" t="s">
        <v>22</v>
      </c>
    </row>
    <row r="31" spans="1:10" x14ac:dyDescent="0.2">
      <c r="F31" s="54" t="s">
        <v>31</v>
      </c>
      <c r="G31" s="54">
        <f>STDEV(D24:D26)/(SQRT(COUNT(D24:D26)))</f>
        <v>9.2915732431775675E-3</v>
      </c>
    </row>
    <row r="32" spans="1:10" x14ac:dyDescent="0.2">
      <c r="F32" s="54" t="s">
        <v>92</v>
      </c>
      <c r="G32" s="54">
        <f>STDEV(D27:D29)/(SQRT(COUNT(D27:D29)))</f>
        <v>7.6883750631138613E-3</v>
      </c>
    </row>
  </sheetData>
  <pageMargins left="0.75" right="0.75" top="1" bottom="1" header="0.5" footer="0.5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T67"/>
  <sheetViews>
    <sheetView workbookViewId="0"/>
  </sheetViews>
  <sheetFormatPr baseColWidth="10" defaultColWidth="10.83203125" defaultRowHeight="16" x14ac:dyDescent="0.2"/>
  <cols>
    <col min="1" max="1" width="23.5" style="28" customWidth="1"/>
    <col min="2" max="2" width="10.83203125" style="28"/>
    <col min="3" max="3" width="22.33203125" style="28" customWidth="1"/>
    <col min="4" max="4" width="10.83203125" style="28"/>
    <col min="5" max="6" width="19.5" style="28" bestFit="1" customWidth="1"/>
    <col min="7" max="7" width="10.83203125" style="28"/>
    <col min="8" max="8" width="19.5" style="28" bestFit="1" customWidth="1"/>
    <col min="9" max="9" width="10.83203125" style="28"/>
    <col min="10" max="11" width="35" style="28" bestFit="1" customWidth="1"/>
    <col min="12" max="12" width="15.1640625" style="28" bestFit="1" customWidth="1"/>
    <col min="13" max="13" width="16.33203125" style="28" bestFit="1" customWidth="1"/>
    <col min="14" max="14" width="35" style="28" bestFit="1" customWidth="1"/>
    <col min="15" max="16" width="15.1640625" style="28" bestFit="1" customWidth="1"/>
    <col min="17" max="17" width="12.83203125" style="28" bestFit="1" customWidth="1"/>
    <col min="18" max="18" width="13" style="28" bestFit="1" customWidth="1"/>
    <col min="19" max="16384" width="10.83203125" style="28"/>
  </cols>
  <sheetData>
    <row r="1" spans="1:20" x14ac:dyDescent="0.2">
      <c r="A1" s="10" t="s">
        <v>186</v>
      </c>
    </row>
    <row r="4" spans="1:20" x14ac:dyDescent="0.2">
      <c r="A4" s="59" t="s">
        <v>117</v>
      </c>
      <c r="B4" s="60"/>
      <c r="C4" s="60"/>
    </row>
    <row r="5" spans="1:20" x14ac:dyDescent="0.2">
      <c r="A5" s="61"/>
      <c r="B5" s="61"/>
      <c r="C5" s="12" t="s">
        <v>169</v>
      </c>
      <c r="D5" s="39"/>
      <c r="E5" s="22"/>
      <c r="F5" s="11" t="s">
        <v>60</v>
      </c>
      <c r="G5" s="11"/>
      <c r="J5" s="11" t="s">
        <v>61</v>
      </c>
      <c r="K5" s="11"/>
      <c r="N5" s="11" t="s">
        <v>70</v>
      </c>
    </row>
    <row r="6" spans="1:20" x14ac:dyDescent="0.2">
      <c r="A6" s="62" t="s">
        <v>42</v>
      </c>
      <c r="B6" s="63" t="s">
        <v>6</v>
      </c>
      <c r="C6" s="84" t="s">
        <v>10</v>
      </c>
      <c r="D6" s="85" t="s">
        <v>22</v>
      </c>
      <c r="E6" s="11"/>
      <c r="F6" s="11"/>
      <c r="G6" s="11"/>
      <c r="J6" s="11"/>
      <c r="K6" s="11"/>
      <c r="N6" s="11"/>
      <c r="O6" s="55" t="s">
        <v>10</v>
      </c>
      <c r="R6" s="55" t="s">
        <v>22</v>
      </c>
    </row>
    <row r="7" spans="1:20" x14ac:dyDescent="0.2">
      <c r="A7" s="41" t="s">
        <v>36</v>
      </c>
      <c r="B7" s="15">
        <v>1</v>
      </c>
      <c r="C7" s="29">
        <v>1</v>
      </c>
      <c r="D7" s="30">
        <v>1</v>
      </c>
      <c r="E7" s="11"/>
      <c r="F7" s="62" t="s">
        <v>42</v>
      </c>
      <c r="G7" s="3" t="s">
        <v>10</v>
      </c>
      <c r="H7" s="3" t="s">
        <v>22</v>
      </c>
      <c r="J7" s="62" t="s">
        <v>42</v>
      </c>
      <c r="K7" s="3" t="s">
        <v>10</v>
      </c>
      <c r="L7" s="3" t="s">
        <v>22</v>
      </c>
      <c r="N7" s="11"/>
      <c r="O7" s="11" t="s">
        <v>98</v>
      </c>
      <c r="P7" s="11" t="s">
        <v>99</v>
      </c>
      <c r="Q7" s="11" t="s">
        <v>119</v>
      </c>
      <c r="R7" s="11" t="s">
        <v>119</v>
      </c>
      <c r="S7" s="28" t="s">
        <v>101</v>
      </c>
      <c r="T7" s="28" t="s">
        <v>99</v>
      </c>
    </row>
    <row r="8" spans="1:20" x14ac:dyDescent="0.2">
      <c r="A8" s="42" t="s">
        <v>36</v>
      </c>
      <c r="B8" s="16">
        <v>2</v>
      </c>
      <c r="C8" s="21">
        <v>1</v>
      </c>
      <c r="D8" s="31">
        <v>1</v>
      </c>
      <c r="E8" s="56" t="s">
        <v>93</v>
      </c>
      <c r="F8" s="54" t="s">
        <v>36</v>
      </c>
      <c r="G8" s="54">
        <f>AVERAGE(C7:C9)</f>
        <v>1</v>
      </c>
      <c r="H8" s="54">
        <f>AVERAGE(D7:D9)</f>
        <v>1</v>
      </c>
      <c r="I8" s="56" t="s">
        <v>93</v>
      </c>
      <c r="J8" s="54" t="s">
        <v>36</v>
      </c>
      <c r="K8" s="54">
        <f>STDEV(C7:C9)/(SQRT(COUNT(C7:C9)))</f>
        <v>0</v>
      </c>
      <c r="L8" s="54">
        <f>STDEV(D7:D9)/(SQRT(COUNT(D7:D9)))</f>
        <v>0</v>
      </c>
      <c r="N8" s="50" t="s">
        <v>118</v>
      </c>
      <c r="O8" s="1"/>
    </row>
    <row r="9" spans="1:20" x14ac:dyDescent="0.2">
      <c r="A9" s="43" t="s">
        <v>36</v>
      </c>
      <c r="B9" s="17">
        <v>3</v>
      </c>
      <c r="C9" s="32">
        <v>1</v>
      </c>
      <c r="D9" s="33">
        <v>1</v>
      </c>
      <c r="E9" s="56" t="s">
        <v>94</v>
      </c>
      <c r="F9" s="54" t="s">
        <v>37</v>
      </c>
      <c r="G9" s="54">
        <f>AVERAGE(C10:C12)</f>
        <v>0.17089089999999998</v>
      </c>
      <c r="H9" s="54">
        <f>AVERAGE(D10:D12)</f>
        <v>0.75063223333333318</v>
      </c>
      <c r="I9" s="56" t="s">
        <v>94</v>
      </c>
      <c r="J9" s="54" t="s">
        <v>37</v>
      </c>
      <c r="K9" s="54">
        <f>STDEV(C10:C12)/(SQRT(COUNT(C10:C12)))</f>
        <v>2.4327484146605387E-2</v>
      </c>
      <c r="L9" s="54">
        <f>STDEV(D10:D12)/(SQRT(COUNT(D10:D12)))</f>
        <v>3.0553167003183893E-2</v>
      </c>
      <c r="N9" s="50" t="s">
        <v>63</v>
      </c>
      <c r="O9" s="50">
        <v>8.9999999999999998E-4</v>
      </c>
      <c r="P9" s="50">
        <v>3.61E-2</v>
      </c>
      <c r="Q9" s="50">
        <v>5.1900000000000002E-2</v>
      </c>
      <c r="R9" s="50">
        <v>5.9999999999999995E-4</v>
      </c>
      <c r="S9" s="50">
        <v>7.7999999999999996E-3</v>
      </c>
      <c r="T9" s="50">
        <v>5.4399999999999997E-2</v>
      </c>
    </row>
    <row r="10" spans="1:20" x14ac:dyDescent="0.2">
      <c r="A10" s="41" t="s">
        <v>37</v>
      </c>
      <c r="B10" s="15">
        <v>1</v>
      </c>
      <c r="C10" s="29">
        <v>0.21410680000000001</v>
      </c>
      <c r="D10" s="30">
        <v>0.80035469999999997</v>
      </c>
      <c r="E10" s="56" t="s">
        <v>96</v>
      </c>
      <c r="F10" s="54" t="s">
        <v>38</v>
      </c>
      <c r="G10" s="54">
        <f>AVERAGE(C13:C15)</f>
        <v>0.55703293333333337</v>
      </c>
      <c r="H10" s="54">
        <f>AVERAGE(D13:D15)</f>
        <v>4.0127746666666662</v>
      </c>
      <c r="I10" s="56" t="s">
        <v>96</v>
      </c>
      <c r="J10" s="54" t="s">
        <v>38</v>
      </c>
      <c r="K10" s="54">
        <f>STDEV(C13:C15)/(SQRT(COUNT(C13:C15)))</f>
        <v>0.10507075788855062</v>
      </c>
      <c r="L10" s="54">
        <f>STDEV(D13:D15)/(SQRT(COUNT(D13:D15)))</f>
        <v>7.4848025102722565E-2</v>
      </c>
      <c r="N10" s="50" t="s">
        <v>64</v>
      </c>
      <c r="O10" s="1" t="s">
        <v>74</v>
      </c>
      <c r="P10" s="50" t="s">
        <v>65</v>
      </c>
      <c r="Q10" s="50" t="s">
        <v>81</v>
      </c>
      <c r="R10" s="1" t="s">
        <v>74</v>
      </c>
      <c r="S10" s="50" t="s">
        <v>72</v>
      </c>
      <c r="T10" s="50" t="s">
        <v>81</v>
      </c>
    </row>
    <row r="11" spans="1:20" x14ac:dyDescent="0.2">
      <c r="A11" s="42" t="s">
        <v>37</v>
      </c>
      <c r="B11" s="16">
        <v>2</v>
      </c>
      <c r="C11" s="21">
        <v>0.12992400000000001</v>
      </c>
      <c r="D11" s="31">
        <v>0.69500989999999996</v>
      </c>
      <c r="E11" s="56" t="s">
        <v>95</v>
      </c>
      <c r="F11" s="54" t="s">
        <v>39</v>
      </c>
      <c r="G11" s="54">
        <f>AVERAGE(C16:C18)</f>
        <v>0.1541611</v>
      </c>
      <c r="H11" s="54">
        <f>AVERAGE(D16:D18)</f>
        <v>5.2123710000000001</v>
      </c>
      <c r="I11" s="56" t="s">
        <v>95</v>
      </c>
      <c r="J11" s="54" t="s">
        <v>39</v>
      </c>
      <c r="K11" s="54">
        <f>STDEV(C16:C18)/(SQRT(COUNT(C16:C18)))</f>
        <v>3.0105886057436256E-2</v>
      </c>
      <c r="L11" s="54">
        <f>STDEV(D16:D18)/(SQRT(COUNT(D16:D18)))</f>
        <v>0.36562902827091487</v>
      </c>
      <c r="N11" s="50" t="s">
        <v>66</v>
      </c>
      <c r="O11" s="1" t="s">
        <v>67</v>
      </c>
      <c r="P11" s="50" t="s">
        <v>67</v>
      </c>
      <c r="Q11" s="50" t="s">
        <v>82</v>
      </c>
      <c r="R11" s="1" t="s">
        <v>67</v>
      </c>
      <c r="S11" s="50" t="s">
        <v>67</v>
      </c>
      <c r="T11" s="50" t="s">
        <v>82</v>
      </c>
    </row>
    <row r="12" spans="1:20" x14ac:dyDescent="0.2">
      <c r="A12" s="43" t="s">
        <v>37</v>
      </c>
      <c r="B12" s="17">
        <v>3</v>
      </c>
      <c r="C12" s="32">
        <v>0.16864190000000001</v>
      </c>
      <c r="D12" s="33">
        <v>0.75653210000000004</v>
      </c>
      <c r="E12" s="11"/>
      <c r="N12" s="50" t="s">
        <v>68</v>
      </c>
      <c r="O12" s="1" t="s">
        <v>69</v>
      </c>
      <c r="P12" s="50" t="s">
        <v>69</v>
      </c>
      <c r="Q12" s="50" t="s">
        <v>69</v>
      </c>
      <c r="R12" s="1" t="s">
        <v>69</v>
      </c>
      <c r="S12" s="50" t="s">
        <v>69</v>
      </c>
      <c r="T12" s="50" t="s">
        <v>69</v>
      </c>
    </row>
    <row r="13" spans="1:20" x14ac:dyDescent="0.2">
      <c r="A13" s="41" t="s">
        <v>38</v>
      </c>
      <c r="B13" s="15">
        <v>1</v>
      </c>
      <c r="C13" s="29">
        <v>0.35013090000000002</v>
      </c>
      <c r="D13" s="30">
        <v>3.8901300000000001</v>
      </c>
    </row>
    <row r="14" spans="1:20" x14ac:dyDescent="0.2">
      <c r="A14" s="42" t="s">
        <v>38</v>
      </c>
      <c r="B14" s="16">
        <v>2</v>
      </c>
      <c r="C14" s="21">
        <v>0.62865230000000005</v>
      </c>
      <c r="D14" s="31">
        <v>4.1484300000000003</v>
      </c>
      <c r="F14" s="1"/>
      <c r="P14"/>
    </row>
    <row r="15" spans="1:20" x14ac:dyDescent="0.2">
      <c r="A15" s="43" t="s">
        <v>38</v>
      </c>
      <c r="B15" s="17">
        <v>3</v>
      </c>
      <c r="C15" s="32">
        <v>0.69231560000000003</v>
      </c>
      <c r="D15" s="33">
        <v>3.9997639999999999</v>
      </c>
      <c r="F15" s="1"/>
      <c r="P15"/>
    </row>
    <row r="16" spans="1:20" x14ac:dyDescent="0.2">
      <c r="A16" s="41" t="s">
        <v>39</v>
      </c>
      <c r="B16" s="15">
        <v>1</v>
      </c>
      <c r="C16" s="29">
        <v>0.1046101</v>
      </c>
      <c r="D16" s="30">
        <v>4.5603449999999999</v>
      </c>
      <c r="F16" s="1"/>
      <c r="P16"/>
    </row>
    <row r="17" spans="1:16" x14ac:dyDescent="0.2">
      <c r="A17" s="42" t="s">
        <v>39</v>
      </c>
      <c r="B17" s="16">
        <v>2</v>
      </c>
      <c r="C17" s="21">
        <v>0.149312</v>
      </c>
      <c r="D17" s="31">
        <v>5.8250900000000003</v>
      </c>
      <c r="P17"/>
    </row>
    <row r="18" spans="1:16" x14ac:dyDescent="0.2">
      <c r="A18" s="43" t="s">
        <v>39</v>
      </c>
      <c r="B18" s="17">
        <v>3</v>
      </c>
      <c r="C18" s="32">
        <v>0.2085612</v>
      </c>
      <c r="D18" s="33">
        <v>5.2516780000000001</v>
      </c>
      <c r="P18"/>
    </row>
    <row r="23" spans="1:16" x14ac:dyDescent="0.2">
      <c r="A23" s="34" t="s">
        <v>35</v>
      </c>
    </row>
    <row r="24" spans="1:16" x14ac:dyDescent="0.2">
      <c r="A24" s="11"/>
      <c r="B24" s="11"/>
      <c r="C24" s="11" t="s">
        <v>43</v>
      </c>
      <c r="D24" s="12"/>
    </row>
    <row r="25" spans="1:16" x14ac:dyDescent="0.2">
      <c r="A25" s="37" t="s">
        <v>42</v>
      </c>
      <c r="B25" s="13" t="s">
        <v>6</v>
      </c>
      <c r="C25" s="20" t="s">
        <v>35</v>
      </c>
      <c r="D25" s="36"/>
      <c r="E25" s="11" t="s">
        <v>60</v>
      </c>
      <c r="F25" s="11"/>
      <c r="H25" s="11" t="s">
        <v>61</v>
      </c>
      <c r="I25" s="11"/>
      <c r="K25" s="11" t="s">
        <v>70</v>
      </c>
    </row>
    <row r="26" spans="1:16" x14ac:dyDescent="0.2">
      <c r="A26" s="41" t="s">
        <v>36</v>
      </c>
      <c r="B26" s="15">
        <v>1</v>
      </c>
      <c r="C26" s="44">
        <v>63.102323280008854</v>
      </c>
      <c r="D26" s="11"/>
      <c r="E26" s="11"/>
      <c r="F26" s="11"/>
      <c r="H26" s="11"/>
      <c r="I26" s="11"/>
      <c r="K26" s="11"/>
      <c r="L26" s="55" t="s">
        <v>20</v>
      </c>
    </row>
    <row r="27" spans="1:16" x14ac:dyDescent="0.2">
      <c r="A27" s="42" t="s">
        <v>36</v>
      </c>
      <c r="B27" s="16">
        <v>2</v>
      </c>
      <c r="C27" s="45">
        <v>58.931436801190927</v>
      </c>
      <c r="D27" s="11"/>
      <c r="E27" s="37" t="s">
        <v>14</v>
      </c>
      <c r="F27" s="3" t="s">
        <v>20</v>
      </c>
      <c r="H27" s="37" t="s">
        <v>14</v>
      </c>
      <c r="I27" s="3" t="s">
        <v>20</v>
      </c>
      <c r="K27" s="11"/>
      <c r="L27" s="11" t="s">
        <v>98</v>
      </c>
      <c r="M27" s="11" t="s">
        <v>99</v>
      </c>
      <c r="N27" s="11" t="s">
        <v>100</v>
      </c>
      <c r="O27" s="11" t="s">
        <v>101</v>
      </c>
    </row>
    <row r="28" spans="1:16" x14ac:dyDescent="0.2">
      <c r="A28" s="43" t="s">
        <v>36</v>
      </c>
      <c r="B28" s="17">
        <v>3</v>
      </c>
      <c r="C28" s="46">
        <v>63.319740340776804</v>
      </c>
      <c r="D28" s="56" t="s">
        <v>93</v>
      </c>
      <c r="E28" s="54" t="s">
        <v>36</v>
      </c>
      <c r="F28" s="54">
        <f>AVERAGE(C26:C28)</f>
        <v>61.784500140658857</v>
      </c>
      <c r="G28" s="56" t="s">
        <v>93</v>
      </c>
      <c r="H28" s="54" t="s">
        <v>36</v>
      </c>
      <c r="I28" s="54">
        <f>STDEV(C26:C28)/(SQRT(COUNT(C26:C28)))</f>
        <v>1.4279116871431727</v>
      </c>
      <c r="J28" s="47"/>
      <c r="K28" s="50" t="s">
        <v>62</v>
      </c>
    </row>
    <row r="29" spans="1:16" x14ac:dyDescent="0.2">
      <c r="A29" s="41" t="s">
        <v>37</v>
      </c>
      <c r="B29" s="15">
        <v>1</v>
      </c>
      <c r="C29" s="44">
        <v>37.984064883638382</v>
      </c>
      <c r="D29" s="56" t="s">
        <v>94</v>
      </c>
      <c r="E29" s="54" t="s">
        <v>37</v>
      </c>
      <c r="F29" s="54">
        <f>AVERAGE(C29:C31)</f>
        <v>33.725997206041093</v>
      </c>
      <c r="G29" s="56" t="s">
        <v>94</v>
      </c>
      <c r="H29" s="54" t="s">
        <v>37</v>
      </c>
      <c r="I29" s="54">
        <f>STDEV(C29:C31)/(SQRT(COUNT(C29:C31)))</f>
        <v>7.6352918095317319</v>
      </c>
      <c r="K29" s="50" t="s">
        <v>63</v>
      </c>
      <c r="L29" s="50">
        <v>1.1299999999999999E-2</v>
      </c>
      <c r="M29" s="50">
        <v>0.1547</v>
      </c>
      <c r="N29" s="50">
        <v>1.26E-2</v>
      </c>
      <c r="O29" s="50">
        <v>2.8299999999999999E-2</v>
      </c>
    </row>
    <row r="30" spans="1:16" x14ac:dyDescent="0.2">
      <c r="A30" s="42" t="s">
        <v>37</v>
      </c>
      <c r="B30" s="16">
        <v>2</v>
      </c>
      <c r="C30" s="45">
        <v>44.297147924557279</v>
      </c>
      <c r="D30" s="56" t="s">
        <v>96</v>
      </c>
      <c r="E30" s="54" t="s">
        <v>38</v>
      </c>
      <c r="F30" s="54">
        <f>AVERAGE(C32:C34)</f>
        <v>63.356092704156787</v>
      </c>
      <c r="G30" s="56" t="s">
        <v>96</v>
      </c>
      <c r="H30" s="54" t="s">
        <v>38</v>
      </c>
      <c r="I30" s="54">
        <f>STDEV(C32:C34)/(SQRT(COUNT(C32:C34)))</f>
        <v>3.7202218596346444</v>
      </c>
      <c r="K30" s="50" t="s">
        <v>64</v>
      </c>
      <c r="L30" s="1" t="s">
        <v>65</v>
      </c>
      <c r="M30" s="1" t="s">
        <v>81</v>
      </c>
      <c r="N30" s="1" t="s">
        <v>65</v>
      </c>
      <c r="O30" s="50" t="s">
        <v>65</v>
      </c>
    </row>
    <row r="31" spans="1:16" x14ac:dyDescent="0.2">
      <c r="A31" s="43" t="s">
        <v>37</v>
      </c>
      <c r="B31" s="17">
        <v>3</v>
      </c>
      <c r="C31" s="46">
        <v>18.896778809927621</v>
      </c>
      <c r="D31" s="56" t="s">
        <v>95</v>
      </c>
      <c r="E31" s="54" t="s">
        <v>39</v>
      </c>
      <c r="F31" s="54">
        <f>AVERAGE(C35:C37)</f>
        <v>56.849451380436086</v>
      </c>
      <c r="G31" s="56" t="s">
        <v>95</v>
      </c>
      <c r="H31" s="54" t="s">
        <v>39</v>
      </c>
      <c r="I31" s="54">
        <f>STDEV(C35:C37)/(SQRT(COUNT(C35:C37)))</f>
        <v>4.178534249657087</v>
      </c>
      <c r="K31" s="50" t="s">
        <v>66</v>
      </c>
      <c r="L31" s="1" t="s">
        <v>67</v>
      </c>
      <c r="M31" s="1" t="s">
        <v>82</v>
      </c>
      <c r="N31" s="1" t="s">
        <v>67</v>
      </c>
      <c r="O31" s="50" t="s">
        <v>67</v>
      </c>
    </row>
    <row r="32" spans="1:16" x14ac:dyDescent="0.2">
      <c r="A32" s="41" t="s">
        <v>38</v>
      </c>
      <c r="B32" s="15">
        <v>1</v>
      </c>
      <c r="C32" s="44">
        <v>68.631761306192899</v>
      </c>
      <c r="D32" s="11"/>
      <c r="K32" s="50" t="s">
        <v>68</v>
      </c>
      <c r="L32" s="1" t="s">
        <v>97</v>
      </c>
      <c r="M32" s="1" t="s">
        <v>97</v>
      </c>
      <c r="N32" s="1" t="s">
        <v>97</v>
      </c>
      <c r="O32" s="50" t="s">
        <v>97</v>
      </c>
    </row>
    <row r="33" spans="1:15" x14ac:dyDescent="0.2">
      <c r="A33" s="42" t="s">
        <v>38</v>
      </c>
      <c r="B33" s="16">
        <v>2</v>
      </c>
      <c r="C33" s="45">
        <v>65.262006047520842</v>
      </c>
      <c r="D33" s="11"/>
    </row>
    <row r="34" spans="1:15" x14ac:dyDescent="0.2">
      <c r="A34" s="43" t="s">
        <v>38</v>
      </c>
      <c r="B34" s="17">
        <v>3</v>
      </c>
      <c r="C34" s="46">
        <v>56.174510758756604</v>
      </c>
      <c r="D34" s="11"/>
    </row>
    <row r="35" spans="1:15" x14ac:dyDescent="0.2">
      <c r="A35" s="41" t="s">
        <v>39</v>
      </c>
      <c r="B35" s="15">
        <v>1</v>
      </c>
      <c r="C35" s="44">
        <v>62.438263856994524</v>
      </c>
      <c r="D35" s="11"/>
    </row>
    <row r="36" spans="1:15" x14ac:dyDescent="0.2">
      <c r="A36" s="42" t="s">
        <v>39</v>
      </c>
      <c r="B36" s="16">
        <v>2</v>
      </c>
      <c r="C36" s="45">
        <v>48.674122660549273</v>
      </c>
      <c r="D36" s="26"/>
    </row>
    <row r="37" spans="1:15" x14ac:dyDescent="0.2">
      <c r="A37" s="43" t="s">
        <v>39</v>
      </c>
      <c r="B37" s="17">
        <v>3</v>
      </c>
      <c r="C37" s="46">
        <v>59.435967623764476</v>
      </c>
      <c r="D37" s="11"/>
    </row>
    <row r="41" spans="1:15" x14ac:dyDescent="0.2">
      <c r="A41" s="34" t="s">
        <v>40</v>
      </c>
      <c r="C41" s="39"/>
      <c r="D41" s="39"/>
      <c r="E41" s="39"/>
      <c r="F41" s="39"/>
      <c r="G41" s="39"/>
    </row>
    <row r="42" spans="1:15" x14ac:dyDescent="0.2">
      <c r="C42" s="86" t="s">
        <v>44</v>
      </c>
      <c r="D42" s="40"/>
      <c r="E42" s="40"/>
      <c r="F42" s="40"/>
      <c r="G42" s="87"/>
      <c r="I42" s="22"/>
      <c r="J42" s="11" t="s">
        <v>60</v>
      </c>
      <c r="K42" s="11"/>
    </row>
    <row r="43" spans="1:15" x14ac:dyDescent="0.2">
      <c r="A43" s="37" t="s">
        <v>42</v>
      </c>
      <c r="B43" s="13" t="s">
        <v>6</v>
      </c>
      <c r="C43" s="3" t="s">
        <v>46</v>
      </c>
      <c r="D43" s="3" t="s">
        <v>47</v>
      </c>
      <c r="E43" s="3" t="s">
        <v>48</v>
      </c>
      <c r="F43" s="3" t="s">
        <v>49</v>
      </c>
      <c r="G43" s="3" t="s">
        <v>41</v>
      </c>
      <c r="H43" s="36"/>
      <c r="I43" s="11"/>
      <c r="J43" s="11"/>
      <c r="K43" s="11"/>
    </row>
    <row r="44" spans="1:15" x14ac:dyDescent="0.2">
      <c r="A44" s="41" t="s">
        <v>36</v>
      </c>
      <c r="B44" s="15">
        <v>1</v>
      </c>
      <c r="C44" s="29">
        <v>58</v>
      </c>
      <c r="D44" s="29">
        <v>27</v>
      </c>
      <c r="E44" s="29">
        <v>7</v>
      </c>
      <c r="F44" s="29">
        <v>6</v>
      </c>
      <c r="G44" s="30">
        <v>2</v>
      </c>
      <c r="I44" s="11"/>
      <c r="J44" s="37" t="s">
        <v>14</v>
      </c>
      <c r="K44" s="3" t="s">
        <v>46</v>
      </c>
      <c r="L44" s="3" t="s">
        <v>47</v>
      </c>
      <c r="M44" s="3" t="s">
        <v>48</v>
      </c>
      <c r="N44" s="3" t="s">
        <v>49</v>
      </c>
      <c r="O44" s="3" t="s">
        <v>41</v>
      </c>
    </row>
    <row r="45" spans="1:15" x14ac:dyDescent="0.2">
      <c r="A45" s="42" t="s">
        <v>36</v>
      </c>
      <c r="B45" s="16">
        <v>2</v>
      </c>
      <c r="C45" s="21">
        <v>66</v>
      </c>
      <c r="D45" s="21">
        <v>20</v>
      </c>
      <c r="E45" s="21">
        <v>5</v>
      </c>
      <c r="F45" s="21">
        <v>8</v>
      </c>
      <c r="G45" s="31">
        <v>2</v>
      </c>
      <c r="I45" s="56" t="s">
        <v>93</v>
      </c>
      <c r="J45" s="54" t="s">
        <v>36</v>
      </c>
      <c r="K45" s="54">
        <f>AVERAGE(C44:C46)</f>
        <v>63.333333333333336</v>
      </c>
      <c r="L45" s="54">
        <f t="shared" ref="L45:O45" si="0">AVERAGE(D44:D46)</f>
        <v>20.666666666666668</v>
      </c>
      <c r="M45" s="54">
        <f t="shared" si="0"/>
        <v>5</v>
      </c>
      <c r="N45" s="54">
        <f t="shared" si="0"/>
        <v>8</v>
      </c>
      <c r="O45" s="54">
        <f t="shared" si="0"/>
        <v>3.3333333333333335</v>
      </c>
    </row>
    <row r="46" spans="1:15" x14ac:dyDescent="0.2">
      <c r="A46" s="43" t="s">
        <v>36</v>
      </c>
      <c r="B46" s="17">
        <v>3</v>
      </c>
      <c r="C46" s="32">
        <v>66</v>
      </c>
      <c r="D46" s="32">
        <v>15</v>
      </c>
      <c r="E46" s="32">
        <v>3</v>
      </c>
      <c r="F46" s="32">
        <v>10</v>
      </c>
      <c r="G46" s="33">
        <v>6</v>
      </c>
      <c r="I46" s="56" t="s">
        <v>94</v>
      </c>
      <c r="J46" s="54" t="s">
        <v>37</v>
      </c>
      <c r="K46" s="54">
        <f>AVERAGE(C47:C49)</f>
        <v>81</v>
      </c>
      <c r="L46" s="54">
        <f t="shared" ref="L46:O46" si="1">AVERAGE(D47:D49)</f>
        <v>14.333333333333334</v>
      </c>
      <c r="M46" s="54">
        <f t="shared" si="1"/>
        <v>1.6666666666666667</v>
      </c>
      <c r="N46" s="54">
        <f t="shared" si="1"/>
        <v>2.6666666666666665</v>
      </c>
      <c r="O46" s="54">
        <f t="shared" si="1"/>
        <v>0.33333333333333331</v>
      </c>
    </row>
    <row r="47" spans="1:15" x14ac:dyDescent="0.2">
      <c r="A47" s="41" t="s">
        <v>37</v>
      </c>
      <c r="B47" s="15">
        <v>1</v>
      </c>
      <c r="C47" s="29">
        <v>81</v>
      </c>
      <c r="D47" s="29">
        <v>14</v>
      </c>
      <c r="E47" s="29">
        <v>2</v>
      </c>
      <c r="F47" s="29">
        <v>3</v>
      </c>
      <c r="G47" s="30">
        <v>0</v>
      </c>
      <c r="H47" s="11"/>
      <c r="I47" s="56" t="s">
        <v>96</v>
      </c>
      <c r="J47" s="54" t="s">
        <v>38</v>
      </c>
      <c r="K47" s="54">
        <f>AVERAGE(C50:C52)</f>
        <v>64</v>
      </c>
      <c r="L47" s="54">
        <f t="shared" ref="L47:O47" si="2">AVERAGE(D50:D52)</f>
        <v>20.333333333333332</v>
      </c>
      <c r="M47" s="54">
        <f t="shared" si="2"/>
        <v>4.333333333333333</v>
      </c>
      <c r="N47" s="54">
        <f t="shared" si="2"/>
        <v>8.6666666666666661</v>
      </c>
      <c r="O47" s="54">
        <f t="shared" si="2"/>
        <v>2.6666666666666665</v>
      </c>
    </row>
    <row r="48" spans="1:15" x14ac:dyDescent="0.2">
      <c r="A48" s="42" t="s">
        <v>37</v>
      </c>
      <c r="B48" s="16">
        <v>2</v>
      </c>
      <c r="C48" s="21">
        <v>70</v>
      </c>
      <c r="D48" s="21">
        <v>22</v>
      </c>
      <c r="E48" s="21">
        <v>2</v>
      </c>
      <c r="F48" s="21">
        <v>5</v>
      </c>
      <c r="G48" s="31">
        <v>1</v>
      </c>
      <c r="H48" s="11"/>
      <c r="I48" s="56" t="s">
        <v>95</v>
      </c>
      <c r="J48" s="54" t="s">
        <v>39</v>
      </c>
      <c r="K48" s="54">
        <f>AVERAGE(C53:C55)</f>
        <v>65.666666666666671</v>
      </c>
      <c r="L48" s="54">
        <f t="shared" ref="L48:O48" si="3">AVERAGE(D53:D55)</f>
        <v>18.666666666666668</v>
      </c>
      <c r="M48" s="54">
        <f t="shared" si="3"/>
        <v>4.333333333333333</v>
      </c>
      <c r="N48" s="54">
        <f t="shared" si="3"/>
        <v>8.6666666666666661</v>
      </c>
      <c r="O48" s="54">
        <f t="shared" si="3"/>
        <v>3</v>
      </c>
    </row>
    <row r="49" spans="1:18" x14ac:dyDescent="0.2">
      <c r="A49" s="43" t="s">
        <v>37</v>
      </c>
      <c r="B49" s="17">
        <v>3</v>
      </c>
      <c r="C49" s="32">
        <v>92</v>
      </c>
      <c r="D49" s="32">
        <v>7</v>
      </c>
      <c r="E49" s="32">
        <v>1</v>
      </c>
      <c r="F49" s="32">
        <v>0</v>
      </c>
      <c r="G49" s="33">
        <v>0</v>
      </c>
      <c r="H49" s="11"/>
      <c r="I49" s="11"/>
      <c r="J49" s="11"/>
      <c r="K49" s="11"/>
      <c r="L49" s="11"/>
    </row>
    <row r="50" spans="1:18" x14ac:dyDescent="0.2">
      <c r="A50" s="41" t="s">
        <v>38</v>
      </c>
      <c r="B50" s="15">
        <v>1</v>
      </c>
      <c r="C50" s="29">
        <v>52</v>
      </c>
      <c r="D50" s="29">
        <v>26</v>
      </c>
      <c r="E50" s="29">
        <v>5</v>
      </c>
      <c r="F50" s="29">
        <v>14</v>
      </c>
      <c r="G50" s="30">
        <v>3</v>
      </c>
      <c r="H50" s="11"/>
      <c r="I50" s="11"/>
      <c r="J50" s="11"/>
      <c r="K50" s="11"/>
      <c r="L50" s="11"/>
    </row>
    <row r="51" spans="1:18" x14ac:dyDescent="0.2">
      <c r="A51" s="42" t="s">
        <v>38</v>
      </c>
      <c r="B51" s="16">
        <v>2</v>
      </c>
      <c r="C51" s="21">
        <v>62</v>
      </c>
      <c r="D51" s="21">
        <v>21</v>
      </c>
      <c r="E51" s="21">
        <v>6</v>
      </c>
      <c r="F51" s="21">
        <v>8</v>
      </c>
      <c r="G51" s="31">
        <v>3</v>
      </c>
      <c r="H51" s="11"/>
      <c r="J51" s="11" t="s">
        <v>61</v>
      </c>
      <c r="K51" s="11"/>
      <c r="L51" s="11"/>
    </row>
    <row r="52" spans="1:18" x14ac:dyDescent="0.2">
      <c r="A52" s="43" t="s">
        <v>38</v>
      </c>
      <c r="B52" s="17">
        <v>3</v>
      </c>
      <c r="C52" s="32">
        <v>78</v>
      </c>
      <c r="D52" s="32">
        <v>14</v>
      </c>
      <c r="E52" s="32">
        <v>2</v>
      </c>
      <c r="F52" s="32">
        <v>4</v>
      </c>
      <c r="G52" s="33">
        <v>2</v>
      </c>
      <c r="H52" s="11"/>
      <c r="J52" s="11"/>
      <c r="K52" s="11"/>
      <c r="L52" s="11"/>
    </row>
    <row r="53" spans="1:18" x14ac:dyDescent="0.2">
      <c r="A53" s="41" t="s">
        <v>39</v>
      </c>
      <c r="B53" s="15">
        <v>1</v>
      </c>
      <c r="C53" s="29">
        <v>51</v>
      </c>
      <c r="D53" s="29">
        <v>24</v>
      </c>
      <c r="E53" s="29">
        <v>6</v>
      </c>
      <c r="F53" s="29">
        <v>16</v>
      </c>
      <c r="G53" s="30">
        <v>4</v>
      </c>
      <c r="H53" s="11"/>
      <c r="J53" s="37" t="s">
        <v>14</v>
      </c>
      <c r="K53" s="3" t="s">
        <v>46</v>
      </c>
      <c r="L53" s="3" t="s">
        <v>47</v>
      </c>
      <c r="M53" s="3" t="s">
        <v>48</v>
      </c>
      <c r="N53" s="3" t="s">
        <v>49</v>
      </c>
      <c r="O53" s="3" t="s">
        <v>41</v>
      </c>
    </row>
    <row r="54" spans="1:18" x14ac:dyDescent="0.2">
      <c r="A54" s="42" t="s">
        <v>39</v>
      </c>
      <c r="B54" s="16">
        <v>2</v>
      </c>
      <c r="C54" s="21">
        <v>71</v>
      </c>
      <c r="D54" s="21">
        <v>19</v>
      </c>
      <c r="E54" s="21">
        <v>3</v>
      </c>
      <c r="F54" s="21">
        <v>5</v>
      </c>
      <c r="G54" s="31">
        <v>2</v>
      </c>
      <c r="H54" s="11"/>
      <c r="I54" s="56" t="s">
        <v>93</v>
      </c>
      <c r="J54" s="54" t="s">
        <v>36</v>
      </c>
      <c r="K54" s="54">
        <f>STDEV(C44:C46)/(SQRT(COUNT(C44:C46)))</f>
        <v>2.666666666666667</v>
      </c>
      <c r="L54" s="54">
        <f t="shared" ref="L54:O54" si="4">STDEV(D44:D46)/(SQRT(COUNT(D44:D46)))</f>
        <v>3.4801021696368517</v>
      </c>
      <c r="M54" s="54">
        <f t="shared" si="4"/>
        <v>1.1547005383792517</v>
      </c>
      <c r="N54" s="54">
        <f t="shared" si="4"/>
        <v>1.1547005383792517</v>
      </c>
      <c r="O54" s="54">
        <f t="shared" si="4"/>
        <v>1.3333333333333333</v>
      </c>
    </row>
    <row r="55" spans="1:18" x14ac:dyDescent="0.2">
      <c r="A55" s="43" t="s">
        <v>39</v>
      </c>
      <c r="B55" s="17">
        <v>3</v>
      </c>
      <c r="C55" s="32">
        <v>75</v>
      </c>
      <c r="D55" s="32">
        <v>13</v>
      </c>
      <c r="E55" s="32">
        <v>4</v>
      </c>
      <c r="F55" s="32">
        <v>5</v>
      </c>
      <c r="G55" s="33">
        <v>3</v>
      </c>
      <c r="H55" s="11"/>
      <c r="I55" s="56" t="s">
        <v>94</v>
      </c>
      <c r="J55" s="54" t="s">
        <v>37</v>
      </c>
      <c r="K55" s="54">
        <f>STDEV(C47:C49)/(SQRT(COUNT(C47:C49)))</f>
        <v>6.3508529610858835</v>
      </c>
      <c r="L55" s="54">
        <f t="shared" ref="L55:O55" si="5">STDEV(D47:D49)/(SQRT(COUNT(D47:D49)))</f>
        <v>4.333333333333333</v>
      </c>
      <c r="M55" s="54">
        <f t="shared" si="5"/>
        <v>0.3333333333333332</v>
      </c>
      <c r="N55" s="54">
        <f t="shared" si="5"/>
        <v>1.4529663145135581</v>
      </c>
      <c r="O55" s="54">
        <f t="shared" si="5"/>
        <v>0.33333333333333337</v>
      </c>
    </row>
    <row r="56" spans="1:18" x14ac:dyDescent="0.2">
      <c r="B56" s="11"/>
      <c r="C56" s="11"/>
      <c r="D56" s="11"/>
      <c r="I56" s="56" t="s">
        <v>96</v>
      </c>
      <c r="J56" s="54" t="s">
        <v>38</v>
      </c>
      <c r="K56" s="54">
        <f>STDEV(C50:C52)/(SQRT(COUNT(C50:C52)))</f>
        <v>7.5718777944003648</v>
      </c>
      <c r="L56" s="54">
        <f t="shared" ref="L56:O56" si="6">STDEV(D50:D52)/(SQRT(COUNT(D50:D52)))</f>
        <v>3.4801021696368517</v>
      </c>
      <c r="M56" s="54">
        <f t="shared" si="6"/>
        <v>1.2018504251546631</v>
      </c>
      <c r="N56" s="54">
        <f t="shared" si="6"/>
        <v>2.9059326290271157</v>
      </c>
      <c r="O56" s="54">
        <f t="shared" si="6"/>
        <v>0.33333333333333365</v>
      </c>
    </row>
    <row r="57" spans="1:18" x14ac:dyDescent="0.2">
      <c r="A57" s="11"/>
      <c r="B57" s="11"/>
      <c r="C57" s="11"/>
      <c r="D57" s="11"/>
      <c r="I57" s="56" t="s">
        <v>95</v>
      </c>
      <c r="J57" s="54" t="s">
        <v>39</v>
      </c>
      <c r="K57" s="54">
        <f>STDEV(C53:C55)/(SQRT(COUNT(C53:C55)))</f>
        <v>7.4236858171066897</v>
      </c>
      <c r="L57" s="54">
        <f t="shared" ref="L57:O57" si="7">STDEV(D53:D55)/(SQRT(COUNT(D53:D55)))</f>
        <v>3.1797973380564879</v>
      </c>
      <c r="M57" s="54">
        <f t="shared" si="7"/>
        <v>0.88191710368819676</v>
      </c>
      <c r="N57" s="54">
        <f t="shared" si="7"/>
        <v>3.6666666666666665</v>
      </c>
      <c r="O57" s="54">
        <f t="shared" si="7"/>
        <v>0.57735026918962584</v>
      </c>
    </row>
    <row r="58" spans="1:18" x14ac:dyDescent="0.2">
      <c r="A58" s="11"/>
      <c r="B58" s="11"/>
      <c r="C58" s="11"/>
      <c r="D58" s="11"/>
    </row>
    <row r="60" spans="1:18" x14ac:dyDescent="0.2">
      <c r="J60" s="11" t="s">
        <v>70</v>
      </c>
    </row>
    <row r="61" spans="1:18" x14ac:dyDescent="0.2">
      <c r="J61" s="11"/>
    </row>
    <row r="62" spans="1:18" x14ac:dyDescent="0.2">
      <c r="J62" s="11"/>
      <c r="K62" s="28" t="s">
        <v>102</v>
      </c>
      <c r="L62" s="28" t="s">
        <v>103</v>
      </c>
      <c r="M62" s="28" t="s">
        <v>104</v>
      </c>
      <c r="N62" s="28" t="s">
        <v>105</v>
      </c>
      <c r="O62" s="28" t="s">
        <v>106</v>
      </c>
      <c r="P62" s="28" t="s">
        <v>107</v>
      </c>
      <c r="Q62" s="28" t="s">
        <v>108</v>
      </c>
      <c r="R62" s="28" t="s">
        <v>109</v>
      </c>
    </row>
    <row r="63" spans="1:18" x14ac:dyDescent="0.2">
      <c r="J63" s="50" t="s">
        <v>62</v>
      </c>
    </row>
    <row r="64" spans="1:18" x14ac:dyDescent="0.2">
      <c r="J64" s="50" t="s">
        <v>63</v>
      </c>
      <c r="K64" s="50">
        <v>3.1199999999999999E-2</v>
      </c>
      <c r="L64" s="50">
        <v>2.5100000000000001E-2</v>
      </c>
      <c r="M64" s="50">
        <v>2.2700000000000001E-2</v>
      </c>
      <c r="N64" s="50">
        <v>4.7199999999999999E-2</v>
      </c>
      <c r="O64" s="50">
        <v>4.9700000000000001E-2</v>
      </c>
      <c r="P64" s="50">
        <v>2.3699999999999999E-2</v>
      </c>
      <c r="Q64" s="50">
        <v>3.8999999999999998E-3</v>
      </c>
      <c r="R64" s="1">
        <v>8.0999999999999996E-3</v>
      </c>
    </row>
    <row r="65" spans="10:18" x14ac:dyDescent="0.2">
      <c r="J65" s="50" t="s">
        <v>64</v>
      </c>
      <c r="K65" s="50" t="s">
        <v>65</v>
      </c>
      <c r="L65" s="50" t="s">
        <v>65</v>
      </c>
      <c r="M65" s="50" t="s">
        <v>65</v>
      </c>
      <c r="N65" s="50" t="s">
        <v>65</v>
      </c>
      <c r="O65" s="50" t="s">
        <v>65</v>
      </c>
      <c r="P65" s="50" t="s">
        <v>65</v>
      </c>
      <c r="Q65" s="50" t="s">
        <v>72</v>
      </c>
      <c r="R65" s="1" t="s">
        <v>72</v>
      </c>
    </row>
    <row r="66" spans="10:18" x14ac:dyDescent="0.2">
      <c r="J66" s="50" t="s">
        <v>66</v>
      </c>
      <c r="K66" s="50" t="s">
        <v>67</v>
      </c>
      <c r="L66" s="50" t="s">
        <v>67</v>
      </c>
      <c r="M66" s="50" t="s">
        <v>67</v>
      </c>
      <c r="N66" s="50" t="s">
        <v>67</v>
      </c>
      <c r="O66" s="50" t="s">
        <v>67</v>
      </c>
      <c r="P66" s="50" t="s">
        <v>67</v>
      </c>
      <c r="Q66" s="50" t="s">
        <v>67</v>
      </c>
      <c r="R66" s="1" t="s">
        <v>67</v>
      </c>
    </row>
    <row r="67" spans="10:18" x14ac:dyDescent="0.2">
      <c r="J67" s="50" t="s">
        <v>68</v>
      </c>
      <c r="K67" s="50" t="s">
        <v>97</v>
      </c>
      <c r="L67" s="50" t="s">
        <v>97</v>
      </c>
      <c r="M67" s="50" t="s">
        <v>97</v>
      </c>
      <c r="N67" s="50" t="s">
        <v>97</v>
      </c>
      <c r="O67" s="50" t="s">
        <v>97</v>
      </c>
      <c r="P67" s="50" t="s">
        <v>97</v>
      </c>
      <c r="Q67" s="50" t="s">
        <v>97</v>
      </c>
      <c r="R67" s="1" t="s">
        <v>97</v>
      </c>
    </row>
  </sheetData>
  <pageMargins left="0.75" right="0.75" top="1" bottom="1" header="0.5" footer="0.5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M18"/>
  <sheetViews>
    <sheetView workbookViewId="0"/>
  </sheetViews>
  <sheetFormatPr baseColWidth="10" defaultColWidth="10.83203125" defaultRowHeight="16" x14ac:dyDescent="0.2"/>
  <cols>
    <col min="1" max="11" width="10.83203125" style="11"/>
    <col min="12" max="12" width="35" style="11" bestFit="1" customWidth="1"/>
    <col min="13" max="16384" width="10.83203125" style="11"/>
  </cols>
  <sheetData>
    <row r="1" spans="1:13" x14ac:dyDescent="0.2">
      <c r="A1" s="10" t="s">
        <v>187</v>
      </c>
    </row>
    <row r="5" spans="1:13" x14ac:dyDescent="0.2">
      <c r="C5" s="12" t="s">
        <v>17</v>
      </c>
      <c r="F5" s="11" t="s">
        <v>60</v>
      </c>
      <c r="H5" s="28"/>
      <c r="I5" s="11" t="s">
        <v>61</v>
      </c>
      <c r="K5" s="28"/>
      <c r="L5" s="28" t="s">
        <v>70</v>
      </c>
      <c r="M5" s="28"/>
    </row>
    <row r="6" spans="1:13" x14ac:dyDescent="0.2">
      <c r="A6" s="37" t="s">
        <v>23</v>
      </c>
      <c r="B6" s="13" t="s">
        <v>6</v>
      </c>
      <c r="C6" s="3" t="s">
        <v>10</v>
      </c>
      <c r="H6" s="28"/>
      <c r="K6" s="28"/>
      <c r="L6" s="28"/>
      <c r="M6" s="28" t="s">
        <v>120</v>
      </c>
    </row>
    <row r="7" spans="1:13" x14ac:dyDescent="0.2">
      <c r="A7" s="41" t="s">
        <v>19</v>
      </c>
      <c r="B7" s="15">
        <v>1</v>
      </c>
      <c r="C7" s="30">
        <v>1.1740539999999999</v>
      </c>
      <c r="F7" s="37" t="s">
        <v>23</v>
      </c>
      <c r="G7" s="57" t="s">
        <v>10</v>
      </c>
      <c r="H7" s="28"/>
      <c r="I7" s="37" t="s">
        <v>23</v>
      </c>
      <c r="J7" s="57" t="s">
        <v>10</v>
      </c>
      <c r="K7" s="28"/>
      <c r="L7" s="50" t="s">
        <v>62</v>
      </c>
    </row>
    <row r="8" spans="1:13" x14ac:dyDescent="0.2">
      <c r="A8" s="42" t="s">
        <v>19</v>
      </c>
      <c r="B8" s="16">
        <v>2</v>
      </c>
      <c r="C8" s="31">
        <v>1.1221509999999999</v>
      </c>
      <c r="F8" s="54" t="s">
        <v>19</v>
      </c>
      <c r="G8" s="54">
        <f>AVERAGE(C7:C12)</f>
        <v>1.0057652166666664</v>
      </c>
      <c r="H8" s="28"/>
      <c r="I8" s="54" t="s">
        <v>19</v>
      </c>
      <c r="J8" s="54">
        <f>STDEV(C7:C12)/(SQRT(COUNT(C7:C12)))</f>
        <v>7.1530284032748512E-2</v>
      </c>
      <c r="K8" s="28"/>
      <c r="L8" s="50" t="s">
        <v>63</v>
      </c>
      <c r="M8" s="50">
        <v>8.5000000000000006E-3</v>
      </c>
    </row>
    <row r="9" spans="1:13" x14ac:dyDescent="0.2">
      <c r="A9" s="42" t="s">
        <v>19</v>
      </c>
      <c r="B9" s="16">
        <v>3</v>
      </c>
      <c r="C9" s="31">
        <v>0.9588932</v>
      </c>
      <c r="F9" s="54" t="s">
        <v>45</v>
      </c>
      <c r="G9" s="54">
        <f>AVERAGE(C13:C18)</f>
        <v>0.63570509999999991</v>
      </c>
      <c r="H9" s="28"/>
      <c r="I9" s="54" t="s">
        <v>45</v>
      </c>
      <c r="J9" s="54">
        <f>STDEV(C13:C18)/(SQRT(COUNT(C13:C18)))</f>
        <v>8.8059403445700624E-2</v>
      </c>
      <c r="K9" s="28"/>
      <c r="L9" s="50" t="s">
        <v>64</v>
      </c>
      <c r="M9" s="50" t="s">
        <v>72</v>
      </c>
    </row>
    <row r="10" spans="1:13" x14ac:dyDescent="0.2">
      <c r="A10" s="42" t="s">
        <v>19</v>
      </c>
      <c r="B10" s="16">
        <v>4</v>
      </c>
      <c r="C10" s="31">
        <v>1.0635749999999999</v>
      </c>
      <c r="F10" s="28"/>
      <c r="G10" s="28"/>
      <c r="H10" s="28"/>
      <c r="I10" s="28"/>
      <c r="J10" s="28"/>
      <c r="K10" s="28"/>
      <c r="L10" s="50" t="s">
        <v>66</v>
      </c>
      <c r="M10" s="50" t="s">
        <v>67</v>
      </c>
    </row>
    <row r="11" spans="1:13" x14ac:dyDescent="0.2">
      <c r="A11" s="42" t="s">
        <v>19</v>
      </c>
      <c r="B11" s="16">
        <v>5</v>
      </c>
      <c r="C11" s="31">
        <v>0.68132610000000005</v>
      </c>
      <c r="F11" s="28"/>
      <c r="G11" s="28"/>
      <c r="H11" s="28"/>
      <c r="I11" s="28"/>
      <c r="J11" s="28"/>
      <c r="K11" s="28"/>
      <c r="L11" s="50" t="s">
        <v>68</v>
      </c>
      <c r="M11" s="50" t="s">
        <v>69</v>
      </c>
    </row>
    <row r="12" spans="1:13" x14ac:dyDescent="0.2">
      <c r="A12" s="43" t="s">
        <v>19</v>
      </c>
      <c r="B12" s="17">
        <v>6</v>
      </c>
      <c r="C12" s="33">
        <v>1.034592</v>
      </c>
    </row>
    <row r="13" spans="1:13" x14ac:dyDescent="0.2">
      <c r="A13" s="41" t="s">
        <v>45</v>
      </c>
      <c r="B13" s="15">
        <v>1</v>
      </c>
      <c r="C13" s="30">
        <v>0.8220248</v>
      </c>
    </row>
    <row r="14" spans="1:13" x14ac:dyDescent="0.2">
      <c r="A14" s="42" t="s">
        <v>45</v>
      </c>
      <c r="B14" s="16">
        <v>2</v>
      </c>
      <c r="C14" s="31">
        <v>0.69497439999999999</v>
      </c>
    </row>
    <row r="15" spans="1:13" x14ac:dyDescent="0.2">
      <c r="A15" s="42" t="s">
        <v>45</v>
      </c>
      <c r="B15" s="16">
        <v>3</v>
      </c>
      <c r="C15" s="31">
        <v>0.4711919</v>
      </c>
    </row>
    <row r="16" spans="1:13" x14ac:dyDescent="0.2">
      <c r="A16" s="42" t="s">
        <v>45</v>
      </c>
      <c r="B16" s="16">
        <v>4</v>
      </c>
      <c r="C16" s="31">
        <v>0.8060735</v>
      </c>
    </row>
    <row r="17" spans="1:3" x14ac:dyDescent="0.2">
      <c r="A17" s="42" t="s">
        <v>45</v>
      </c>
      <c r="B17" s="16">
        <v>5</v>
      </c>
      <c r="C17" s="31">
        <v>0.74096329999999999</v>
      </c>
    </row>
    <row r="18" spans="1:3" x14ac:dyDescent="0.2">
      <c r="A18" s="43" t="s">
        <v>45</v>
      </c>
      <c r="B18" s="17">
        <v>6</v>
      </c>
      <c r="C18" s="33">
        <v>0.27900269999999999</v>
      </c>
    </row>
  </sheetData>
  <pageMargins left="0.75" right="0.75" top="1" bottom="1" header="0.5" footer="0.5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O21"/>
  <sheetViews>
    <sheetView workbookViewId="0"/>
  </sheetViews>
  <sheetFormatPr baseColWidth="10" defaultColWidth="11" defaultRowHeight="16" x14ac:dyDescent="0.2"/>
  <sheetData>
    <row r="1" spans="1:15" x14ac:dyDescent="0.2">
      <c r="A1" s="10" t="s">
        <v>209</v>
      </c>
    </row>
    <row r="4" spans="1:15" s="28" customFormat="1" x14ac:dyDescent="0.2">
      <c r="A4" s="10" t="s">
        <v>214</v>
      </c>
    </row>
    <row r="5" spans="1:15" s="28" customFormat="1" x14ac:dyDescent="0.2"/>
    <row r="6" spans="1:15" s="28" customFormat="1" x14ac:dyDescent="0.2">
      <c r="A6" s="92" t="s">
        <v>210</v>
      </c>
      <c r="B6" s="14">
        <v>1</v>
      </c>
      <c r="C6" s="14">
        <v>2</v>
      </c>
      <c r="D6" s="14">
        <v>3</v>
      </c>
      <c r="E6" s="14">
        <v>4</v>
      </c>
      <c r="F6" s="14">
        <v>5</v>
      </c>
      <c r="G6" s="14">
        <v>6</v>
      </c>
      <c r="H6" s="14">
        <v>7</v>
      </c>
      <c r="I6" s="14">
        <v>8</v>
      </c>
      <c r="J6" s="14">
        <v>9</v>
      </c>
      <c r="K6" s="14">
        <v>10</v>
      </c>
      <c r="L6" s="14">
        <v>11</v>
      </c>
      <c r="M6" s="14">
        <v>12</v>
      </c>
      <c r="N6" s="14">
        <v>13</v>
      </c>
      <c r="O6" s="14">
        <v>14</v>
      </c>
    </row>
    <row r="7" spans="1:15" s="28" customFormat="1" x14ac:dyDescent="0.2">
      <c r="A7" s="14" t="s">
        <v>211</v>
      </c>
      <c r="B7" s="54">
        <v>22</v>
      </c>
      <c r="C7" s="54">
        <v>22</v>
      </c>
      <c r="D7" s="54">
        <v>22</v>
      </c>
      <c r="E7" s="54">
        <v>22</v>
      </c>
      <c r="F7" s="54">
        <v>22</v>
      </c>
      <c r="G7" s="54">
        <v>22</v>
      </c>
      <c r="H7" s="54">
        <v>22</v>
      </c>
      <c r="I7" s="54">
        <v>22</v>
      </c>
      <c r="J7" s="54">
        <v>22</v>
      </c>
      <c r="K7" s="54">
        <v>22</v>
      </c>
      <c r="L7" s="54">
        <v>22</v>
      </c>
      <c r="M7" s="54">
        <v>22</v>
      </c>
      <c r="N7" s="54">
        <v>22</v>
      </c>
      <c r="O7" s="54">
        <v>22</v>
      </c>
    </row>
    <row r="8" spans="1:15" s="28" customFormat="1" x14ac:dyDescent="0.2">
      <c r="A8" s="14" t="s">
        <v>212</v>
      </c>
      <c r="B8" s="54">
        <v>37</v>
      </c>
      <c r="C8" s="54">
        <v>37</v>
      </c>
      <c r="D8" s="54">
        <v>37</v>
      </c>
      <c r="E8" s="54">
        <v>37</v>
      </c>
      <c r="F8" s="54">
        <v>37</v>
      </c>
      <c r="G8" s="54">
        <v>37</v>
      </c>
      <c r="H8" s="54">
        <v>37</v>
      </c>
      <c r="I8" s="54">
        <v>37</v>
      </c>
      <c r="J8" s="54">
        <v>37</v>
      </c>
      <c r="K8" s="54">
        <v>37</v>
      </c>
      <c r="L8" s="54">
        <v>37</v>
      </c>
      <c r="M8" s="54">
        <v>37</v>
      </c>
      <c r="N8" s="54">
        <v>37</v>
      </c>
      <c r="O8" s="54">
        <v>37</v>
      </c>
    </row>
    <row r="9" spans="1:15" s="28" customFormat="1" x14ac:dyDescent="0.2">
      <c r="A9" s="14" t="s">
        <v>213</v>
      </c>
      <c r="B9" s="54">
        <v>6</v>
      </c>
      <c r="C9" s="54">
        <v>6</v>
      </c>
      <c r="D9" s="54">
        <v>4</v>
      </c>
      <c r="E9" s="54">
        <v>4</v>
      </c>
      <c r="F9" s="54">
        <v>4</v>
      </c>
      <c r="G9" s="54">
        <v>4</v>
      </c>
      <c r="H9" s="54">
        <v>4</v>
      </c>
      <c r="I9" s="54">
        <v>1</v>
      </c>
      <c r="J9" s="54">
        <v>0</v>
      </c>
      <c r="K9" s="54">
        <v>0</v>
      </c>
      <c r="L9" s="54">
        <v>0</v>
      </c>
      <c r="M9" s="54">
        <v>0</v>
      </c>
      <c r="N9" s="54">
        <v>0</v>
      </c>
      <c r="O9" s="54">
        <v>0</v>
      </c>
    </row>
    <row r="10" spans="1:15" s="28" customFormat="1" x14ac:dyDescent="0.2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</row>
    <row r="11" spans="1:15" s="28" customFormat="1" x14ac:dyDescent="0.2">
      <c r="A11" s="11"/>
      <c r="B11" s="11">
        <f>B7/22</f>
        <v>1</v>
      </c>
      <c r="C11" s="11">
        <f t="shared" ref="C11:O11" si="0">C7/22</f>
        <v>1</v>
      </c>
      <c r="D11" s="11">
        <f t="shared" si="0"/>
        <v>1</v>
      </c>
      <c r="E11" s="11">
        <f t="shared" si="0"/>
        <v>1</v>
      </c>
      <c r="F11" s="11">
        <f t="shared" si="0"/>
        <v>1</v>
      </c>
      <c r="G11" s="11">
        <f t="shared" si="0"/>
        <v>1</v>
      </c>
      <c r="H11" s="11">
        <f t="shared" si="0"/>
        <v>1</v>
      </c>
      <c r="I11" s="11">
        <f t="shared" si="0"/>
        <v>1</v>
      </c>
      <c r="J11" s="11">
        <f t="shared" si="0"/>
        <v>1</v>
      </c>
      <c r="K11" s="11">
        <f t="shared" si="0"/>
        <v>1</v>
      </c>
      <c r="L11" s="11">
        <f t="shared" si="0"/>
        <v>1</v>
      </c>
      <c r="M11" s="11">
        <f t="shared" si="0"/>
        <v>1</v>
      </c>
      <c r="N11" s="11">
        <f t="shared" si="0"/>
        <v>1</v>
      </c>
      <c r="O11" s="11">
        <f t="shared" si="0"/>
        <v>1</v>
      </c>
    </row>
    <row r="12" spans="1:15" s="28" customFormat="1" x14ac:dyDescent="0.2">
      <c r="A12" s="11"/>
      <c r="B12" s="11">
        <f>B8/37</f>
        <v>1</v>
      </c>
      <c r="C12" s="11">
        <f t="shared" ref="C12:O12" si="1">C8/37</f>
        <v>1</v>
      </c>
      <c r="D12" s="11">
        <f t="shared" si="1"/>
        <v>1</v>
      </c>
      <c r="E12" s="11">
        <f t="shared" si="1"/>
        <v>1</v>
      </c>
      <c r="F12" s="11">
        <f t="shared" si="1"/>
        <v>1</v>
      </c>
      <c r="G12" s="11">
        <f t="shared" si="1"/>
        <v>1</v>
      </c>
      <c r="H12" s="11">
        <f t="shared" si="1"/>
        <v>1</v>
      </c>
      <c r="I12" s="11">
        <f t="shared" si="1"/>
        <v>1</v>
      </c>
      <c r="J12" s="11">
        <f t="shared" si="1"/>
        <v>1</v>
      </c>
      <c r="K12" s="11">
        <f t="shared" si="1"/>
        <v>1</v>
      </c>
      <c r="L12" s="11">
        <f t="shared" si="1"/>
        <v>1</v>
      </c>
      <c r="M12" s="11">
        <f t="shared" si="1"/>
        <v>1</v>
      </c>
      <c r="N12" s="11">
        <f t="shared" si="1"/>
        <v>1</v>
      </c>
      <c r="O12" s="11">
        <f t="shared" si="1"/>
        <v>1</v>
      </c>
    </row>
    <row r="13" spans="1:15" s="28" customFormat="1" x14ac:dyDescent="0.2">
      <c r="A13" s="11"/>
      <c r="B13" s="11">
        <f t="shared" ref="B13:O13" si="2">B9/20</f>
        <v>0.3</v>
      </c>
      <c r="C13" s="11">
        <f t="shared" si="2"/>
        <v>0.3</v>
      </c>
      <c r="D13" s="11">
        <f t="shared" si="2"/>
        <v>0.2</v>
      </c>
      <c r="E13" s="11">
        <f t="shared" si="2"/>
        <v>0.2</v>
      </c>
      <c r="F13" s="11">
        <f t="shared" si="2"/>
        <v>0.2</v>
      </c>
      <c r="G13" s="11">
        <f t="shared" si="2"/>
        <v>0.2</v>
      </c>
      <c r="H13" s="11">
        <f t="shared" si="2"/>
        <v>0.2</v>
      </c>
      <c r="I13" s="11">
        <f t="shared" si="2"/>
        <v>0.05</v>
      </c>
      <c r="J13" s="11">
        <f t="shared" si="2"/>
        <v>0</v>
      </c>
      <c r="K13" s="11">
        <f t="shared" si="2"/>
        <v>0</v>
      </c>
      <c r="L13" s="11">
        <f t="shared" si="2"/>
        <v>0</v>
      </c>
      <c r="M13" s="11">
        <f t="shared" si="2"/>
        <v>0</v>
      </c>
      <c r="N13" s="11">
        <f t="shared" si="2"/>
        <v>0</v>
      </c>
      <c r="O13" s="11">
        <f t="shared" si="2"/>
        <v>0</v>
      </c>
    </row>
    <row r="14" spans="1:15" s="28" customFormat="1" x14ac:dyDescent="0.2">
      <c r="A14" s="11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</row>
    <row r="15" spans="1:15" s="28" customFormat="1" x14ac:dyDescent="0.2">
      <c r="A15" s="11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</row>
    <row r="16" spans="1:15" s="28" customFormat="1" x14ac:dyDescent="0.2">
      <c r="A16" s="10" t="s">
        <v>215</v>
      </c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</row>
    <row r="17" spans="1:15" s="28" customFormat="1" x14ac:dyDescent="0.2">
      <c r="A17" s="11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</row>
    <row r="18" spans="1:15" s="28" customFormat="1" x14ac:dyDescent="0.2">
      <c r="A18" s="92" t="s">
        <v>210</v>
      </c>
      <c r="B18" s="14">
        <v>1</v>
      </c>
      <c r="C18" s="14">
        <v>2</v>
      </c>
      <c r="D18" s="14">
        <v>3</v>
      </c>
      <c r="E18" s="14">
        <v>4</v>
      </c>
      <c r="F18" s="14">
        <v>5</v>
      </c>
      <c r="G18" s="14">
        <v>6</v>
      </c>
      <c r="H18" s="14">
        <v>7</v>
      </c>
      <c r="I18" s="14">
        <v>8</v>
      </c>
      <c r="J18" s="14">
        <v>9</v>
      </c>
      <c r="K18" s="14">
        <v>10</v>
      </c>
      <c r="L18" s="14">
        <v>11</v>
      </c>
      <c r="M18" s="14">
        <v>12</v>
      </c>
      <c r="N18" s="14">
        <v>13</v>
      </c>
      <c r="O18" s="14">
        <v>14</v>
      </c>
    </row>
    <row r="19" spans="1:15" s="28" customFormat="1" x14ac:dyDescent="0.2">
      <c r="A19" s="14" t="s">
        <v>211</v>
      </c>
      <c r="B19" s="54">
        <f t="shared" ref="B19:O21" si="3">B11*100</f>
        <v>100</v>
      </c>
      <c r="C19" s="54">
        <f t="shared" si="3"/>
        <v>100</v>
      </c>
      <c r="D19" s="54">
        <f t="shared" si="3"/>
        <v>100</v>
      </c>
      <c r="E19" s="54">
        <f t="shared" si="3"/>
        <v>100</v>
      </c>
      <c r="F19" s="54">
        <f t="shared" si="3"/>
        <v>100</v>
      </c>
      <c r="G19" s="54">
        <f t="shared" si="3"/>
        <v>100</v>
      </c>
      <c r="H19" s="54">
        <f t="shared" si="3"/>
        <v>100</v>
      </c>
      <c r="I19" s="54">
        <f t="shared" si="3"/>
        <v>100</v>
      </c>
      <c r="J19" s="54">
        <f t="shared" si="3"/>
        <v>100</v>
      </c>
      <c r="K19" s="54">
        <f t="shared" si="3"/>
        <v>100</v>
      </c>
      <c r="L19" s="54">
        <f t="shared" si="3"/>
        <v>100</v>
      </c>
      <c r="M19" s="54">
        <f t="shared" si="3"/>
        <v>100</v>
      </c>
      <c r="N19" s="54">
        <f t="shared" si="3"/>
        <v>100</v>
      </c>
      <c r="O19" s="54">
        <f t="shared" si="3"/>
        <v>100</v>
      </c>
    </row>
    <row r="20" spans="1:15" s="28" customFormat="1" x14ac:dyDescent="0.2">
      <c r="A20" s="14" t="s">
        <v>212</v>
      </c>
      <c r="B20" s="54">
        <f t="shared" si="3"/>
        <v>100</v>
      </c>
      <c r="C20" s="54">
        <f t="shared" si="3"/>
        <v>100</v>
      </c>
      <c r="D20" s="54">
        <f t="shared" si="3"/>
        <v>100</v>
      </c>
      <c r="E20" s="54">
        <f t="shared" si="3"/>
        <v>100</v>
      </c>
      <c r="F20" s="54">
        <f t="shared" si="3"/>
        <v>100</v>
      </c>
      <c r="G20" s="54">
        <f t="shared" si="3"/>
        <v>100</v>
      </c>
      <c r="H20" s="54">
        <f t="shared" si="3"/>
        <v>100</v>
      </c>
      <c r="I20" s="54">
        <f t="shared" si="3"/>
        <v>100</v>
      </c>
      <c r="J20" s="54">
        <f t="shared" si="3"/>
        <v>100</v>
      </c>
      <c r="K20" s="54">
        <f t="shared" si="3"/>
        <v>100</v>
      </c>
      <c r="L20" s="54">
        <f t="shared" si="3"/>
        <v>100</v>
      </c>
      <c r="M20" s="54">
        <f t="shared" si="3"/>
        <v>100</v>
      </c>
      <c r="N20" s="54">
        <f t="shared" si="3"/>
        <v>100</v>
      </c>
      <c r="O20" s="54">
        <f t="shared" si="3"/>
        <v>100</v>
      </c>
    </row>
    <row r="21" spans="1:15" x14ac:dyDescent="0.2">
      <c r="A21" s="14" t="s">
        <v>213</v>
      </c>
      <c r="B21" s="54">
        <f>B13*100</f>
        <v>30</v>
      </c>
      <c r="C21" s="54">
        <f>C13*100</f>
        <v>30</v>
      </c>
      <c r="D21" s="54">
        <f t="shared" si="3"/>
        <v>20</v>
      </c>
      <c r="E21" s="54">
        <f t="shared" si="3"/>
        <v>20</v>
      </c>
      <c r="F21" s="54">
        <f t="shared" si="3"/>
        <v>20</v>
      </c>
      <c r="G21" s="54">
        <f t="shared" si="3"/>
        <v>20</v>
      </c>
      <c r="H21" s="54">
        <f t="shared" si="3"/>
        <v>20</v>
      </c>
      <c r="I21" s="54">
        <f t="shared" si="3"/>
        <v>5</v>
      </c>
      <c r="J21" s="54">
        <f t="shared" si="3"/>
        <v>0</v>
      </c>
      <c r="K21" s="54">
        <f t="shared" si="3"/>
        <v>0</v>
      </c>
      <c r="L21" s="54">
        <f t="shared" si="3"/>
        <v>0</v>
      </c>
      <c r="M21" s="54">
        <f t="shared" si="3"/>
        <v>0</v>
      </c>
      <c r="N21" s="54">
        <f t="shared" si="3"/>
        <v>0</v>
      </c>
      <c r="O21" s="54">
        <f t="shared" si="3"/>
        <v>0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N39"/>
  <sheetViews>
    <sheetView workbookViewId="0"/>
  </sheetViews>
  <sheetFormatPr baseColWidth="10" defaultColWidth="10.83203125" defaultRowHeight="16" x14ac:dyDescent="0.2"/>
  <cols>
    <col min="1" max="2" width="10.83203125" style="28"/>
    <col min="3" max="3" width="13.5" style="28" customWidth="1"/>
    <col min="4" max="12" width="10.83203125" style="28"/>
    <col min="13" max="13" width="35" style="28" bestFit="1" customWidth="1"/>
    <col min="14" max="16384" width="10.83203125" style="28"/>
  </cols>
  <sheetData>
    <row r="1" spans="1:9" x14ac:dyDescent="0.2">
      <c r="A1" s="10" t="s">
        <v>188</v>
      </c>
      <c r="C1" s="12"/>
    </row>
    <row r="4" spans="1:9" x14ac:dyDescent="0.2">
      <c r="A4" s="34" t="s">
        <v>50</v>
      </c>
    </row>
    <row r="5" spans="1:9" x14ac:dyDescent="0.2">
      <c r="C5" s="39"/>
      <c r="D5" s="39"/>
      <c r="E5" s="39"/>
      <c r="F5" s="39"/>
      <c r="G5" s="39"/>
    </row>
    <row r="6" spans="1:9" x14ac:dyDescent="0.2">
      <c r="C6" s="86" t="s">
        <v>58</v>
      </c>
      <c r="D6" s="40"/>
      <c r="E6" s="40"/>
      <c r="F6" s="40"/>
      <c r="G6" s="87"/>
    </row>
    <row r="7" spans="1:9" x14ac:dyDescent="0.2">
      <c r="A7" s="51" t="s">
        <v>42</v>
      </c>
      <c r="B7" s="52" t="s">
        <v>6</v>
      </c>
      <c r="C7" s="53" t="s">
        <v>51</v>
      </c>
      <c r="D7" s="53" t="s">
        <v>52</v>
      </c>
      <c r="E7" s="53" t="s">
        <v>53</v>
      </c>
      <c r="F7" s="53" t="s">
        <v>54</v>
      </c>
      <c r="G7" s="53" t="s">
        <v>55</v>
      </c>
    </row>
    <row r="8" spans="1:9" x14ac:dyDescent="0.2">
      <c r="A8" s="41" t="s">
        <v>31</v>
      </c>
      <c r="B8" s="15">
        <v>1</v>
      </c>
      <c r="C8" s="29">
        <v>9500</v>
      </c>
      <c r="D8" s="38">
        <v>19000</v>
      </c>
      <c r="E8" s="38">
        <v>46000</v>
      </c>
      <c r="F8" s="4">
        <v>35000</v>
      </c>
      <c r="G8" s="5">
        <v>80000</v>
      </c>
    </row>
    <row r="9" spans="1:9" x14ac:dyDescent="0.2">
      <c r="A9" s="42" t="s">
        <v>31</v>
      </c>
      <c r="B9" s="16">
        <v>2</v>
      </c>
      <c r="C9" s="21">
        <v>9500</v>
      </c>
      <c r="D9" s="39">
        <v>13200</v>
      </c>
      <c r="E9" s="39">
        <v>23000</v>
      </c>
      <c r="F9" s="6">
        <v>33000</v>
      </c>
      <c r="G9" s="7">
        <v>68750</v>
      </c>
    </row>
    <row r="10" spans="1:9" x14ac:dyDescent="0.2">
      <c r="A10" s="43" t="s">
        <v>31</v>
      </c>
      <c r="B10" s="17">
        <v>3</v>
      </c>
      <c r="C10" s="32">
        <v>9500</v>
      </c>
      <c r="D10" s="40">
        <v>17500</v>
      </c>
      <c r="E10" s="40">
        <v>20000</v>
      </c>
      <c r="F10" s="8">
        <v>40000</v>
      </c>
      <c r="G10" s="9">
        <v>42500</v>
      </c>
      <c r="I10" s="1"/>
    </row>
    <row r="11" spans="1:9" x14ac:dyDescent="0.2">
      <c r="A11" s="41" t="s">
        <v>29</v>
      </c>
      <c r="B11" s="15">
        <v>1</v>
      </c>
      <c r="C11" s="29">
        <v>9500</v>
      </c>
      <c r="D11" s="39">
        <v>16000</v>
      </c>
      <c r="E11" s="38">
        <v>56000</v>
      </c>
      <c r="F11" s="4">
        <v>42000</v>
      </c>
      <c r="G11" s="5">
        <v>56250</v>
      </c>
      <c r="I11" s="1"/>
    </row>
    <row r="12" spans="1:9" x14ac:dyDescent="0.2">
      <c r="A12" s="42" t="s">
        <v>29</v>
      </c>
      <c r="B12" s="16">
        <v>2</v>
      </c>
      <c r="C12" s="21">
        <v>9500</v>
      </c>
      <c r="D12" s="39">
        <v>14000</v>
      </c>
      <c r="E12" s="39">
        <v>36000</v>
      </c>
      <c r="F12" s="6">
        <v>24000</v>
      </c>
      <c r="G12" s="7">
        <v>148750</v>
      </c>
      <c r="I12" s="1"/>
    </row>
    <row r="13" spans="1:9" x14ac:dyDescent="0.2">
      <c r="A13" s="43" t="s">
        <v>29</v>
      </c>
      <c r="B13" s="17">
        <v>3</v>
      </c>
      <c r="C13" s="32">
        <v>9500</v>
      </c>
      <c r="D13" s="40">
        <v>18000</v>
      </c>
      <c r="E13" s="40">
        <v>40000</v>
      </c>
      <c r="F13" s="8">
        <v>68000</v>
      </c>
      <c r="G13" s="9">
        <v>36250</v>
      </c>
      <c r="I13" s="1"/>
    </row>
    <row r="14" spans="1:9" x14ac:dyDescent="0.2">
      <c r="A14" s="39"/>
      <c r="B14" s="39"/>
      <c r="C14" s="6"/>
      <c r="I14" s="1"/>
    </row>
    <row r="15" spans="1:9" x14ac:dyDescent="0.2">
      <c r="A15" s="39"/>
      <c r="B15" s="39"/>
      <c r="C15" s="6"/>
    </row>
    <row r="16" spans="1:9" x14ac:dyDescent="0.2">
      <c r="A16" s="39"/>
      <c r="B16" s="39"/>
      <c r="C16" s="6"/>
    </row>
    <row r="17" spans="1:14" x14ac:dyDescent="0.2">
      <c r="A17" s="34" t="s">
        <v>57</v>
      </c>
    </row>
    <row r="18" spans="1:14" x14ac:dyDescent="0.2">
      <c r="A18" s="28" t="s">
        <v>56</v>
      </c>
      <c r="G18" s="11" t="s">
        <v>60</v>
      </c>
      <c r="H18" s="11"/>
      <c r="J18" s="11" t="s">
        <v>61</v>
      </c>
      <c r="K18" s="11"/>
      <c r="M18" s="28" t="s">
        <v>70</v>
      </c>
    </row>
    <row r="19" spans="1:14" x14ac:dyDescent="0.2">
      <c r="G19" s="11"/>
      <c r="H19" s="11"/>
      <c r="J19" s="11"/>
      <c r="K19" s="11"/>
      <c r="N19" s="28" t="s">
        <v>88</v>
      </c>
    </row>
    <row r="20" spans="1:14" x14ac:dyDescent="0.2">
      <c r="A20" s="51" t="s">
        <v>42</v>
      </c>
      <c r="B20" s="52" t="s">
        <v>6</v>
      </c>
      <c r="C20" s="14" t="s">
        <v>59</v>
      </c>
      <c r="G20" s="51" t="s">
        <v>42</v>
      </c>
      <c r="H20" s="14" t="s">
        <v>59</v>
      </c>
      <c r="J20" s="51" t="s">
        <v>42</v>
      </c>
      <c r="K20" s="14" t="s">
        <v>59</v>
      </c>
      <c r="M20" s="50" t="s">
        <v>62</v>
      </c>
    </row>
    <row r="21" spans="1:14" x14ac:dyDescent="0.2">
      <c r="A21" s="41" t="s">
        <v>31</v>
      </c>
      <c r="B21" s="15">
        <v>1</v>
      </c>
      <c r="C21" s="5">
        <v>15.61</v>
      </c>
      <c r="G21" s="54" t="s">
        <v>31</v>
      </c>
      <c r="H21" s="54">
        <f>AVERAGE(C21:C23)</f>
        <v>18.21</v>
      </c>
      <c r="J21" s="54" t="s">
        <v>31</v>
      </c>
      <c r="K21" s="54">
        <f>STDEV(C21:C23)/(SQRT(COUNT(C21:C23)))</f>
        <v>2.0297783130184355</v>
      </c>
      <c r="M21" s="50" t="s">
        <v>63</v>
      </c>
      <c r="N21" s="50">
        <v>0.94</v>
      </c>
    </row>
    <row r="22" spans="1:14" x14ac:dyDescent="0.2">
      <c r="A22" s="42" t="s">
        <v>31</v>
      </c>
      <c r="B22" s="16">
        <v>2</v>
      </c>
      <c r="C22" s="7">
        <v>16.809999999999999</v>
      </c>
      <c r="G22" s="54" t="s">
        <v>92</v>
      </c>
      <c r="H22" s="54">
        <f>AVERAGE(C24:C25)</f>
        <v>15.4</v>
      </c>
      <c r="J22" s="54" t="s">
        <v>92</v>
      </c>
      <c r="K22" s="54">
        <f>STDEV(C24:C26)/(SQRT(COUNT(C24:C26)))</f>
        <v>3.6815138794311819</v>
      </c>
      <c r="M22" s="50" t="s">
        <v>64</v>
      </c>
      <c r="N22" s="50" t="s">
        <v>81</v>
      </c>
    </row>
    <row r="23" spans="1:14" x14ac:dyDescent="0.2">
      <c r="A23" s="43" t="s">
        <v>31</v>
      </c>
      <c r="B23" s="17">
        <v>3</v>
      </c>
      <c r="C23" s="9">
        <v>22.21</v>
      </c>
      <c r="M23" s="50" t="s">
        <v>66</v>
      </c>
      <c r="N23" s="50" t="s">
        <v>82</v>
      </c>
    </row>
    <row r="24" spans="1:14" x14ac:dyDescent="0.2">
      <c r="A24" s="41" t="s">
        <v>29</v>
      </c>
      <c r="B24" s="15">
        <v>1</v>
      </c>
      <c r="C24" s="5">
        <v>18.71</v>
      </c>
      <c r="M24" s="50" t="s">
        <v>68</v>
      </c>
      <c r="N24" s="50" t="s">
        <v>69</v>
      </c>
    </row>
    <row r="25" spans="1:14" x14ac:dyDescent="0.2">
      <c r="A25" s="42" t="s">
        <v>29</v>
      </c>
      <c r="B25" s="16">
        <v>2</v>
      </c>
      <c r="C25" s="7">
        <v>12.09</v>
      </c>
    </row>
    <row r="26" spans="1:14" x14ac:dyDescent="0.2">
      <c r="A26" s="43" t="s">
        <v>29</v>
      </c>
      <c r="B26" s="17">
        <v>3</v>
      </c>
      <c r="C26" s="9">
        <v>24.84</v>
      </c>
    </row>
    <row r="30" spans="1:14" x14ac:dyDescent="0.2">
      <c r="A30" s="34" t="s">
        <v>121</v>
      </c>
    </row>
    <row r="31" spans="1:14" x14ac:dyDescent="0.2">
      <c r="G31" s="11" t="s">
        <v>60</v>
      </c>
      <c r="H31" s="11"/>
      <c r="J31" s="11" t="s">
        <v>61</v>
      </c>
      <c r="K31" s="11"/>
      <c r="M31" s="28" t="s">
        <v>70</v>
      </c>
    </row>
    <row r="32" spans="1:14" x14ac:dyDescent="0.2">
      <c r="C32" s="28" t="s">
        <v>123</v>
      </c>
      <c r="G32" s="11"/>
      <c r="H32" s="11"/>
      <c r="J32" s="11"/>
      <c r="K32" s="11"/>
      <c r="N32" s="28" t="s">
        <v>88</v>
      </c>
    </row>
    <row r="33" spans="1:14" x14ac:dyDescent="0.2">
      <c r="A33" s="51" t="s">
        <v>42</v>
      </c>
      <c r="B33" s="52" t="s">
        <v>6</v>
      </c>
      <c r="C33" s="14" t="s">
        <v>122</v>
      </c>
      <c r="G33" s="51" t="s">
        <v>42</v>
      </c>
      <c r="H33" s="14" t="s">
        <v>59</v>
      </c>
      <c r="J33" s="51" t="s">
        <v>42</v>
      </c>
      <c r="K33" s="14" t="s">
        <v>59</v>
      </c>
      <c r="M33" s="50" t="s">
        <v>62</v>
      </c>
    </row>
    <row r="34" spans="1:14" x14ac:dyDescent="0.2">
      <c r="A34" s="41" t="s">
        <v>31</v>
      </c>
      <c r="B34" s="15">
        <v>1</v>
      </c>
      <c r="C34" s="5">
        <v>111.34910000000001</v>
      </c>
      <c r="G34" s="54" t="s">
        <v>31</v>
      </c>
      <c r="H34" s="54">
        <f>AVERAGE(C34:C36)</f>
        <v>115.56546666666668</v>
      </c>
      <c r="J34" s="54" t="s">
        <v>31</v>
      </c>
      <c r="K34" s="54">
        <f>STDEV(C34:C36)/(SQRT(COUNT(C34:C36)))</f>
        <v>7.574735485003937</v>
      </c>
      <c r="M34" s="50" t="s">
        <v>63</v>
      </c>
      <c r="N34" s="1">
        <v>0.77059999999999995</v>
      </c>
    </row>
    <row r="35" spans="1:14" x14ac:dyDescent="0.2">
      <c r="A35" s="42" t="s">
        <v>31</v>
      </c>
      <c r="B35" s="16">
        <v>2</v>
      </c>
      <c r="C35" s="7">
        <v>105.0722</v>
      </c>
      <c r="G35" s="54" t="s">
        <v>92</v>
      </c>
      <c r="H35" s="54">
        <f>AVERAGE(C37:C39)</f>
        <v>112.96040000000001</v>
      </c>
      <c r="J35" s="54" t="s">
        <v>92</v>
      </c>
      <c r="K35" s="54">
        <f>STDEV(C37:C39)/(SQRT(COUNT(C37:C39)))</f>
        <v>3.5127932722170474</v>
      </c>
      <c r="M35" s="50" t="s">
        <v>64</v>
      </c>
      <c r="N35" s="1" t="s">
        <v>81</v>
      </c>
    </row>
    <row r="36" spans="1:14" x14ac:dyDescent="0.2">
      <c r="A36" s="43" t="s">
        <v>31</v>
      </c>
      <c r="B36" s="17">
        <v>3</v>
      </c>
      <c r="C36" s="9">
        <v>130.27510000000001</v>
      </c>
      <c r="M36" s="50" t="s">
        <v>66</v>
      </c>
      <c r="N36" s="1" t="s">
        <v>82</v>
      </c>
    </row>
    <row r="37" spans="1:14" x14ac:dyDescent="0.2">
      <c r="A37" s="41" t="s">
        <v>29</v>
      </c>
      <c r="B37" s="15">
        <v>1</v>
      </c>
      <c r="C37" s="5">
        <v>106.1566</v>
      </c>
      <c r="M37" s="50" t="s">
        <v>68</v>
      </c>
      <c r="N37" s="1" t="s">
        <v>69</v>
      </c>
    </row>
    <row r="38" spans="1:14" x14ac:dyDescent="0.2">
      <c r="A38" s="42" t="s">
        <v>29</v>
      </c>
      <c r="B38" s="16">
        <v>2</v>
      </c>
      <c r="C38" s="7">
        <v>114.8456</v>
      </c>
    </row>
    <row r="39" spans="1:14" x14ac:dyDescent="0.2">
      <c r="A39" s="43" t="s">
        <v>29</v>
      </c>
      <c r="B39" s="17">
        <v>3</v>
      </c>
      <c r="C39" s="9">
        <v>117.879</v>
      </c>
    </row>
  </sheetData>
  <pageMargins left="0.75" right="0.75" top="1" bottom="1" header="0.5" footer="0.5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O29"/>
  <sheetViews>
    <sheetView workbookViewId="0"/>
  </sheetViews>
  <sheetFormatPr baseColWidth="10" defaultColWidth="11" defaultRowHeight="16" x14ac:dyDescent="0.2"/>
  <cols>
    <col min="5" max="5" width="12.6640625" customWidth="1"/>
    <col min="7" max="7" width="14" bestFit="1" customWidth="1"/>
    <col min="8" max="8" width="12" bestFit="1" customWidth="1"/>
  </cols>
  <sheetData>
    <row r="1" spans="1:11" x14ac:dyDescent="0.2">
      <c r="A1" s="10" t="s">
        <v>189</v>
      </c>
    </row>
    <row r="4" spans="1:11" x14ac:dyDescent="0.2">
      <c r="C4" s="28" t="s">
        <v>129</v>
      </c>
    </row>
    <row r="5" spans="1:11" x14ac:dyDescent="0.2">
      <c r="A5" s="28"/>
      <c r="B5" s="28"/>
      <c r="C5" s="35" t="s">
        <v>127</v>
      </c>
      <c r="D5" s="48"/>
      <c r="E5" s="49"/>
      <c r="F5" s="35" t="s">
        <v>128</v>
      </c>
      <c r="G5" s="48"/>
      <c r="H5" s="88"/>
    </row>
    <row r="6" spans="1:11" x14ac:dyDescent="0.2">
      <c r="A6" s="51" t="s">
        <v>42</v>
      </c>
      <c r="B6" s="52" t="s">
        <v>6</v>
      </c>
      <c r="C6" s="3" t="s">
        <v>124</v>
      </c>
      <c r="D6" s="3" t="s">
        <v>125</v>
      </c>
      <c r="E6" s="3" t="s">
        <v>126</v>
      </c>
      <c r="F6" s="3" t="s">
        <v>124</v>
      </c>
      <c r="G6" s="3" t="s">
        <v>125</v>
      </c>
      <c r="H6" s="3" t="s">
        <v>126</v>
      </c>
    </row>
    <row r="7" spans="1:11" x14ac:dyDescent="0.2">
      <c r="A7" s="41" t="s">
        <v>31</v>
      </c>
      <c r="B7" s="15">
        <v>1</v>
      </c>
      <c r="C7" s="73">
        <v>0.99936709999999995</v>
      </c>
      <c r="D7" s="4">
        <v>1.0822020000000001</v>
      </c>
      <c r="E7" s="4">
        <v>1.1974899999999999</v>
      </c>
      <c r="F7" s="4">
        <v>3.0950709999999999</v>
      </c>
      <c r="G7" s="4">
        <v>0.91590590000000005</v>
      </c>
      <c r="H7" s="5">
        <v>2345.7910000000002</v>
      </c>
    </row>
    <row r="8" spans="1:11" x14ac:dyDescent="0.2">
      <c r="A8" s="42" t="s">
        <v>31</v>
      </c>
      <c r="B8" s="16">
        <v>2</v>
      </c>
      <c r="C8" s="74">
        <v>1.0135780000000001</v>
      </c>
      <c r="D8" s="6">
        <v>1.092055</v>
      </c>
      <c r="E8" s="6">
        <v>0.86692429999999998</v>
      </c>
      <c r="F8" s="6">
        <v>2.4779230000000001</v>
      </c>
      <c r="G8" s="6">
        <v>0.78482450000000004</v>
      </c>
      <c r="H8" s="7">
        <v>1699.3589999999999</v>
      </c>
    </row>
    <row r="9" spans="1:11" x14ac:dyDescent="0.2">
      <c r="A9" s="43" t="s">
        <v>31</v>
      </c>
      <c r="B9" s="17">
        <v>3</v>
      </c>
      <c r="C9" s="75">
        <v>0.98705509999999996</v>
      </c>
      <c r="D9" s="8">
        <v>0.82574329999999996</v>
      </c>
      <c r="E9" s="8">
        <v>0.93558560000000002</v>
      </c>
      <c r="F9" s="8">
        <v>2.8409740000000001</v>
      </c>
      <c r="G9" s="8">
        <v>0.90302510000000002</v>
      </c>
      <c r="H9" s="9">
        <v>2249.8139999999999</v>
      </c>
    </row>
    <row r="10" spans="1:11" x14ac:dyDescent="0.2">
      <c r="A10" s="41" t="s">
        <v>29</v>
      </c>
      <c r="B10" s="15">
        <v>1</v>
      </c>
      <c r="C10" s="73">
        <v>0.70112589999999997</v>
      </c>
      <c r="D10" s="4">
        <v>0.40916789999999997</v>
      </c>
      <c r="E10" s="4">
        <v>0.364533</v>
      </c>
      <c r="F10" s="4">
        <v>2.2158980000000001</v>
      </c>
      <c r="G10" s="4">
        <v>0.76758380000000004</v>
      </c>
      <c r="H10" s="5">
        <v>1163.0239999999999</v>
      </c>
    </row>
    <row r="11" spans="1:11" x14ac:dyDescent="0.2">
      <c r="A11" s="42" t="s">
        <v>29</v>
      </c>
      <c r="B11" s="16">
        <v>2</v>
      </c>
      <c r="C11" s="74">
        <v>1.0013190000000001</v>
      </c>
      <c r="D11" s="6">
        <v>0.73268330000000004</v>
      </c>
      <c r="E11" s="6">
        <v>0.56460399999999999</v>
      </c>
      <c r="F11" s="6">
        <v>2.3308420000000001</v>
      </c>
      <c r="G11" s="6">
        <v>0.64181390000000005</v>
      </c>
      <c r="H11" s="7">
        <v>1078.943</v>
      </c>
    </row>
    <row r="12" spans="1:11" x14ac:dyDescent="0.2">
      <c r="A12" s="43" t="s">
        <v>29</v>
      </c>
      <c r="B12" s="17">
        <v>3</v>
      </c>
      <c r="C12" s="75">
        <v>0.92670850000000005</v>
      </c>
      <c r="D12" s="8">
        <v>0.54116830000000005</v>
      </c>
      <c r="E12" s="8">
        <v>0.9879367</v>
      </c>
      <c r="F12" s="8">
        <v>0.95090090000000005</v>
      </c>
      <c r="G12" s="8">
        <v>0.39148889999999997</v>
      </c>
      <c r="H12" s="9">
        <v>293.86439999999999</v>
      </c>
    </row>
    <row r="15" spans="1:11" x14ac:dyDescent="0.2">
      <c r="A15" s="11" t="s">
        <v>60</v>
      </c>
      <c r="B15" s="11"/>
      <c r="C15" s="28"/>
      <c r="J15" s="11" t="s">
        <v>61</v>
      </c>
      <c r="K15" s="11"/>
    </row>
    <row r="17" spans="1:15" x14ac:dyDescent="0.2">
      <c r="A17" s="11"/>
      <c r="B17" s="35" t="s">
        <v>127</v>
      </c>
      <c r="C17" s="48"/>
      <c r="D17" s="49"/>
      <c r="E17" s="35" t="s">
        <v>128</v>
      </c>
      <c r="F17" s="48"/>
      <c r="G17" s="88"/>
      <c r="J17" s="35" t="s">
        <v>127</v>
      </c>
      <c r="K17" s="48"/>
      <c r="L17" s="49"/>
      <c r="M17" s="35" t="s">
        <v>128</v>
      </c>
      <c r="N17" s="48"/>
      <c r="O17" s="88"/>
    </row>
    <row r="18" spans="1:15" x14ac:dyDescent="0.2">
      <c r="A18" s="51" t="s">
        <v>42</v>
      </c>
      <c r="B18" s="53" t="s">
        <v>124</v>
      </c>
      <c r="C18" s="53" t="s">
        <v>125</v>
      </c>
      <c r="D18" s="53" t="s">
        <v>126</v>
      </c>
      <c r="E18" s="53" t="s">
        <v>124</v>
      </c>
      <c r="F18" s="53" t="s">
        <v>125</v>
      </c>
      <c r="G18" s="53" t="s">
        <v>126</v>
      </c>
      <c r="I18" s="51" t="s">
        <v>42</v>
      </c>
      <c r="J18" s="53" t="s">
        <v>124</v>
      </c>
      <c r="K18" s="53" t="s">
        <v>125</v>
      </c>
      <c r="L18" s="53" t="s">
        <v>126</v>
      </c>
      <c r="M18" s="53" t="s">
        <v>124</v>
      </c>
      <c r="N18" s="53" t="s">
        <v>125</v>
      </c>
      <c r="O18" s="53" t="s">
        <v>126</v>
      </c>
    </row>
    <row r="19" spans="1:15" x14ac:dyDescent="0.2">
      <c r="A19" s="54" t="s">
        <v>31</v>
      </c>
      <c r="B19" s="54">
        <f>AVERAGE(C7:C9)</f>
        <v>1.0000000666666666</v>
      </c>
      <c r="C19" s="54">
        <f t="shared" ref="C19:G19" si="0">AVERAGE(D7:D9)</f>
        <v>1.0000001000000001</v>
      </c>
      <c r="D19" s="54">
        <f t="shared" si="0"/>
        <v>0.99999996666666668</v>
      </c>
      <c r="E19" s="54">
        <f t="shared" si="0"/>
        <v>2.804656</v>
      </c>
      <c r="F19" s="54">
        <f t="shared" si="0"/>
        <v>0.86791850000000004</v>
      </c>
      <c r="G19" s="54">
        <f t="shared" si="0"/>
        <v>2098.3213333333333</v>
      </c>
      <c r="I19" s="54" t="s">
        <v>31</v>
      </c>
      <c r="J19" s="54">
        <f>STDEV(C7:C9)/(SQRT(COUNT(C7:C9)))</f>
        <v>7.6630398929609976E-3</v>
      </c>
      <c r="K19" s="54">
        <f t="shared" ref="K19:N19" si="1">STDEV(D7:D9)/(SQRT(COUNT(D7:D9)))</f>
        <v>8.7174814141719445E-2</v>
      </c>
      <c r="L19" s="54">
        <f t="shared" si="1"/>
        <v>0.10071466043385993</v>
      </c>
      <c r="M19" s="54">
        <f t="shared" si="1"/>
        <v>0.17907834534917946</v>
      </c>
      <c r="N19" s="54">
        <f t="shared" si="1"/>
        <v>4.1713061020740252E-2</v>
      </c>
      <c r="O19" s="54">
        <f>STDEV(H7:H9)/(SQRT(COUNT(H7:H9)))</f>
        <v>201.39604737625331</v>
      </c>
    </row>
    <row r="20" spans="1:15" x14ac:dyDescent="0.2">
      <c r="A20" s="54" t="s">
        <v>92</v>
      </c>
      <c r="B20" s="54">
        <f>AVERAGE(C10:C12)</f>
        <v>0.87638446666666681</v>
      </c>
      <c r="C20" s="54">
        <f t="shared" ref="C20:G20" si="2">AVERAGE(D10:D12)</f>
        <v>0.56100650000000007</v>
      </c>
      <c r="D20" s="54">
        <f t="shared" si="2"/>
        <v>0.63902456666666663</v>
      </c>
      <c r="E20" s="54">
        <f t="shared" si="2"/>
        <v>1.8325469666666665</v>
      </c>
      <c r="F20" s="54">
        <f t="shared" si="2"/>
        <v>0.6002955333333333</v>
      </c>
      <c r="G20" s="54">
        <f t="shared" si="2"/>
        <v>845.27713333333315</v>
      </c>
      <c r="I20" s="54" t="s">
        <v>92</v>
      </c>
      <c r="J20" s="54">
        <f>STDEV(C10:C12)/(SQRT(COUNT(C10:C12)))</f>
        <v>9.0237382442280648E-2</v>
      </c>
      <c r="K20" s="54">
        <f t="shared" ref="K20:N20" si="3">STDEV(D10:D12)/(SQRT(COUNT(D10:D12)))</f>
        <v>9.391613127984634E-2</v>
      </c>
      <c r="L20" s="54">
        <f t="shared" si="3"/>
        <v>0.18376784162874574</v>
      </c>
      <c r="M20" s="54">
        <f t="shared" si="3"/>
        <v>0.44207008152388561</v>
      </c>
      <c r="N20" s="54">
        <f t="shared" si="3"/>
        <v>0.11053607937306179</v>
      </c>
      <c r="O20" s="54">
        <f>STDEV(H10:H12)/(SQRT(COUNT(H10:H12)))</f>
        <v>276.77271391393424</v>
      </c>
    </row>
    <row r="23" spans="1:15" x14ac:dyDescent="0.2">
      <c r="A23" s="28" t="s">
        <v>70</v>
      </c>
      <c r="E23" s="28" t="s">
        <v>88</v>
      </c>
    </row>
    <row r="24" spans="1:15" x14ac:dyDescent="0.2">
      <c r="A24" s="28"/>
      <c r="E24" s="28" t="s">
        <v>130</v>
      </c>
      <c r="F24" s="28" t="s">
        <v>131</v>
      </c>
      <c r="G24" s="28" t="s">
        <v>132</v>
      </c>
      <c r="H24" s="28" t="s">
        <v>133</v>
      </c>
      <c r="I24" s="28" t="s">
        <v>134</v>
      </c>
      <c r="J24" s="28" t="s">
        <v>135</v>
      </c>
    </row>
    <row r="25" spans="1:15" x14ac:dyDescent="0.2">
      <c r="A25" s="50" t="s">
        <v>62</v>
      </c>
      <c r="F25" s="28"/>
      <c r="G25" s="28"/>
      <c r="H25" s="28"/>
      <c r="I25" s="28"/>
      <c r="J25" s="28"/>
    </row>
    <row r="26" spans="1:15" x14ac:dyDescent="0.2">
      <c r="A26" s="50" t="s">
        <v>63</v>
      </c>
      <c r="E26" s="50">
        <v>0.2969</v>
      </c>
      <c r="F26" s="50">
        <v>6.6299999999999998E-2</v>
      </c>
      <c r="G26" s="50">
        <v>0.29570000000000002</v>
      </c>
      <c r="H26" s="50">
        <v>0.1943</v>
      </c>
      <c r="I26" s="50">
        <v>0.1595</v>
      </c>
      <c r="J26" s="50">
        <v>8.3699999999999997E-2</v>
      </c>
    </row>
    <row r="27" spans="1:15" x14ac:dyDescent="0.2">
      <c r="A27" s="50" t="s">
        <v>64</v>
      </c>
      <c r="E27" s="50" t="s">
        <v>81</v>
      </c>
      <c r="F27" s="50" t="s">
        <v>81</v>
      </c>
      <c r="G27" s="50" t="s">
        <v>81</v>
      </c>
      <c r="H27" s="50" t="s">
        <v>81</v>
      </c>
      <c r="I27" s="50" t="s">
        <v>81</v>
      </c>
      <c r="J27" s="50" t="s">
        <v>81</v>
      </c>
    </row>
    <row r="28" spans="1:15" x14ac:dyDescent="0.2">
      <c r="A28" s="50" t="s">
        <v>66</v>
      </c>
      <c r="E28" s="50" t="s">
        <v>82</v>
      </c>
      <c r="F28" s="50" t="s">
        <v>82</v>
      </c>
      <c r="G28" s="50" t="s">
        <v>82</v>
      </c>
      <c r="H28" s="50" t="s">
        <v>82</v>
      </c>
      <c r="I28" s="50" t="s">
        <v>82</v>
      </c>
      <c r="J28" s="50" t="s">
        <v>82</v>
      </c>
    </row>
    <row r="29" spans="1:15" x14ac:dyDescent="0.2">
      <c r="A29" s="50" t="s">
        <v>68</v>
      </c>
      <c r="E29" s="50" t="s">
        <v>69</v>
      </c>
      <c r="F29" s="50" t="s">
        <v>69</v>
      </c>
      <c r="G29" s="50" t="s">
        <v>69</v>
      </c>
      <c r="H29" s="50" t="s">
        <v>69</v>
      </c>
      <c r="I29" s="50" t="s">
        <v>69</v>
      </c>
      <c r="J29" s="50" t="s">
        <v>69</v>
      </c>
    </row>
  </sheetData>
  <pageMargins left="0.75" right="0.75" top="1" bottom="1" header="0.5" footer="0.5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P58"/>
  <sheetViews>
    <sheetView workbookViewId="0"/>
  </sheetViews>
  <sheetFormatPr baseColWidth="10" defaultColWidth="11" defaultRowHeight="16" x14ac:dyDescent="0.2"/>
  <sheetData>
    <row r="1" spans="1:16" x14ac:dyDescent="0.2">
      <c r="A1" s="10" t="s">
        <v>191</v>
      </c>
    </row>
    <row r="4" spans="1:16" x14ac:dyDescent="0.2">
      <c r="A4" s="34" t="s">
        <v>141</v>
      </c>
    </row>
    <row r="5" spans="1:16" x14ac:dyDescent="0.2">
      <c r="D5" s="89"/>
      <c r="E5" s="89"/>
      <c r="F5" s="89"/>
      <c r="G5" s="89"/>
    </row>
    <row r="6" spans="1:16" x14ac:dyDescent="0.2">
      <c r="A6" s="28"/>
      <c r="B6" s="28"/>
      <c r="C6" s="28" t="s">
        <v>129</v>
      </c>
      <c r="D6" s="40"/>
      <c r="E6" s="40"/>
      <c r="F6" s="40"/>
      <c r="G6" s="87"/>
    </row>
    <row r="7" spans="1:16" x14ac:dyDescent="0.2">
      <c r="A7" s="51" t="s">
        <v>42</v>
      </c>
      <c r="B7" s="52" t="s">
        <v>6</v>
      </c>
      <c r="C7" s="53" t="s">
        <v>10</v>
      </c>
      <c r="D7" s="53" t="s">
        <v>136</v>
      </c>
      <c r="E7" s="53" t="s">
        <v>137</v>
      </c>
      <c r="F7" s="53" t="s">
        <v>138</v>
      </c>
      <c r="G7" s="53" t="s">
        <v>139</v>
      </c>
      <c r="H7" s="53" t="s">
        <v>140</v>
      </c>
      <c r="J7" s="50"/>
      <c r="K7" s="1"/>
      <c r="L7" s="1"/>
      <c r="M7" s="1"/>
      <c r="N7" s="1"/>
      <c r="O7" s="1"/>
      <c r="P7" s="1"/>
    </row>
    <row r="8" spans="1:16" x14ac:dyDescent="0.2">
      <c r="A8" s="41" t="s">
        <v>31</v>
      </c>
      <c r="B8" s="15">
        <v>1</v>
      </c>
      <c r="C8" s="73">
        <v>0.97226120000000005</v>
      </c>
      <c r="D8" s="4">
        <v>0.97553089999999998</v>
      </c>
      <c r="E8" s="4">
        <v>1.1273789999999999</v>
      </c>
      <c r="F8" s="4">
        <v>1.0114270000000001</v>
      </c>
      <c r="G8" s="4">
        <v>1.08731</v>
      </c>
      <c r="H8" s="5">
        <v>1.0647279999999999</v>
      </c>
      <c r="K8" s="1"/>
      <c r="L8" s="1"/>
      <c r="M8" s="1"/>
      <c r="N8" s="1"/>
      <c r="O8" s="1"/>
      <c r="P8" s="1"/>
    </row>
    <row r="9" spans="1:16" x14ac:dyDescent="0.2">
      <c r="A9" s="42" t="s">
        <v>31</v>
      </c>
      <c r="B9" s="16">
        <v>2</v>
      </c>
      <c r="C9" s="74">
        <v>1.136987</v>
      </c>
      <c r="D9" s="6">
        <v>1.0359419999999999</v>
      </c>
      <c r="E9" s="6">
        <v>1.0675079999999999</v>
      </c>
      <c r="F9" s="6">
        <v>1.0096419999999999</v>
      </c>
      <c r="G9" s="6">
        <v>0.97601689999999997</v>
      </c>
      <c r="H9" s="7">
        <v>1.0289239999999999</v>
      </c>
      <c r="K9" s="1"/>
      <c r="L9" s="1"/>
      <c r="M9" s="1"/>
      <c r="N9" s="1"/>
      <c r="O9" s="1"/>
      <c r="P9" s="1"/>
    </row>
    <row r="10" spans="1:16" x14ac:dyDescent="0.2">
      <c r="A10" s="43" t="s">
        <v>31</v>
      </c>
      <c r="B10" s="17">
        <v>3</v>
      </c>
      <c r="C10" s="75">
        <v>0.89075210000000005</v>
      </c>
      <c r="D10" s="8">
        <v>0.98852689999999999</v>
      </c>
      <c r="E10" s="8">
        <v>0.80511330000000003</v>
      </c>
      <c r="F10" s="8">
        <v>0.97893059999999998</v>
      </c>
      <c r="G10" s="8">
        <v>0.93667330000000004</v>
      </c>
      <c r="H10" s="9">
        <v>0.90634729999999997</v>
      </c>
      <c r="K10" s="1"/>
      <c r="L10" s="1"/>
      <c r="M10" s="1"/>
      <c r="N10" s="1"/>
      <c r="O10" s="1"/>
      <c r="P10" s="1"/>
    </row>
    <row r="11" spans="1:16" x14ac:dyDescent="0.2">
      <c r="A11" s="41" t="s">
        <v>29</v>
      </c>
      <c r="B11" s="15">
        <v>1</v>
      </c>
      <c r="C11" s="73">
        <v>0.2456274</v>
      </c>
      <c r="D11" s="4">
        <v>0.49479800000000002</v>
      </c>
      <c r="E11" s="4">
        <v>0.58438809999999997</v>
      </c>
      <c r="F11" s="4">
        <v>0.56044819999999995</v>
      </c>
      <c r="G11" s="4">
        <v>0.65114859999999997</v>
      </c>
      <c r="H11" s="5">
        <v>0.65089059999999999</v>
      </c>
      <c r="J11" s="50"/>
      <c r="K11" s="1"/>
      <c r="L11" s="1"/>
      <c r="M11" s="1"/>
      <c r="N11" s="1"/>
      <c r="O11" s="1"/>
      <c r="P11" s="1"/>
    </row>
    <row r="12" spans="1:16" x14ac:dyDescent="0.2">
      <c r="A12" s="42" t="s">
        <v>29</v>
      </c>
      <c r="B12" s="16">
        <v>2</v>
      </c>
      <c r="C12" s="74">
        <v>0.1892344</v>
      </c>
      <c r="D12" s="6">
        <v>0.55540199999999995</v>
      </c>
      <c r="E12" s="6">
        <v>0.58923919999999996</v>
      </c>
      <c r="F12" s="6">
        <v>0.5163586</v>
      </c>
      <c r="G12" s="6">
        <v>0.51989430000000003</v>
      </c>
      <c r="H12" s="7">
        <v>0.6418682</v>
      </c>
      <c r="J12" s="50"/>
      <c r="K12" s="1"/>
      <c r="L12" s="1"/>
      <c r="M12" s="1"/>
      <c r="N12" s="1"/>
      <c r="O12" s="1"/>
      <c r="P12" s="1"/>
    </row>
    <row r="13" spans="1:16" x14ac:dyDescent="0.2">
      <c r="A13" s="43" t="s">
        <v>29</v>
      </c>
      <c r="B13" s="17">
        <v>3</v>
      </c>
      <c r="C13" s="75">
        <v>0.1580589</v>
      </c>
      <c r="D13" s="8">
        <v>0.55281829999999998</v>
      </c>
      <c r="E13" s="8">
        <v>0.60164720000000005</v>
      </c>
      <c r="F13" s="8">
        <v>0.50509760000000004</v>
      </c>
      <c r="G13" s="8">
        <v>0.49007250000000002</v>
      </c>
      <c r="H13" s="9">
        <v>0.4819831</v>
      </c>
      <c r="J13" s="50"/>
      <c r="K13" s="1"/>
      <c r="L13" s="1"/>
      <c r="M13" s="1"/>
      <c r="N13" s="1"/>
      <c r="O13" s="1"/>
      <c r="P13" s="1"/>
    </row>
    <row r="16" spans="1:16" x14ac:dyDescent="0.2">
      <c r="A16" s="11" t="s">
        <v>60</v>
      </c>
      <c r="B16" s="11"/>
      <c r="C16" s="28"/>
      <c r="J16" s="11" t="s">
        <v>61</v>
      </c>
      <c r="K16" s="11"/>
    </row>
    <row r="18" spans="1:16" x14ac:dyDescent="0.2">
      <c r="A18" s="51" t="s">
        <v>42</v>
      </c>
      <c r="B18" s="53" t="s">
        <v>10</v>
      </c>
      <c r="C18" s="53" t="s">
        <v>136</v>
      </c>
      <c r="D18" s="53" t="s">
        <v>137</v>
      </c>
      <c r="E18" s="53" t="s">
        <v>138</v>
      </c>
      <c r="F18" s="53" t="s">
        <v>139</v>
      </c>
      <c r="G18" s="53" t="s">
        <v>140</v>
      </c>
      <c r="J18" s="51" t="s">
        <v>42</v>
      </c>
      <c r="K18" s="53" t="s">
        <v>10</v>
      </c>
      <c r="L18" s="53" t="s">
        <v>136</v>
      </c>
      <c r="M18" s="53" t="s">
        <v>137</v>
      </c>
      <c r="N18" s="53" t="s">
        <v>138</v>
      </c>
      <c r="O18" s="53" t="s">
        <v>139</v>
      </c>
      <c r="P18" s="53" t="s">
        <v>140</v>
      </c>
    </row>
    <row r="19" spans="1:16" x14ac:dyDescent="0.2">
      <c r="A19" s="54" t="s">
        <v>31</v>
      </c>
      <c r="B19" s="54">
        <f t="shared" ref="B19:G19" si="0">AVERAGE(C8:C10)</f>
        <v>1.0000001000000001</v>
      </c>
      <c r="C19" s="54">
        <f t="shared" si="0"/>
        <v>0.99999993333333326</v>
      </c>
      <c r="D19" s="54">
        <f t="shared" si="0"/>
        <v>1.0000000999999998</v>
      </c>
      <c r="E19" s="54">
        <f t="shared" si="0"/>
        <v>0.99999986666666663</v>
      </c>
      <c r="F19" s="54">
        <f t="shared" si="0"/>
        <v>1.0000000666666666</v>
      </c>
      <c r="G19" s="54">
        <f t="shared" si="0"/>
        <v>0.99999976666666657</v>
      </c>
      <c r="J19" s="54" t="s">
        <v>31</v>
      </c>
      <c r="K19" s="54">
        <f t="shared" ref="K19:P19" si="1">STDEV(C8:C10)/(SQRT(COUNT(C8:C10)))</f>
        <v>7.2422352498865569E-2</v>
      </c>
      <c r="L19" s="54">
        <f t="shared" si="1"/>
        <v>1.8358450562827384E-2</v>
      </c>
      <c r="M19" s="54">
        <f t="shared" si="1"/>
        <v>9.896427431305771E-2</v>
      </c>
      <c r="N19" s="54">
        <f t="shared" si="1"/>
        <v>1.0547227987380284E-2</v>
      </c>
      <c r="O19" s="54">
        <f t="shared" si="1"/>
        <v>4.5108196074340093E-2</v>
      </c>
      <c r="P19" s="54">
        <f t="shared" si="1"/>
        <v>4.7953345342333621E-2</v>
      </c>
    </row>
    <row r="20" spans="1:16" x14ac:dyDescent="0.2">
      <c r="A20" s="54" t="s">
        <v>92</v>
      </c>
      <c r="B20" s="54">
        <f t="shared" ref="B20:G20" si="2">AVERAGE(C11:C13)</f>
        <v>0.19764023333333333</v>
      </c>
      <c r="C20" s="54">
        <f t="shared" si="2"/>
        <v>0.53433943333333334</v>
      </c>
      <c r="D20" s="54">
        <f t="shared" si="2"/>
        <v>0.5917581666666667</v>
      </c>
      <c r="E20" s="54">
        <f t="shared" si="2"/>
        <v>0.52730146666666666</v>
      </c>
      <c r="F20" s="54">
        <f t="shared" si="2"/>
        <v>0.55370513333333327</v>
      </c>
      <c r="G20" s="54">
        <f t="shared" si="2"/>
        <v>0.59158063333333333</v>
      </c>
      <c r="J20" s="54" t="s">
        <v>92</v>
      </c>
      <c r="K20" s="54">
        <f t="shared" ref="K20:P20" si="3">STDEV(C11:C13)/(SQRT(COUNT(C11:C13)))</f>
        <v>2.5625859813759352E-2</v>
      </c>
      <c r="L20" s="54">
        <f t="shared" si="3"/>
        <v>1.9784780252872256E-2</v>
      </c>
      <c r="M20" s="54">
        <f t="shared" si="3"/>
        <v>5.139002108170229E-3</v>
      </c>
      <c r="N20" s="54">
        <f t="shared" si="3"/>
        <v>1.6889167911744805E-2</v>
      </c>
      <c r="O20" s="54">
        <f t="shared" si="3"/>
        <v>4.9476448389860019E-2</v>
      </c>
      <c r="P20" s="54">
        <f t="shared" si="3"/>
        <v>5.4860627685081424E-2</v>
      </c>
    </row>
    <row r="23" spans="1:16" x14ac:dyDescent="0.2">
      <c r="A23" s="28" t="s">
        <v>70</v>
      </c>
      <c r="E23" s="28" t="s">
        <v>88</v>
      </c>
    </row>
    <row r="24" spans="1:16" x14ac:dyDescent="0.2">
      <c r="A24" s="28"/>
      <c r="E24" s="28" t="s">
        <v>10</v>
      </c>
      <c r="F24" s="28" t="s">
        <v>136</v>
      </c>
      <c r="G24" s="28" t="s">
        <v>137</v>
      </c>
      <c r="H24" s="28" t="s">
        <v>138</v>
      </c>
      <c r="I24" s="28" t="s">
        <v>139</v>
      </c>
      <c r="J24" s="28" t="s">
        <v>140</v>
      </c>
    </row>
    <row r="25" spans="1:16" x14ac:dyDescent="0.2">
      <c r="A25" s="50" t="s">
        <v>62</v>
      </c>
      <c r="F25" s="28"/>
      <c r="G25" s="28"/>
      <c r="H25" s="28"/>
      <c r="I25" s="28"/>
      <c r="J25" s="28"/>
    </row>
    <row r="26" spans="1:16" x14ac:dyDescent="0.2">
      <c r="A26" s="50" t="s">
        <v>63</v>
      </c>
      <c r="E26" s="50">
        <v>5.0000000000000001E-4</v>
      </c>
      <c r="F26" s="50" t="s">
        <v>77</v>
      </c>
      <c r="G26" s="50">
        <v>1.46E-2</v>
      </c>
      <c r="H26" s="50" t="s">
        <v>77</v>
      </c>
      <c r="I26" s="50">
        <v>2.5999999999999999E-3</v>
      </c>
      <c r="J26" s="50">
        <v>5.0000000000000001E-3</v>
      </c>
    </row>
    <row r="27" spans="1:16" x14ac:dyDescent="0.2">
      <c r="A27" s="50" t="s">
        <v>64</v>
      </c>
      <c r="E27" s="50" t="s">
        <v>74</v>
      </c>
      <c r="F27" s="50" t="s">
        <v>74</v>
      </c>
      <c r="G27" s="50" t="s">
        <v>65</v>
      </c>
      <c r="H27" s="50" t="s">
        <v>74</v>
      </c>
      <c r="I27" s="50" t="s">
        <v>72</v>
      </c>
      <c r="J27" s="50" t="s">
        <v>72</v>
      </c>
    </row>
    <row r="28" spans="1:16" x14ac:dyDescent="0.2">
      <c r="A28" s="50" t="s">
        <v>66</v>
      </c>
      <c r="E28" s="50" t="s">
        <v>67</v>
      </c>
      <c r="F28" s="50" t="s">
        <v>67</v>
      </c>
      <c r="G28" s="50" t="s">
        <v>67</v>
      </c>
      <c r="H28" s="50" t="s">
        <v>67</v>
      </c>
      <c r="I28" s="50" t="s">
        <v>67</v>
      </c>
      <c r="J28" s="50" t="s">
        <v>67</v>
      </c>
    </row>
    <row r="29" spans="1:16" x14ac:dyDescent="0.2">
      <c r="A29" s="50" t="s">
        <v>68</v>
      </c>
      <c r="E29" s="50" t="s">
        <v>69</v>
      </c>
      <c r="F29" s="50" t="s">
        <v>69</v>
      </c>
      <c r="G29" s="50" t="s">
        <v>69</v>
      </c>
      <c r="H29" s="50" t="s">
        <v>69</v>
      </c>
      <c r="I29" s="50" t="s">
        <v>69</v>
      </c>
      <c r="J29" s="50" t="s">
        <v>69</v>
      </c>
    </row>
    <row r="32" spans="1:16" x14ac:dyDescent="0.2">
      <c r="A32" s="34" t="s">
        <v>142</v>
      </c>
    </row>
    <row r="34" spans="1:16" x14ac:dyDescent="0.2">
      <c r="A34" s="28"/>
      <c r="B34" s="28"/>
      <c r="C34" s="28" t="s">
        <v>129</v>
      </c>
      <c r="D34" s="40"/>
      <c r="E34" s="40"/>
      <c r="F34" s="40"/>
      <c r="G34" s="87"/>
    </row>
    <row r="35" spans="1:16" x14ac:dyDescent="0.2">
      <c r="A35" s="51" t="s">
        <v>42</v>
      </c>
      <c r="B35" s="52" t="s">
        <v>6</v>
      </c>
      <c r="C35" s="53" t="s">
        <v>10</v>
      </c>
      <c r="D35" s="53" t="s">
        <v>136</v>
      </c>
      <c r="E35" s="53" t="s">
        <v>137</v>
      </c>
      <c r="F35" s="53" t="s">
        <v>138</v>
      </c>
      <c r="G35" s="53" t="s">
        <v>139</v>
      </c>
      <c r="H35" s="53" t="s">
        <v>140</v>
      </c>
      <c r="J35" s="50"/>
      <c r="K35" s="1"/>
      <c r="L35" s="1"/>
      <c r="M35" s="1"/>
      <c r="N35" s="1"/>
      <c r="O35" s="1"/>
      <c r="P35" s="1"/>
    </row>
    <row r="36" spans="1:16" x14ac:dyDescent="0.2">
      <c r="A36" s="41" t="s">
        <v>31</v>
      </c>
      <c r="B36" s="15">
        <v>1</v>
      </c>
      <c r="C36" s="64">
        <v>1</v>
      </c>
      <c r="D36" s="29">
        <v>1</v>
      </c>
      <c r="E36" s="29">
        <v>1</v>
      </c>
      <c r="F36" s="29">
        <v>1</v>
      </c>
      <c r="G36" s="29">
        <v>1</v>
      </c>
      <c r="H36" s="30">
        <v>1</v>
      </c>
      <c r="K36" s="1"/>
      <c r="L36" s="1"/>
      <c r="M36" s="1"/>
      <c r="N36" s="1"/>
      <c r="O36" s="1"/>
      <c r="P36" s="1"/>
    </row>
    <row r="37" spans="1:16" x14ac:dyDescent="0.2">
      <c r="A37" s="42" t="s">
        <v>31</v>
      </c>
      <c r="B37" s="16">
        <v>2</v>
      </c>
      <c r="C37" s="65">
        <v>1</v>
      </c>
      <c r="D37" s="21">
        <v>1</v>
      </c>
      <c r="E37" s="21">
        <v>1</v>
      </c>
      <c r="F37" s="21">
        <v>1</v>
      </c>
      <c r="G37" s="21">
        <v>1</v>
      </c>
      <c r="H37" s="31">
        <v>1</v>
      </c>
      <c r="K37" s="1"/>
      <c r="L37" s="1"/>
      <c r="M37" s="1"/>
      <c r="N37" s="1"/>
      <c r="O37" s="1"/>
      <c r="P37" s="1"/>
    </row>
    <row r="38" spans="1:16" x14ac:dyDescent="0.2">
      <c r="A38" s="43" t="s">
        <v>31</v>
      </c>
      <c r="B38" s="17">
        <v>3</v>
      </c>
      <c r="C38" s="66">
        <v>1</v>
      </c>
      <c r="D38" s="32">
        <v>1</v>
      </c>
      <c r="E38" s="32">
        <v>1</v>
      </c>
      <c r="F38" s="32">
        <v>1</v>
      </c>
      <c r="G38" s="32">
        <v>1</v>
      </c>
      <c r="H38" s="33">
        <v>1</v>
      </c>
      <c r="K38" s="1"/>
      <c r="L38" s="1"/>
      <c r="M38" s="1"/>
      <c r="N38" s="1"/>
      <c r="O38" s="1"/>
      <c r="P38" s="1"/>
    </row>
    <row r="39" spans="1:16" x14ac:dyDescent="0.2">
      <c r="A39" s="41" t="s">
        <v>29</v>
      </c>
      <c r="B39" s="15">
        <v>1</v>
      </c>
      <c r="C39" s="64">
        <v>0.11350109999999999</v>
      </c>
      <c r="D39" s="29">
        <v>0.80993769999999998</v>
      </c>
      <c r="E39" s="29">
        <v>0.54062399999999999</v>
      </c>
      <c r="F39" s="29">
        <v>0.63074960000000002</v>
      </c>
      <c r="G39" s="29">
        <v>0.56140769999999995</v>
      </c>
      <c r="H39" s="30">
        <v>0.69627700000000003</v>
      </c>
      <c r="J39" s="50"/>
      <c r="K39" s="1"/>
      <c r="L39" s="1"/>
      <c r="M39" s="1"/>
      <c r="N39" s="1"/>
      <c r="O39" s="1"/>
      <c r="P39" s="1"/>
    </row>
    <row r="40" spans="1:16" x14ac:dyDescent="0.2">
      <c r="A40" s="42" t="s">
        <v>29</v>
      </c>
      <c r="B40" s="16">
        <v>2</v>
      </c>
      <c r="C40" s="65">
        <v>3.7888060000000001E-2</v>
      </c>
      <c r="D40" s="21">
        <v>0.59922580000000003</v>
      </c>
      <c r="E40" s="21">
        <v>0.2218955</v>
      </c>
      <c r="F40" s="21">
        <v>0.3923585</v>
      </c>
      <c r="G40" s="21">
        <v>0.37991279999999999</v>
      </c>
      <c r="H40" s="31">
        <v>0.65442809999999996</v>
      </c>
      <c r="J40" s="50"/>
      <c r="K40" s="1"/>
      <c r="L40" s="1"/>
      <c r="M40" s="1"/>
      <c r="N40" s="1"/>
      <c r="O40" s="1"/>
      <c r="P40" s="1"/>
    </row>
    <row r="41" spans="1:16" x14ac:dyDescent="0.2">
      <c r="A41" s="43" t="s">
        <v>29</v>
      </c>
      <c r="B41" s="17">
        <v>3</v>
      </c>
      <c r="C41" s="66">
        <v>0.15998490000000001</v>
      </c>
      <c r="D41" s="32">
        <v>0.69501789999999997</v>
      </c>
      <c r="E41" s="32">
        <v>0.45701930000000002</v>
      </c>
      <c r="F41" s="32">
        <v>0.60545300000000002</v>
      </c>
      <c r="G41" s="32">
        <v>0.3588866</v>
      </c>
      <c r="H41" s="33">
        <v>0.65300210000000003</v>
      </c>
      <c r="J41" s="50"/>
      <c r="K41" s="1"/>
      <c r="L41" s="1"/>
      <c r="M41" s="1"/>
      <c r="N41" s="1"/>
      <c r="O41" s="1"/>
      <c r="P41" s="1"/>
    </row>
    <row r="44" spans="1:16" x14ac:dyDescent="0.2">
      <c r="A44" s="11" t="s">
        <v>60</v>
      </c>
      <c r="B44" s="11"/>
      <c r="C44" s="28"/>
      <c r="J44" s="11" t="s">
        <v>61</v>
      </c>
      <c r="K44" s="11"/>
    </row>
    <row r="46" spans="1:16" x14ac:dyDescent="0.2">
      <c r="A46" s="51" t="s">
        <v>42</v>
      </c>
      <c r="B46" s="53" t="s">
        <v>10</v>
      </c>
      <c r="C46" s="53" t="s">
        <v>136</v>
      </c>
      <c r="D46" s="53" t="s">
        <v>137</v>
      </c>
      <c r="E46" s="53" t="s">
        <v>138</v>
      </c>
      <c r="F46" s="53" t="s">
        <v>139</v>
      </c>
      <c r="G46" s="53" t="s">
        <v>140</v>
      </c>
      <c r="J46" s="51" t="s">
        <v>42</v>
      </c>
      <c r="K46" s="53" t="s">
        <v>10</v>
      </c>
      <c r="L46" s="53" t="s">
        <v>136</v>
      </c>
      <c r="M46" s="53" t="s">
        <v>137</v>
      </c>
      <c r="N46" s="53" t="s">
        <v>138</v>
      </c>
      <c r="O46" s="53" t="s">
        <v>139</v>
      </c>
      <c r="P46" s="53" t="s">
        <v>140</v>
      </c>
    </row>
    <row r="47" spans="1:16" x14ac:dyDescent="0.2">
      <c r="A47" s="54" t="s">
        <v>31</v>
      </c>
      <c r="B47" s="54">
        <f>AVERAGE(C36:C38)</f>
        <v>1</v>
      </c>
      <c r="C47" s="54">
        <f t="shared" ref="C47:G47" si="4">AVERAGE(D36:D38)</f>
        <v>1</v>
      </c>
      <c r="D47" s="54">
        <f t="shared" si="4"/>
        <v>1</v>
      </c>
      <c r="E47" s="54">
        <f t="shared" si="4"/>
        <v>1</v>
      </c>
      <c r="F47" s="54">
        <f t="shared" si="4"/>
        <v>1</v>
      </c>
      <c r="G47" s="54">
        <f t="shared" si="4"/>
        <v>1</v>
      </c>
      <c r="J47" s="54" t="s">
        <v>31</v>
      </c>
      <c r="K47" s="54">
        <f>STDEV(C36:C38)/(SQRT(COUNT(C36:C38)))</f>
        <v>0</v>
      </c>
      <c r="L47" s="54">
        <f t="shared" ref="L47:P47" si="5">STDEV(D36:D38)/(SQRT(COUNT(D36:D38)))</f>
        <v>0</v>
      </c>
      <c r="M47" s="54">
        <f t="shared" si="5"/>
        <v>0</v>
      </c>
      <c r="N47" s="54">
        <f t="shared" si="5"/>
        <v>0</v>
      </c>
      <c r="O47" s="54">
        <f t="shared" si="5"/>
        <v>0</v>
      </c>
      <c r="P47" s="54">
        <f t="shared" si="5"/>
        <v>0</v>
      </c>
    </row>
    <row r="48" spans="1:16" x14ac:dyDescent="0.2">
      <c r="A48" s="54" t="s">
        <v>92</v>
      </c>
      <c r="B48" s="54">
        <f>AVERAGE(C39:C41)</f>
        <v>0.10379135333333334</v>
      </c>
      <c r="C48" s="54">
        <f t="shared" ref="C48:G48" si="6">AVERAGE(D39:D41)</f>
        <v>0.70139379999999996</v>
      </c>
      <c r="D48" s="54">
        <f t="shared" si="6"/>
        <v>0.40651293333333333</v>
      </c>
      <c r="E48" s="54">
        <f t="shared" si="6"/>
        <v>0.54285369999999999</v>
      </c>
      <c r="F48" s="54">
        <f t="shared" si="6"/>
        <v>0.43340236666666665</v>
      </c>
      <c r="G48" s="54">
        <f t="shared" si="6"/>
        <v>0.66790240000000001</v>
      </c>
      <c r="J48" s="54" t="s">
        <v>92</v>
      </c>
      <c r="K48" s="54">
        <f>STDEV(C39:C41)/(SQRT(COUNT(C39:C41)))</f>
        <v>3.557910889714419E-2</v>
      </c>
      <c r="L48" s="54">
        <f t="shared" ref="L48:P48" si="7">STDEV(D39:D41)/(SQRT(COUNT(D39:D41)))</f>
        <v>6.0910768823501375E-2</v>
      </c>
      <c r="M48" s="54">
        <f t="shared" si="7"/>
        <v>9.5411624000893064E-2</v>
      </c>
      <c r="N48" s="54">
        <f t="shared" si="7"/>
        <v>7.5601109802634514E-2</v>
      </c>
      <c r="O48" s="54">
        <f t="shared" si="7"/>
        <v>6.4289836659053523E-2</v>
      </c>
      <c r="P48" s="54">
        <f t="shared" si="7"/>
        <v>1.419327085711161E-2</v>
      </c>
    </row>
    <row r="51" spans="1:10" x14ac:dyDescent="0.2">
      <c r="A51" s="28" t="s">
        <v>70</v>
      </c>
      <c r="E51" s="28" t="s">
        <v>88</v>
      </c>
    </row>
    <row r="52" spans="1:10" x14ac:dyDescent="0.2">
      <c r="A52" s="28"/>
      <c r="E52" s="28" t="s">
        <v>10</v>
      </c>
      <c r="F52" s="28" t="s">
        <v>136</v>
      </c>
      <c r="G52" s="28" t="s">
        <v>137</v>
      </c>
      <c r="H52" s="28" t="s">
        <v>138</v>
      </c>
      <c r="I52" s="28" t="s">
        <v>139</v>
      </c>
      <c r="J52" s="28" t="s">
        <v>140</v>
      </c>
    </row>
    <row r="53" spans="1:10" x14ac:dyDescent="0.2">
      <c r="A53" s="50" t="s">
        <v>62</v>
      </c>
      <c r="F53" s="28"/>
      <c r="G53" s="28"/>
      <c r="H53" s="28"/>
      <c r="I53" s="28"/>
      <c r="J53" s="28"/>
    </row>
    <row r="54" spans="1:10" x14ac:dyDescent="0.2">
      <c r="A54" s="50" t="s">
        <v>63</v>
      </c>
      <c r="E54" s="50">
        <v>1.6000000000000001E-3</v>
      </c>
      <c r="F54" s="50">
        <v>3.9199999999999999E-2</v>
      </c>
      <c r="G54" s="50">
        <v>2.4899999999999999E-2</v>
      </c>
      <c r="H54" s="50">
        <v>2.63E-2</v>
      </c>
      <c r="I54" s="50">
        <v>1.26E-2</v>
      </c>
      <c r="J54" s="50">
        <v>1.8E-3</v>
      </c>
    </row>
    <row r="55" spans="1:10" x14ac:dyDescent="0.2">
      <c r="A55" s="50" t="s">
        <v>64</v>
      </c>
      <c r="E55" s="50" t="s">
        <v>72</v>
      </c>
      <c r="F55" s="50" t="s">
        <v>65</v>
      </c>
      <c r="G55" s="50" t="s">
        <v>65</v>
      </c>
      <c r="H55" s="50" t="s">
        <v>65</v>
      </c>
      <c r="I55" s="50" t="s">
        <v>65</v>
      </c>
      <c r="J55" s="50" t="s">
        <v>72</v>
      </c>
    </row>
    <row r="56" spans="1:10" x14ac:dyDescent="0.2">
      <c r="A56" s="50" t="s">
        <v>66</v>
      </c>
      <c r="E56" s="50" t="s">
        <v>67</v>
      </c>
      <c r="F56" s="50" t="s">
        <v>67</v>
      </c>
      <c r="G56" s="50" t="s">
        <v>67</v>
      </c>
      <c r="H56" s="50" t="s">
        <v>67</v>
      </c>
      <c r="I56" s="50" t="s">
        <v>67</v>
      </c>
      <c r="J56" s="50" t="s">
        <v>67</v>
      </c>
    </row>
    <row r="57" spans="1:10" x14ac:dyDescent="0.2">
      <c r="A57" s="50" t="s">
        <v>68</v>
      </c>
      <c r="E57" s="50" t="s">
        <v>69</v>
      </c>
      <c r="F57" s="50" t="s">
        <v>69</v>
      </c>
      <c r="G57" s="50" t="s">
        <v>69</v>
      </c>
      <c r="H57" s="50" t="s">
        <v>69</v>
      </c>
      <c r="I57" s="50" t="s">
        <v>69</v>
      </c>
      <c r="J57" s="50" t="s">
        <v>69</v>
      </c>
    </row>
    <row r="58" spans="1:10" x14ac:dyDescent="0.2">
      <c r="E58" s="1"/>
    </row>
  </sheetData>
  <pageMargins left="0.75" right="0.75" top="1" bottom="1" header="0.5" footer="0.5"/>
  <pageSetup paperSize="9" orientation="portrait" horizontalDpi="4294967292" verticalDpi="4294967292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O36"/>
  <sheetViews>
    <sheetView workbookViewId="0"/>
  </sheetViews>
  <sheetFormatPr baseColWidth="10" defaultColWidth="11" defaultRowHeight="16" x14ac:dyDescent="0.2"/>
  <cols>
    <col min="13" max="13" width="14" bestFit="1" customWidth="1"/>
    <col min="14" max="14" width="12.33203125" bestFit="1" customWidth="1"/>
  </cols>
  <sheetData>
    <row r="1" spans="1:15" x14ac:dyDescent="0.2">
      <c r="A1" s="19" t="s">
        <v>190</v>
      </c>
    </row>
    <row r="4" spans="1:15" x14ac:dyDescent="0.2">
      <c r="A4" s="34" t="s">
        <v>143</v>
      </c>
    </row>
    <row r="6" spans="1:15" x14ac:dyDescent="0.2">
      <c r="A6" s="11"/>
      <c r="B6" s="11"/>
      <c r="C6" s="12" t="s">
        <v>33</v>
      </c>
      <c r="D6" s="12"/>
    </row>
    <row r="7" spans="1:15" x14ac:dyDescent="0.2">
      <c r="A7" s="37" t="s">
        <v>14</v>
      </c>
      <c r="B7" s="13" t="s">
        <v>6</v>
      </c>
      <c r="C7" s="53" t="s">
        <v>32</v>
      </c>
      <c r="D7" s="53" t="s">
        <v>136</v>
      </c>
      <c r="E7" s="53" t="s">
        <v>32</v>
      </c>
      <c r="F7" s="53" t="s">
        <v>137</v>
      </c>
      <c r="G7" s="53" t="s">
        <v>32</v>
      </c>
      <c r="H7" s="53" t="s">
        <v>138</v>
      </c>
      <c r="I7" s="53" t="s">
        <v>32</v>
      </c>
      <c r="J7" s="53" t="s">
        <v>139</v>
      </c>
      <c r="K7" s="53" t="s">
        <v>32</v>
      </c>
      <c r="L7" s="53" t="s">
        <v>140</v>
      </c>
      <c r="M7" s="53" t="s">
        <v>32</v>
      </c>
      <c r="N7" s="53" t="s">
        <v>144</v>
      </c>
    </row>
    <row r="8" spans="1:15" x14ac:dyDescent="0.2">
      <c r="A8" s="41" t="s">
        <v>31</v>
      </c>
      <c r="B8" s="15">
        <v>1</v>
      </c>
      <c r="C8" s="73">
        <v>1.2661189999999999E-2</v>
      </c>
      <c r="D8" s="4">
        <v>0.22814000000000001</v>
      </c>
      <c r="E8" s="4">
        <v>4.4183139999999996E-3</v>
      </c>
      <c r="F8" s="4">
        <v>0.31619000000000003</v>
      </c>
      <c r="G8" s="4">
        <v>3.001564E-3</v>
      </c>
      <c r="H8" s="4">
        <v>0.89529999999999998</v>
      </c>
      <c r="I8" s="4">
        <v>9.3835429999999994E-3</v>
      </c>
      <c r="J8" s="4">
        <v>0.78803999999999996</v>
      </c>
      <c r="K8" s="4">
        <v>3.8120990000000002E-3</v>
      </c>
      <c r="L8" s="4">
        <v>0.31076999999999999</v>
      </c>
      <c r="M8" s="4">
        <v>1.7570000000000001E-3</v>
      </c>
      <c r="N8" s="5">
        <v>1.62525E-2</v>
      </c>
    </row>
    <row r="9" spans="1:15" x14ac:dyDescent="0.2">
      <c r="A9" s="42" t="s">
        <v>31</v>
      </c>
      <c r="B9" s="16">
        <v>2</v>
      </c>
      <c r="C9" s="74">
        <v>5.5683570000000003E-3</v>
      </c>
      <c r="D9" s="6">
        <v>0.45090999999999998</v>
      </c>
      <c r="E9" s="6">
        <v>9.8828790000000007E-3</v>
      </c>
      <c r="F9" s="6">
        <v>0.63039999999999996</v>
      </c>
      <c r="G9" s="6">
        <v>2.5121879999999999E-2</v>
      </c>
      <c r="H9" s="6">
        <v>1.1126499999999999</v>
      </c>
      <c r="I9" s="6">
        <v>2.12082E-2</v>
      </c>
      <c r="J9" s="6">
        <v>1.3346</v>
      </c>
      <c r="K9" s="6">
        <v>3.7216469999999998E-3</v>
      </c>
      <c r="L9" s="6">
        <v>0.11723</v>
      </c>
      <c r="M9" s="6">
        <v>3.8771999999999999E-3</v>
      </c>
      <c r="N9" s="7">
        <v>6.2413999999999997E-2</v>
      </c>
    </row>
    <row r="10" spans="1:15" x14ac:dyDescent="0.2">
      <c r="A10" s="43" t="s">
        <v>31</v>
      </c>
      <c r="B10" s="17">
        <v>3</v>
      </c>
      <c r="C10" s="75">
        <v>4.4799999999999996E-3</v>
      </c>
      <c r="D10" s="8">
        <v>0.35758000000000001</v>
      </c>
      <c r="E10" s="8">
        <v>6.4000000000000005E-4</v>
      </c>
      <c r="F10" s="8">
        <v>0.58901999999999999</v>
      </c>
      <c r="G10" s="8">
        <v>1.0370000000000001E-2</v>
      </c>
      <c r="H10" s="8">
        <v>1.9068099999999999</v>
      </c>
      <c r="I10" s="8">
        <v>2.2020000000000001E-2</v>
      </c>
      <c r="J10" s="8">
        <v>0.55132000000000003</v>
      </c>
      <c r="K10" s="8">
        <v>2.8400000000000001E-3</v>
      </c>
      <c r="L10" s="8">
        <v>0.14147999999999999</v>
      </c>
      <c r="M10" s="8">
        <v>1.0829500000000001E-2</v>
      </c>
      <c r="N10" s="9">
        <v>2.1733300000000001E-2</v>
      </c>
    </row>
    <row r="11" spans="1:15" x14ac:dyDescent="0.2">
      <c r="A11" s="41" t="s">
        <v>29</v>
      </c>
      <c r="B11" s="15">
        <v>1</v>
      </c>
      <c r="C11" s="73">
        <v>0.1</v>
      </c>
      <c r="D11" s="4">
        <v>0.13567000000000001</v>
      </c>
      <c r="E11" s="4">
        <v>1.6322030000000001E-2</v>
      </c>
      <c r="F11" s="4">
        <v>0.28932999999999998</v>
      </c>
      <c r="G11" s="4">
        <v>3.8073859999999998E-3</v>
      </c>
      <c r="H11" s="4">
        <v>0.36667</v>
      </c>
      <c r="I11" s="4">
        <v>7.5119339999999996E-3</v>
      </c>
      <c r="J11" s="4">
        <v>0.20755000000000001</v>
      </c>
      <c r="K11" s="4">
        <v>3.4587929999999999E-3</v>
      </c>
      <c r="L11" s="4">
        <v>8.4140000000000006E-2</v>
      </c>
      <c r="M11" s="4">
        <v>3.9039999999999999E-3</v>
      </c>
      <c r="N11" s="5">
        <v>1.2800499999999999E-2</v>
      </c>
      <c r="O11" s="1"/>
    </row>
    <row r="12" spans="1:15" x14ac:dyDescent="0.2">
      <c r="A12" s="42" t="s">
        <v>29</v>
      </c>
      <c r="B12" s="16">
        <v>2</v>
      </c>
      <c r="C12" s="74">
        <v>0.12</v>
      </c>
      <c r="D12" s="6">
        <v>0.19599</v>
      </c>
      <c r="E12" s="6">
        <v>8.9644340000000003E-3</v>
      </c>
      <c r="F12" s="6">
        <v>0.30101</v>
      </c>
      <c r="G12" s="6">
        <v>1.623813E-2</v>
      </c>
      <c r="H12" s="6">
        <v>0.56528</v>
      </c>
      <c r="I12" s="6">
        <v>1.753886E-2</v>
      </c>
      <c r="J12" s="6">
        <v>0.37758999999999998</v>
      </c>
      <c r="K12" s="6">
        <v>7.0182639999999998E-3</v>
      </c>
      <c r="L12" s="6">
        <v>7.8750000000000001E-2</v>
      </c>
      <c r="M12" s="6">
        <v>1.0198499999999999E-2</v>
      </c>
      <c r="N12" s="7">
        <v>1.2800499999999999E-2</v>
      </c>
      <c r="O12" s="1"/>
    </row>
    <row r="13" spans="1:15" x14ac:dyDescent="0.2">
      <c r="A13" s="43" t="s">
        <v>29</v>
      </c>
      <c r="B13" s="17">
        <v>3</v>
      </c>
      <c r="C13" s="75">
        <v>5.6800000000000002E-3</v>
      </c>
      <c r="D13" s="8">
        <v>0.18143000000000001</v>
      </c>
      <c r="E13" s="8">
        <v>4.0299999999999997E-3</v>
      </c>
      <c r="F13" s="8">
        <v>0.25734000000000001</v>
      </c>
      <c r="G13" s="8">
        <v>1.7590000000000001E-2</v>
      </c>
      <c r="H13" s="8">
        <v>0.53396999999999994</v>
      </c>
      <c r="I13" s="8">
        <v>5.8799999999999998E-3</v>
      </c>
      <c r="J13" s="8">
        <v>0.23557</v>
      </c>
      <c r="K13" s="8">
        <v>2.5159999999999998E-2</v>
      </c>
      <c r="L13" s="8">
        <v>0.17385999999999999</v>
      </c>
      <c r="M13" s="8">
        <v>8.0216999999999997E-3</v>
      </c>
      <c r="N13" s="9">
        <v>6.85838E-2</v>
      </c>
    </row>
    <row r="14" spans="1:15" x14ac:dyDescent="0.2">
      <c r="O14" s="1"/>
    </row>
    <row r="16" spans="1:15" x14ac:dyDescent="0.2">
      <c r="A16" s="11" t="s">
        <v>60</v>
      </c>
      <c r="B16" s="11"/>
      <c r="C16" s="28"/>
    </row>
    <row r="18" spans="1:13" x14ac:dyDescent="0.2">
      <c r="A18" s="51" t="s">
        <v>42</v>
      </c>
      <c r="B18" s="3" t="s">
        <v>32</v>
      </c>
      <c r="C18" s="53" t="s">
        <v>136</v>
      </c>
      <c r="D18" s="3" t="s">
        <v>32</v>
      </c>
      <c r="E18" s="53" t="s">
        <v>137</v>
      </c>
      <c r="F18" s="3" t="s">
        <v>32</v>
      </c>
      <c r="G18" s="53" t="s">
        <v>138</v>
      </c>
      <c r="H18" s="3" t="s">
        <v>32</v>
      </c>
      <c r="I18" s="53" t="s">
        <v>139</v>
      </c>
      <c r="J18" s="3" t="s">
        <v>32</v>
      </c>
      <c r="K18" s="53" t="s">
        <v>140</v>
      </c>
      <c r="L18" s="3" t="s">
        <v>32</v>
      </c>
      <c r="M18" s="53" t="s">
        <v>144</v>
      </c>
    </row>
    <row r="19" spans="1:13" x14ac:dyDescent="0.2">
      <c r="A19" s="54" t="s">
        <v>31</v>
      </c>
      <c r="B19" s="54">
        <f>AVERAGE(C8:C10)</f>
        <v>7.5698489999999992E-3</v>
      </c>
      <c r="C19" s="54">
        <f t="shared" ref="C19:M19" si="0">AVERAGE(D8:D10)</f>
        <v>0.34554333333333331</v>
      </c>
      <c r="D19" s="54">
        <f t="shared" si="0"/>
        <v>4.9803976666666664E-3</v>
      </c>
      <c r="E19" s="54">
        <f t="shared" si="0"/>
        <v>0.51187000000000005</v>
      </c>
      <c r="F19" s="54">
        <f>AVERAGE(G8:G10)</f>
        <v>1.2831148000000001E-2</v>
      </c>
      <c r="G19" s="54">
        <f>AVERAGE(H8:H10)</f>
        <v>1.3049200000000001</v>
      </c>
      <c r="H19" s="54">
        <f t="shared" si="0"/>
        <v>1.7537247666666669E-2</v>
      </c>
      <c r="I19" s="54">
        <f t="shared" si="0"/>
        <v>0.89132</v>
      </c>
      <c r="J19" s="54">
        <f t="shared" si="0"/>
        <v>3.4579153333333334E-3</v>
      </c>
      <c r="K19" s="54">
        <f t="shared" si="0"/>
        <v>0.18982666666666667</v>
      </c>
      <c r="L19" s="54">
        <f t="shared" si="0"/>
        <v>5.4879000000000004E-3</v>
      </c>
      <c r="M19" s="54">
        <f t="shared" si="0"/>
        <v>3.3466599999999999E-2</v>
      </c>
    </row>
    <row r="20" spans="1:13" x14ac:dyDescent="0.2">
      <c r="A20" s="54" t="s">
        <v>92</v>
      </c>
      <c r="B20" s="54">
        <f>AVERAGE(C11:C13)</f>
        <v>7.5226666666666664E-2</v>
      </c>
      <c r="C20" s="54">
        <f t="shared" ref="C20:M20" si="1">AVERAGE(D11:D13)</f>
        <v>0.17103000000000002</v>
      </c>
      <c r="D20" s="54">
        <f t="shared" si="1"/>
        <v>9.7721546666666662E-3</v>
      </c>
      <c r="E20" s="54">
        <f t="shared" si="1"/>
        <v>0.28255999999999998</v>
      </c>
      <c r="F20" s="54">
        <f t="shared" si="1"/>
        <v>1.2545172E-2</v>
      </c>
      <c r="G20" s="54">
        <f t="shared" si="1"/>
        <v>0.48864000000000002</v>
      </c>
      <c r="H20" s="54">
        <f t="shared" si="1"/>
        <v>1.0310264666666668E-2</v>
      </c>
      <c r="I20" s="54">
        <f t="shared" si="1"/>
        <v>0.27357000000000004</v>
      </c>
      <c r="J20" s="54">
        <f t="shared" si="1"/>
        <v>1.1879018999999999E-2</v>
      </c>
      <c r="K20" s="54">
        <f t="shared" si="1"/>
        <v>0.11225</v>
      </c>
      <c r="L20" s="54">
        <f t="shared" si="1"/>
        <v>7.3747333333333319E-3</v>
      </c>
      <c r="M20" s="54">
        <f t="shared" si="1"/>
        <v>3.1394933333333333E-2</v>
      </c>
    </row>
    <row r="23" spans="1:13" x14ac:dyDescent="0.2">
      <c r="A23" s="11" t="s">
        <v>61</v>
      </c>
      <c r="B23" s="11"/>
    </row>
    <row r="25" spans="1:13" x14ac:dyDescent="0.2">
      <c r="A25" s="51" t="s">
        <v>42</v>
      </c>
      <c r="B25" s="3" t="s">
        <v>32</v>
      </c>
      <c r="C25" s="53" t="s">
        <v>136</v>
      </c>
      <c r="D25" s="3" t="s">
        <v>32</v>
      </c>
      <c r="E25" s="53" t="s">
        <v>137</v>
      </c>
      <c r="F25" s="3" t="s">
        <v>32</v>
      </c>
      <c r="G25" s="53" t="s">
        <v>138</v>
      </c>
      <c r="H25" s="3" t="s">
        <v>32</v>
      </c>
      <c r="I25" s="53" t="s">
        <v>139</v>
      </c>
      <c r="J25" s="3" t="s">
        <v>32</v>
      </c>
      <c r="K25" s="53" t="s">
        <v>140</v>
      </c>
      <c r="L25" s="3" t="s">
        <v>32</v>
      </c>
      <c r="M25" s="53" t="s">
        <v>144</v>
      </c>
    </row>
    <row r="26" spans="1:13" x14ac:dyDescent="0.2">
      <c r="A26" s="54" t="s">
        <v>31</v>
      </c>
      <c r="B26" s="54">
        <f>STDEV(C8:C10)/(SQRT(COUNT(C8:C10)))</f>
        <v>2.5649850632166139E-3</v>
      </c>
      <c r="C26" s="54">
        <f t="shared" ref="C26:M26" si="2">STDEV(D8:D10)/(SQRT(COUNT(D8:D10)))</f>
        <v>6.4589161199418418E-2</v>
      </c>
      <c r="D26" s="54">
        <f t="shared" si="2"/>
        <v>2.6829496571503996E-3</v>
      </c>
      <c r="E26" s="54">
        <f t="shared" si="2"/>
        <v>9.8566513752558635E-2</v>
      </c>
      <c r="F26" s="54">
        <f>STDEV(G8:G10)/(SQRT(COUNT(G8:G10)))</f>
        <v>6.5030770176738124E-3</v>
      </c>
      <c r="G26" s="54">
        <f>STDEV(H8:H10)/(SQRT(COUNT(H8:H10)))</f>
        <v>0.30741607781636887</v>
      </c>
      <c r="H26" s="54">
        <f t="shared" si="2"/>
        <v>4.0835821551433804E-3</v>
      </c>
      <c r="I26" s="54">
        <f t="shared" si="2"/>
        <v>0.2319353059224345</v>
      </c>
      <c r="J26" s="54">
        <f t="shared" si="2"/>
        <v>3.1005908601014172E-4</v>
      </c>
      <c r="K26" s="54">
        <f t="shared" si="2"/>
        <v>6.0875509671605842E-2</v>
      </c>
      <c r="L26" s="54">
        <f t="shared" si="2"/>
        <v>2.7400322339953113E-3</v>
      </c>
      <c r="M26" s="54">
        <f t="shared" si="2"/>
        <v>1.4559919496457843E-2</v>
      </c>
    </row>
    <row r="27" spans="1:13" x14ac:dyDescent="0.2">
      <c r="A27" s="54" t="s">
        <v>92</v>
      </c>
      <c r="B27" s="54">
        <f>STDEV(C11:C13)/(SQRT(COUNT(C11:C13)))</f>
        <v>3.5249369419103727E-2</v>
      </c>
      <c r="C27" s="54">
        <f t="shared" ref="C27:M27" si="3">STDEV(D11:D13)/(SQRT(COUNT(D11:D13)))</f>
        <v>1.8172741491952495E-2</v>
      </c>
      <c r="D27" s="54">
        <f t="shared" si="3"/>
        <v>3.5713120785291854E-3</v>
      </c>
      <c r="E27" s="54">
        <f t="shared" si="3"/>
        <v>1.3052993271021524E-2</v>
      </c>
      <c r="F27" s="54">
        <f t="shared" si="3"/>
        <v>4.3862879621449106E-3</v>
      </c>
      <c r="G27" s="54">
        <f>STDEV(H11:H13)/(SQRT(COUNT(H11:H13)))</f>
        <v>6.1651141378998998E-2</v>
      </c>
      <c r="H27" s="54">
        <f t="shared" si="3"/>
        <v>3.6448705973786111E-3</v>
      </c>
      <c r="I27" s="54">
        <f t="shared" si="3"/>
        <v>5.2635223947466975E-2</v>
      </c>
      <c r="J27" s="54">
        <f t="shared" si="3"/>
        <v>6.7195188491372152E-3</v>
      </c>
      <c r="K27" s="54">
        <f t="shared" si="3"/>
        <v>3.084427067274137E-2</v>
      </c>
      <c r="L27" s="54">
        <f t="shared" si="3"/>
        <v>1.8456351177244593E-3</v>
      </c>
      <c r="M27" s="54">
        <f t="shared" si="3"/>
        <v>1.859443333333333E-2</v>
      </c>
    </row>
    <row r="30" spans="1:13" x14ac:dyDescent="0.2">
      <c r="A30" s="28" t="s">
        <v>70</v>
      </c>
      <c r="E30" s="28" t="s">
        <v>88</v>
      </c>
    </row>
    <row r="31" spans="1:13" x14ac:dyDescent="0.2">
      <c r="A31" s="28"/>
      <c r="E31" s="28" t="s">
        <v>136</v>
      </c>
      <c r="F31" s="28" t="s">
        <v>137</v>
      </c>
      <c r="G31" s="28" t="s">
        <v>138</v>
      </c>
      <c r="H31" s="28" t="s">
        <v>139</v>
      </c>
      <c r="I31" s="28" t="s">
        <v>140</v>
      </c>
      <c r="J31" s="28" t="s">
        <v>144</v>
      </c>
    </row>
    <row r="32" spans="1:13" x14ac:dyDescent="0.2">
      <c r="A32" s="50" t="s">
        <v>62</v>
      </c>
      <c r="F32" s="28"/>
      <c r="G32" s="28"/>
      <c r="H32" s="28"/>
      <c r="I32" s="28"/>
      <c r="J32" s="28"/>
    </row>
    <row r="33" spans="1:10" x14ac:dyDescent="0.2">
      <c r="A33" s="50" t="s">
        <v>63</v>
      </c>
      <c r="E33" s="50">
        <v>3.2599999999999997E-2</v>
      </c>
      <c r="F33" s="50">
        <v>4.1200000000000001E-2</v>
      </c>
      <c r="G33" s="50">
        <v>4.9599999999999998E-2</v>
      </c>
      <c r="H33" s="50">
        <v>0.04</v>
      </c>
      <c r="I33" s="50">
        <v>0.21060000000000001</v>
      </c>
      <c r="J33" s="50">
        <v>0.47370000000000001</v>
      </c>
    </row>
    <row r="34" spans="1:10" x14ac:dyDescent="0.2">
      <c r="A34" s="50" t="s">
        <v>64</v>
      </c>
      <c r="E34" s="50" t="s">
        <v>65</v>
      </c>
      <c r="F34" s="50" t="s">
        <v>65</v>
      </c>
      <c r="G34" s="50" t="s">
        <v>65</v>
      </c>
      <c r="H34" s="50" t="s">
        <v>65</v>
      </c>
      <c r="I34" s="50" t="s">
        <v>81</v>
      </c>
      <c r="J34" s="50" t="s">
        <v>81</v>
      </c>
    </row>
    <row r="35" spans="1:10" x14ac:dyDescent="0.2">
      <c r="A35" s="50" t="s">
        <v>66</v>
      </c>
      <c r="E35" s="50" t="s">
        <v>67</v>
      </c>
      <c r="F35" s="50" t="s">
        <v>67</v>
      </c>
      <c r="G35" s="50" t="s">
        <v>67</v>
      </c>
      <c r="H35" s="50" t="s">
        <v>67</v>
      </c>
      <c r="I35" s="50" t="s">
        <v>82</v>
      </c>
      <c r="J35" s="50" t="s">
        <v>82</v>
      </c>
    </row>
    <row r="36" spans="1:10" x14ac:dyDescent="0.2">
      <c r="A36" s="50" t="s">
        <v>68</v>
      </c>
      <c r="E36" s="50" t="s">
        <v>97</v>
      </c>
      <c r="F36" s="50" t="s">
        <v>97</v>
      </c>
      <c r="G36" s="50" t="s">
        <v>97</v>
      </c>
      <c r="H36" s="50" t="s">
        <v>97</v>
      </c>
      <c r="I36" s="50" t="s">
        <v>97</v>
      </c>
      <c r="J36" s="50" t="s">
        <v>97</v>
      </c>
    </row>
  </sheetData>
  <pageMargins left="0.75" right="0.75" top="1" bottom="1" header="0.5" footer="0.5"/>
  <pageSetup paperSize="9" orientation="portrait" horizontalDpi="4294967292" verticalDpi="4294967292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S70"/>
  <sheetViews>
    <sheetView workbookViewId="0"/>
  </sheetViews>
  <sheetFormatPr baseColWidth="10" defaultColWidth="10.83203125" defaultRowHeight="16" x14ac:dyDescent="0.2"/>
  <cols>
    <col min="1" max="7" width="10.83203125" style="28"/>
    <col min="8" max="8" width="11.5" style="28" customWidth="1"/>
    <col min="9" max="11" width="10.83203125" style="28"/>
    <col min="12" max="12" width="11.6640625" style="28" customWidth="1"/>
    <col min="13" max="15" width="10.83203125" style="28"/>
    <col min="16" max="16" width="35" style="28" bestFit="1" customWidth="1"/>
    <col min="17" max="16384" width="10.83203125" style="28"/>
  </cols>
  <sheetData>
    <row r="1" spans="1:18" x14ac:dyDescent="0.2">
      <c r="A1" s="19" t="s">
        <v>192</v>
      </c>
    </row>
    <row r="3" spans="1:18" x14ac:dyDescent="0.2">
      <c r="A3" s="34" t="s">
        <v>216</v>
      </c>
    </row>
    <row r="4" spans="1:18" x14ac:dyDescent="0.2">
      <c r="A4" s="28" t="s">
        <v>165</v>
      </c>
    </row>
    <row r="5" spans="1:18" x14ac:dyDescent="0.2">
      <c r="H5" s="11" t="s">
        <v>60</v>
      </c>
      <c r="I5" s="11"/>
      <c r="L5" s="11" t="s">
        <v>61</v>
      </c>
      <c r="M5" s="11"/>
      <c r="P5" s="11" t="s">
        <v>70</v>
      </c>
    </row>
    <row r="6" spans="1:18" x14ac:dyDescent="0.2">
      <c r="A6" s="11"/>
      <c r="B6" s="11"/>
      <c r="C6" s="12" t="s">
        <v>150</v>
      </c>
      <c r="D6" s="12"/>
      <c r="H6" s="11"/>
      <c r="I6" s="11"/>
      <c r="L6" s="11"/>
      <c r="M6" s="11"/>
      <c r="P6" s="11"/>
      <c r="Q6" s="55" t="s">
        <v>10</v>
      </c>
      <c r="R6" s="55" t="s">
        <v>22</v>
      </c>
    </row>
    <row r="7" spans="1:18" x14ac:dyDescent="0.2">
      <c r="A7" s="37" t="s">
        <v>42</v>
      </c>
      <c r="B7" s="13" t="s">
        <v>6</v>
      </c>
      <c r="C7" s="3" t="s">
        <v>10</v>
      </c>
      <c r="D7" s="14" t="s">
        <v>22</v>
      </c>
      <c r="H7" s="37" t="s">
        <v>42</v>
      </c>
      <c r="I7" s="3" t="s">
        <v>10</v>
      </c>
      <c r="J7" s="3" t="s">
        <v>22</v>
      </c>
      <c r="L7" s="37" t="s">
        <v>42</v>
      </c>
      <c r="M7" s="3" t="s">
        <v>10</v>
      </c>
      <c r="N7" s="3" t="s">
        <v>22</v>
      </c>
      <c r="P7" s="11"/>
      <c r="Q7" s="11" t="s">
        <v>151</v>
      </c>
      <c r="R7" s="11" t="s">
        <v>151</v>
      </c>
    </row>
    <row r="8" spans="1:18" x14ac:dyDescent="0.2">
      <c r="A8" s="41" t="s">
        <v>148</v>
      </c>
      <c r="B8" s="15">
        <v>1</v>
      </c>
      <c r="C8" s="2">
        <v>1</v>
      </c>
      <c r="D8" s="30">
        <v>1</v>
      </c>
      <c r="H8" s="54" t="s">
        <v>148</v>
      </c>
      <c r="I8" s="54">
        <f>AVERAGE(C8:C10)</f>
        <v>1</v>
      </c>
      <c r="J8" s="54">
        <f>AVERAGE(D8:D10)</f>
        <v>1</v>
      </c>
      <c r="L8" s="54" t="s">
        <v>148</v>
      </c>
      <c r="M8" s="54">
        <f>STDEV(C8:C10)/(SQRT(COUNT(C8:C10)))</f>
        <v>0</v>
      </c>
      <c r="N8" s="54">
        <f>STDEV(D8:D10)/(SQRT(COUNT(D8:D10)))</f>
        <v>0</v>
      </c>
      <c r="P8" s="50" t="s">
        <v>118</v>
      </c>
    </row>
    <row r="9" spans="1:18" x14ac:dyDescent="0.2">
      <c r="A9" s="42" t="s">
        <v>148</v>
      </c>
      <c r="B9" s="16">
        <v>2</v>
      </c>
      <c r="C9" s="2">
        <v>1</v>
      </c>
      <c r="D9" s="31">
        <v>1</v>
      </c>
      <c r="H9" s="54" t="s">
        <v>149</v>
      </c>
      <c r="I9" s="54">
        <f>AVERAGE(C11:C13)</f>
        <v>10.469438999999999</v>
      </c>
      <c r="J9" s="54">
        <f>AVERAGE(D11:D13)</f>
        <v>3.7828266666666663</v>
      </c>
      <c r="L9" s="54" t="s">
        <v>149</v>
      </c>
      <c r="M9" s="54">
        <f>STDEV(C11:C13)/(SQRT(COUNT(C11:C13)))</f>
        <v>2.3107429118909644</v>
      </c>
      <c r="N9" s="54">
        <f>STDEV(D11:D13)/(SQRT(COUNT(D11:D13)))</f>
        <v>0.35417539733694087</v>
      </c>
      <c r="P9" s="50" t="s">
        <v>63</v>
      </c>
      <c r="Q9" s="50">
        <v>4.2900000000000001E-2</v>
      </c>
      <c r="R9" s="50">
        <v>1.5800000000000002E-2</v>
      </c>
    </row>
    <row r="10" spans="1:18" x14ac:dyDescent="0.2">
      <c r="A10" s="43" t="s">
        <v>148</v>
      </c>
      <c r="B10" s="17">
        <v>3</v>
      </c>
      <c r="C10" s="2">
        <v>1</v>
      </c>
      <c r="D10" s="31">
        <v>1</v>
      </c>
      <c r="H10" s="16"/>
      <c r="I10" s="16"/>
      <c r="P10" s="50" t="s">
        <v>64</v>
      </c>
      <c r="Q10" s="50" t="s">
        <v>65</v>
      </c>
      <c r="R10" s="50" t="s">
        <v>65</v>
      </c>
    </row>
    <row r="11" spans="1:18" x14ac:dyDescent="0.2">
      <c r="A11" s="41" t="s">
        <v>149</v>
      </c>
      <c r="B11" s="15">
        <v>1</v>
      </c>
      <c r="C11" s="64">
        <v>12.70237</v>
      </c>
      <c r="D11" s="5">
        <v>3.9609139999999998</v>
      </c>
      <c r="H11" s="16"/>
      <c r="I11" s="16"/>
      <c r="P11" s="50" t="s">
        <v>66</v>
      </c>
      <c r="Q11" s="50" t="s">
        <v>67</v>
      </c>
      <c r="R11" s="50" t="s">
        <v>67</v>
      </c>
    </row>
    <row r="12" spans="1:18" x14ac:dyDescent="0.2">
      <c r="A12" s="42" t="s">
        <v>149</v>
      </c>
      <c r="B12" s="16">
        <v>2</v>
      </c>
      <c r="C12" s="65">
        <v>12.85713</v>
      </c>
      <c r="D12" s="7">
        <v>3.1000369999999999</v>
      </c>
      <c r="P12" s="50" t="s">
        <v>68</v>
      </c>
      <c r="Q12" s="50" t="s">
        <v>69</v>
      </c>
      <c r="R12" s="50" t="s">
        <v>69</v>
      </c>
    </row>
    <row r="13" spans="1:18" x14ac:dyDescent="0.2">
      <c r="A13" s="43" t="s">
        <v>149</v>
      </c>
      <c r="B13" s="17">
        <v>3</v>
      </c>
      <c r="C13" s="66">
        <v>5.8488170000000004</v>
      </c>
      <c r="D13" s="9">
        <v>4.2875290000000001</v>
      </c>
    </row>
    <row r="16" spans="1:18" x14ac:dyDescent="0.2">
      <c r="A16" s="34" t="s">
        <v>217</v>
      </c>
    </row>
    <row r="17" spans="1:18" x14ac:dyDescent="0.2">
      <c r="A17" s="28" t="s">
        <v>145</v>
      </c>
    </row>
    <row r="18" spans="1:18" x14ac:dyDescent="0.2">
      <c r="H18" s="11" t="s">
        <v>60</v>
      </c>
      <c r="I18" s="11"/>
      <c r="L18" s="11" t="s">
        <v>61</v>
      </c>
      <c r="M18" s="11"/>
      <c r="P18" s="11" t="s">
        <v>70</v>
      </c>
    </row>
    <row r="19" spans="1:18" x14ac:dyDescent="0.2">
      <c r="A19" s="11"/>
      <c r="B19" s="11"/>
      <c r="C19" s="12" t="s">
        <v>157</v>
      </c>
      <c r="D19" s="12"/>
      <c r="H19" s="11"/>
      <c r="I19" s="11"/>
      <c r="L19" s="11"/>
      <c r="M19" s="11"/>
      <c r="P19" s="11"/>
      <c r="Q19" s="55" t="s">
        <v>10</v>
      </c>
      <c r="R19" s="55" t="s">
        <v>22</v>
      </c>
    </row>
    <row r="20" spans="1:18" x14ac:dyDescent="0.2">
      <c r="A20" s="37" t="s">
        <v>42</v>
      </c>
      <c r="B20" s="13" t="s">
        <v>6</v>
      </c>
      <c r="C20" s="3" t="s">
        <v>10</v>
      </c>
      <c r="D20" s="14" t="s">
        <v>22</v>
      </c>
      <c r="H20" s="37" t="s">
        <v>42</v>
      </c>
      <c r="I20" s="3" t="s">
        <v>10</v>
      </c>
      <c r="J20" s="3" t="s">
        <v>22</v>
      </c>
      <c r="L20" s="37" t="s">
        <v>42</v>
      </c>
      <c r="M20" s="3" t="s">
        <v>10</v>
      </c>
      <c r="N20" s="3" t="s">
        <v>22</v>
      </c>
      <c r="P20" s="11"/>
      <c r="Q20" s="11" t="s">
        <v>154</v>
      </c>
      <c r="R20" s="11" t="s">
        <v>154</v>
      </c>
    </row>
    <row r="21" spans="1:18" x14ac:dyDescent="0.2">
      <c r="A21" s="41" t="s">
        <v>152</v>
      </c>
      <c r="B21" s="15">
        <v>1</v>
      </c>
      <c r="C21" s="67">
        <v>1</v>
      </c>
      <c r="D21" s="30">
        <v>1</v>
      </c>
      <c r="H21" s="54" t="s">
        <v>155</v>
      </c>
      <c r="I21" s="54">
        <f>AVERAGE(C21:C23)</f>
        <v>1</v>
      </c>
      <c r="J21" s="54">
        <f>AVERAGE(D21:D23)</f>
        <v>1</v>
      </c>
      <c r="L21" s="54" t="s">
        <v>155</v>
      </c>
      <c r="M21" s="54">
        <f>STDEV(C21:C23)/(SQRT(COUNT(C21:C23)))</f>
        <v>0</v>
      </c>
      <c r="N21" s="54">
        <f>STDEV(D21:D23)/(SQRT(COUNT(D21:D23)))</f>
        <v>0</v>
      </c>
      <c r="P21" s="50" t="s">
        <v>118</v>
      </c>
    </row>
    <row r="22" spans="1:18" x14ac:dyDescent="0.2">
      <c r="A22" s="42" t="s">
        <v>152</v>
      </c>
      <c r="B22" s="16">
        <v>2</v>
      </c>
      <c r="C22" s="68">
        <v>1</v>
      </c>
      <c r="D22" s="31">
        <v>1</v>
      </c>
      <c r="H22" s="54" t="s">
        <v>156</v>
      </c>
      <c r="I22" s="54">
        <f>AVERAGE(C24:C26)</f>
        <v>3.7831603333333335</v>
      </c>
      <c r="J22" s="54">
        <f>AVERAGE(D24:D26)</f>
        <v>3.5665903333333335</v>
      </c>
      <c r="L22" s="54" t="s">
        <v>156</v>
      </c>
      <c r="M22" s="54">
        <f>STDEV(C24:C26)/(SQRT(COUNT(C24:C26)))</f>
        <v>0.8969649091059495</v>
      </c>
      <c r="N22" s="54">
        <f>STDEV(D24:D26)/(SQRT(COUNT(D24:D26)))</f>
        <v>0.26814113842361237</v>
      </c>
      <c r="P22" s="50" t="s">
        <v>63</v>
      </c>
      <c r="Q22" s="50">
        <v>2.9999999999999997E-4</v>
      </c>
      <c r="R22" s="50">
        <v>1.0699999999999999E-2</v>
      </c>
    </row>
    <row r="23" spans="1:18" x14ac:dyDescent="0.2">
      <c r="A23" s="43" t="s">
        <v>152</v>
      </c>
      <c r="B23" s="17">
        <v>3</v>
      </c>
      <c r="C23" s="69">
        <v>1</v>
      </c>
      <c r="D23" s="33">
        <v>1</v>
      </c>
      <c r="H23" s="16"/>
      <c r="I23" s="16"/>
      <c r="P23" s="50" t="s">
        <v>64</v>
      </c>
      <c r="Q23" s="50" t="s">
        <v>74</v>
      </c>
      <c r="R23" s="50" t="s">
        <v>65</v>
      </c>
    </row>
    <row r="24" spans="1:18" x14ac:dyDescent="0.2">
      <c r="A24" s="41" t="s">
        <v>153</v>
      </c>
      <c r="B24" s="15">
        <v>1</v>
      </c>
      <c r="C24" s="70">
        <v>2.5676990000000002</v>
      </c>
      <c r="D24" s="67">
        <v>3.2941029999999998</v>
      </c>
      <c r="H24" s="16"/>
      <c r="I24" s="16"/>
      <c r="P24" s="50" t="s">
        <v>66</v>
      </c>
      <c r="Q24" s="50" t="s">
        <v>67</v>
      </c>
      <c r="R24" s="50" t="s">
        <v>67</v>
      </c>
    </row>
    <row r="25" spans="1:18" x14ac:dyDescent="0.2">
      <c r="A25" s="42" t="s">
        <v>153</v>
      </c>
      <c r="B25" s="16">
        <v>2</v>
      </c>
      <c r="C25" s="71">
        <v>3.2482500000000001</v>
      </c>
      <c r="D25" s="68">
        <v>4.102849</v>
      </c>
      <c r="P25" s="50" t="s">
        <v>68</v>
      </c>
      <c r="Q25" s="50" t="s">
        <v>69</v>
      </c>
      <c r="R25" s="50" t="s">
        <v>69</v>
      </c>
    </row>
    <row r="26" spans="1:18" x14ac:dyDescent="0.2">
      <c r="A26" s="43" t="s">
        <v>153</v>
      </c>
      <c r="B26" s="17">
        <v>3</v>
      </c>
      <c r="C26" s="72">
        <v>5.5335320000000001</v>
      </c>
      <c r="D26" s="69">
        <v>3.3028189999999999</v>
      </c>
    </row>
    <row r="29" spans="1:18" x14ac:dyDescent="0.2">
      <c r="A29" s="34" t="s">
        <v>218</v>
      </c>
    </row>
    <row r="30" spans="1:18" x14ac:dyDescent="0.2">
      <c r="A30" s="28" t="s">
        <v>161</v>
      </c>
    </row>
    <row r="32" spans="1:18" x14ac:dyDescent="0.2">
      <c r="A32" s="34" t="s">
        <v>24</v>
      </c>
    </row>
    <row r="34" spans="1:18" x14ac:dyDescent="0.2">
      <c r="H34" s="11" t="s">
        <v>60</v>
      </c>
      <c r="I34" s="11"/>
      <c r="L34" s="11" t="s">
        <v>61</v>
      </c>
      <c r="M34" s="11"/>
      <c r="P34" s="11" t="s">
        <v>70</v>
      </c>
    </row>
    <row r="35" spans="1:18" x14ac:dyDescent="0.2">
      <c r="A35" s="11"/>
      <c r="B35" s="11"/>
      <c r="C35" s="12" t="s">
        <v>159</v>
      </c>
      <c r="D35" s="12"/>
      <c r="H35" s="11"/>
      <c r="I35" s="11"/>
      <c r="L35" s="11"/>
      <c r="M35" s="11"/>
      <c r="P35" s="11"/>
      <c r="Q35" s="55" t="s">
        <v>10</v>
      </c>
      <c r="R35" s="55" t="s">
        <v>22</v>
      </c>
    </row>
    <row r="36" spans="1:18" x14ac:dyDescent="0.2">
      <c r="A36" s="37" t="s">
        <v>23</v>
      </c>
      <c r="B36" s="13" t="s">
        <v>6</v>
      </c>
      <c r="C36" s="3" t="s">
        <v>10</v>
      </c>
      <c r="D36" s="14" t="s">
        <v>22</v>
      </c>
      <c r="H36" s="37" t="s">
        <v>158</v>
      </c>
      <c r="I36" s="3" t="s">
        <v>10</v>
      </c>
      <c r="J36" s="3" t="s">
        <v>22</v>
      </c>
      <c r="L36" s="37" t="s">
        <v>158</v>
      </c>
      <c r="M36" s="3" t="s">
        <v>10</v>
      </c>
      <c r="N36" s="3" t="s">
        <v>22</v>
      </c>
      <c r="P36" s="11"/>
      <c r="Q36" s="11" t="s">
        <v>87</v>
      </c>
      <c r="R36" s="11" t="s">
        <v>87</v>
      </c>
    </row>
    <row r="37" spans="1:18" x14ac:dyDescent="0.2">
      <c r="A37" s="41" t="s">
        <v>19</v>
      </c>
      <c r="B37" s="15">
        <v>1</v>
      </c>
      <c r="C37" s="29">
        <v>1</v>
      </c>
      <c r="D37" s="30">
        <v>1</v>
      </c>
      <c r="H37" s="54" t="s">
        <v>19</v>
      </c>
      <c r="I37" s="54">
        <f>AVERAGE(C37:C39)</f>
        <v>1</v>
      </c>
      <c r="J37" s="54">
        <f>AVERAGE(D37:D39)</f>
        <v>1</v>
      </c>
      <c r="L37" s="54" t="s">
        <v>19</v>
      </c>
      <c r="M37" s="54">
        <f>STDEV(C37:C39)/(SQRT(COUNT(C37:C39)))</f>
        <v>0</v>
      </c>
      <c r="N37" s="54">
        <f>STDEV(D37:D39)/(SQRT(COUNT(D37:D39)))</f>
        <v>0</v>
      </c>
      <c r="P37" s="50" t="s">
        <v>118</v>
      </c>
    </row>
    <row r="38" spans="1:18" x14ac:dyDescent="0.2">
      <c r="A38" s="42" t="s">
        <v>19</v>
      </c>
      <c r="B38" s="16">
        <v>2</v>
      </c>
      <c r="C38" s="21">
        <v>1</v>
      </c>
      <c r="D38" s="31">
        <v>1</v>
      </c>
      <c r="H38" s="54" t="s">
        <v>21</v>
      </c>
      <c r="I38" s="54" t="s">
        <v>160</v>
      </c>
      <c r="J38" s="54">
        <f>AVERAGE(D40:D42)</f>
        <v>0.45910306666666661</v>
      </c>
      <c r="L38" s="54" t="s">
        <v>21</v>
      </c>
      <c r="M38" s="54" t="s">
        <v>160</v>
      </c>
      <c r="N38" s="54">
        <f>STDEV(D40:D42)/(SQRT(COUNT(D40:D42)))</f>
        <v>5.7852561242706761E-2</v>
      </c>
      <c r="P38" s="50" t="s">
        <v>63</v>
      </c>
      <c r="Q38" s="2" t="s">
        <v>160</v>
      </c>
      <c r="R38" s="50">
        <v>1.12E-2</v>
      </c>
    </row>
    <row r="39" spans="1:18" x14ac:dyDescent="0.2">
      <c r="A39" s="43" t="s">
        <v>19</v>
      </c>
      <c r="B39" s="17">
        <v>3</v>
      </c>
      <c r="C39" s="32">
        <v>1</v>
      </c>
      <c r="D39" s="33">
        <v>1</v>
      </c>
      <c r="H39" s="16"/>
      <c r="I39" s="16"/>
      <c r="P39" s="50" t="s">
        <v>64</v>
      </c>
      <c r="Q39" s="50"/>
      <c r="R39" s="50" t="s">
        <v>65</v>
      </c>
    </row>
    <row r="40" spans="1:18" x14ac:dyDescent="0.2">
      <c r="A40" s="41" t="s">
        <v>21</v>
      </c>
      <c r="B40" s="15">
        <v>1</v>
      </c>
      <c r="C40" s="29" t="s">
        <v>160</v>
      </c>
      <c r="D40" s="30">
        <v>0.44305309999999998</v>
      </c>
      <c r="H40" s="16"/>
      <c r="I40" s="16"/>
      <c r="P40" s="50" t="s">
        <v>66</v>
      </c>
      <c r="Q40" s="50"/>
      <c r="R40" s="50" t="s">
        <v>67</v>
      </c>
    </row>
    <row r="41" spans="1:18" x14ac:dyDescent="0.2">
      <c r="A41" s="42" t="s">
        <v>21</v>
      </c>
      <c r="B41" s="16">
        <v>2</v>
      </c>
      <c r="C41" s="21" t="s">
        <v>160</v>
      </c>
      <c r="D41" s="31">
        <v>0.5663629</v>
      </c>
      <c r="P41" s="50" t="s">
        <v>68</v>
      </c>
      <c r="Q41" s="50"/>
      <c r="R41" s="50" t="s">
        <v>69</v>
      </c>
    </row>
    <row r="42" spans="1:18" x14ac:dyDescent="0.2">
      <c r="A42" s="43" t="s">
        <v>21</v>
      </c>
      <c r="B42" s="17">
        <v>3</v>
      </c>
      <c r="C42" s="32" t="s">
        <v>160</v>
      </c>
      <c r="D42" s="33">
        <v>0.36789319999999998</v>
      </c>
    </row>
    <row r="44" spans="1:18" x14ac:dyDescent="0.2">
      <c r="A44" s="34" t="s">
        <v>26</v>
      </c>
    </row>
    <row r="46" spans="1:18" x14ac:dyDescent="0.2">
      <c r="H46" s="11" t="s">
        <v>60</v>
      </c>
      <c r="I46" s="11"/>
      <c r="L46" s="11" t="s">
        <v>61</v>
      </c>
      <c r="M46" s="11"/>
      <c r="P46" s="11" t="s">
        <v>70</v>
      </c>
    </row>
    <row r="47" spans="1:18" x14ac:dyDescent="0.2">
      <c r="A47" s="11"/>
      <c r="B47" s="11"/>
      <c r="C47" s="12" t="s">
        <v>147</v>
      </c>
      <c r="D47" s="12"/>
      <c r="H47" s="11"/>
      <c r="I47" s="11"/>
      <c r="L47" s="11"/>
      <c r="M47" s="11"/>
      <c r="P47" s="11"/>
      <c r="Q47" s="55" t="s">
        <v>10</v>
      </c>
      <c r="R47" s="55" t="s">
        <v>22</v>
      </c>
    </row>
    <row r="48" spans="1:18" x14ac:dyDescent="0.2">
      <c r="A48" s="37" t="s">
        <v>14</v>
      </c>
      <c r="B48" s="13" t="s">
        <v>6</v>
      </c>
      <c r="C48" s="3" t="s">
        <v>10</v>
      </c>
      <c r="D48" s="14" t="s">
        <v>22</v>
      </c>
      <c r="H48" s="37" t="s">
        <v>14</v>
      </c>
      <c r="I48" s="3" t="s">
        <v>10</v>
      </c>
      <c r="J48" s="3" t="s">
        <v>22</v>
      </c>
      <c r="L48" s="37" t="s">
        <v>14</v>
      </c>
      <c r="M48" s="3" t="s">
        <v>10</v>
      </c>
      <c r="N48" s="3" t="s">
        <v>22</v>
      </c>
      <c r="P48" s="11"/>
      <c r="Q48" s="11" t="s">
        <v>88</v>
      </c>
      <c r="R48" s="11" t="s">
        <v>88</v>
      </c>
    </row>
    <row r="49" spans="1:19" x14ac:dyDescent="0.2">
      <c r="A49" s="41" t="s">
        <v>31</v>
      </c>
      <c r="B49" s="15">
        <v>1</v>
      </c>
      <c r="C49" s="29">
        <v>1</v>
      </c>
      <c r="D49" s="30">
        <v>1</v>
      </c>
      <c r="H49" s="54" t="s">
        <v>31</v>
      </c>
      <c r="I49" s="54">
        <f>AVERAGE(C49:C51)</f>
        <v>1</v>
      </c>
      <c r="J49" s="54">
        <f>AVERAGE(D49:D51)</f>
        <v>1</v>
      </c>
      <c r="L49" s="54" t="s">
        <v>31</v>
      </c>
      <c r="M49" s="54">
        <f>STDEV(C49:C51)/(SQRT(COUNT(C49:C51)))</f>
        <v>0</v>
      </c>
      <c r="N49" s="54">
        <f>STDEV(D49:D51)/(SQRT(COUNT(D49:D51)))</f>
        <v>0</v>
      </c>
      <c r="P49" s="50" t="s">
        <v>118</v>
      </c>
    </row>
    <row r="50" spans="1:19" x14ac:dyDescent="0.2">
      <c r="A50" s="42" t="s">
        <v>31</v>
      </c>
      <c r="B50" s="16">
        <v>2</v>
      </c>
      <c r="C50" s="21">
        <v>1</v>
      </c>
      <c r="D50" s="31">
        <v>1</v>
      </c>
      <c r="H50" s="54" t="s">
        <v>92</v>
      </c>
      <c r="I50" s="54">
        <f>AVERAGE(C50:C52)</f>
        <v>0.74271723333333339</v>
      </c>
      <c r="J50" s="54">
        <f>AVERAGE(D50:D52)</f>
        <v>0.89861440000000004</v>
      </c>
      <c r="L50" s="54" t="s">
        <v>92</v>
      </c>
      <c r="M50" s="54">
        <f>STDEV(C52:C54)/(SQRT(COUNT(C52:C54)))</f>
        <v>3.9575711038309466E-2</v>
      </c>
      <c r="N50" s="54">
        <f>STDEV(D52:D54)/(SQRT(COUNT(D52:D54)))</f>
        <v>2.2012562348375321E-2</v>
      </c>
      <c r="P50" s="50" t="s">
        <v>63</v>
      </c>
      <c r="Q50" s="50">
        <v>3.2000000000000002E-3</v>
      </c>
      <c r="R50" s="50">
        <v>4.7000000000000002E-3</v>
      </c>
    </row>
    <row r="51" spans="1:19" x14ac:dyDescent="0.2">
      <c r="A51" s="43" t="s">
        <v>31</v>
      </c>
      <c r="B51" s="17">
        <v>3</v>
      </c>
      <c r="C51" s="32">
        <v>1</v>
      </c>
      <c r="D51" s="33">
        <v>1</v>
      </c>
      <c r="H51" s="16"/>
      <c r="I51" s="16"/>
      <c r="P51" s="50" t="s">
        <v>64</v>
      </c>
      <c r="Q51" s="50" t="s">
        <v>72</v>
      </c>
      <c r="R51" s="50" t="s">
        <v>72</v>
      </c>
    </row>
    <row r="52" spans="1:19" x14ac:dyDescent="0.2">
      <c r="A52" s="41" t="s">
        <v>92</v>
      </c>
      <c r="B52" s="15">
        <v>1</v>
      </c>
      <c r="C52" s="29">
        <v>0.22815170000000001</v>
      </c>
      <c r="D52" s="30">
        <v>0.6958432</v>
      </c>
      <c r="H52" s="16"/>
      <c r="I52" s="16"/>
      <c r="P52" s="50" t="s">
        <v>66</v>
      </c>
      <c r="Q52" s="50" t="s">
        <v>67</v>
      </c>
      <c r="R52" s="50" t="s">
        <v>67</v>
      </c>
    </row>
    <row r="53" spans="1:19" x14ac:dyDescent="0.2">
      <c r="A53" s="42" t="s">
        <v>92</v>
      </c>
      <c r="B53" s="16">
        <v>2</v>
      </c>
      <c r="C53" s="21">
        <v>0.34475800000000001</v>
      </c>
      <c r="D53" s="31">
        <v>0.70878890000000006</v>
      </c>
      <c r="P53" s="50" t="s">
        <v>68</v>
      </c>
      <c r="Q53" s="50" t="s">
        <v>69</v>
      </c>
      <c r="R53" s="50" t="s">
        <v>69</v>
      </c>
    </row>
    <row r="54" spans="1:19" x14ac:dyDescent="0.2">
      <c r="A54" s="43" t="s">
        <v>92</v>
      </c>
      <c r="B54" s="17">
        <v>3</v>
      </c>
      <c r="C54" s="32">
        <v>0.34889170000000003</v>
      </c>
      <c r="D54" s="33">
        <v>0.63723700000000005</v>
      </c>
    </row>
    <row r="57" spans="1:19" x14ac:dyDescent="0.2">
      <c r="A57" s="34" t="s">
        <v>162</v>
      </c>
    </row>
    <row r="58" spans="1:19" x14ac:dyDescent="0.2">
      <c r="A58" s="28" t="s">
        <v>146</v>
      </c>
    </row>
    <row r="59" spans="1:19" x14ac:dyDescent="0.2">
      <c r="D59" s="39"/>
      <c r="E59" s="39"/>
      <c r="H59" s="11" t="s">
        <v>60</v>
      </c>
      <c r="I59" s="11"/>
      <c r="P59" s="11" t="s">
        <v>70</v>
      </c>
    </row>
    <row r="60" spans="1:19" x14ac:dyDescent="0.2">
      <c r="C60" s="12" t="s">
        <v>147</v>
      </c>
      <c r="D60" s="40"/>
      <c r="E60" s="40"/>
      <c r="H60" s="11"/>
      <c r="I60" s="11"/>
      <c r="P60" s="11"/>
      <c r="Q60" s="55" t="s">
        <v>124</v>
      </c>
      <c r="R60" s="55" t="s">
        <v>125</v>
      </c>
      <c r="S60" s="55" t="s">
        <v>126</v>
      </c>
    </row>
    <row r="61" spans="1:19" x14ac:dyDescent="0.2">
      <c r="A61" s="51" t="s">
        <v>42</v>
      </c>
      <c r="B61" s="52" t="s">
        <v>6</v>
      </c>
      <c r="C61" s="53" t="s">
        <v>124</v>
      </c>
      <c r="D61" s="53" t="s">
        <v>125</v>
      </c>
      <c r="E61" s="53" t="s">
        <v>126</v>
      </c>
      <c r="H61" s="51" t="s">
        <v>42</v>
      </c>
      <c r="I61" s="53" t="s">
        <v>124</v>
      </c>
      <c r="J61" s="53" t="s">
        <v>125</v>
      </c>
      <c r="K61" s="53" t="s">
        <v>126</v>
      </c>
      <c r="P61" s="11"/>
      <c r="Q61" s="11" t="s">
        <v>88</v>
      </c>
      <c r="R61" s="11" t="s">
        <v>88</v>
      </c>
      <c r="S61" s="11" t="s">
        <v>88</v>
      </c>
    </row>
    <row r="62" spans="1:19" x14ac:dyDescent="0.2">
      <c r="A62" s="41" t="s">
        <v>31</v>
      </c>
      <c r="B62" s="15">
        <v>1</v>
      </c>
      <c r="C62" s="29">
        <v>1</v>
      </c>
      <c r="D62" s="29">
        <v>1</v>
      </c>
      <c r="E62" s="30">
        <v>1</v>
      </c>
      <c r="H62" s="54" t="s">
        <v>31</v>
      </c>
      <c r="I62" s="54">
        <f>AVERAGE(C62:C64)</f>
        <v>1</v>
      </c>
      <c r="J62" s="54">
        <f t="shared" ref="J62:K62" si="0">AVERAGE(D62:D64)</f>
        <v>1</v>
      </c>
      <c r="K62" s="54">
        <f t="shared" si="0"/>
        <v>1</v>
      </c>
      <c r="P62" s="50" t="s">
        <v>118</v>
      </c>
    </row>
    <row r="63" spans="1:19" x14ac:dyDescent="0.2">
      <c r="A63" s="42" t="s">
        <v>31</v>
      </c>
      <c r="B63" s="16">
        <v>2</v>
      </c>
      <c r="C63" s="21">
        <v>1</v>
      </c>
      <c r="D63" s="21">
        <v>1</v>
      </c>
      <c r="E63" s="31">
        <v>1</v>
      </c>
      <c r="H63" s="54" t="s">
        <v>92</v>
      </c>
      <c r="I63" s="54">
        <f>AVERAGE(C65:C67)</f>
        <v>1.0187874333333333</v>
      </c>
      <c r="J63" s="54">
        <f t="shared" ref="J63" si="1">AVERAGE(D65:D67)</f>
        <v>0.95901106666666669</v>
      </c>
      <c r="K63" s="54">
        <f>AVERAGE(E65:E67)</f>
        <v>1.0993722666666665</v>
      </c>
      <c r="P63" s="50" t="s">
        <v>63</v>
      </c>
      <c r="Q63" s="50">
        <v>0.86350000000000005</v>
      </c>
      <c r="R63" s="50">
        <v>0.85229999999999995</v>
      </c>
      <c r="S63" s="50">
        <v>0.78420000000000001</v>
      </c>
    </row>
    <row r="64" spans="1:19" x14ac:dyDescent="0.2">
      <c r="A64" s="43" t="s">
        <v>31</v>
      </c>
      <c r="B64" s="17">
        <v>3</v>
      </c>
      <c r="C64" s="32">
        <v>1</v>
      </c>
      <c r="D64" s="32">
        <v>1</v>
      </c>
      <c r="E64" s="33">
        <v>1</v>
      </c>
      <c r="P64" s="50" t="s">
        <v>64</v>
      </c>
      <c r="Q64" s="50" t="s">
        <v>81</v>
      </c>
      <c r="R64" s="50" t="s">
        <v>81</v>
      </c>
      <c r="S64" s="50" t="s">
        <v>81</v>
      </c>
    </row>
    <row r="65" spans="1:19" x14ac:dyDescent="0.2">
      <c r="A65" s="41" t="s">
        <v>29</v>
      </c>
      <c r="B65" s="15">
        <v>1</v>
      </c>
      <c r="C65" s="29">
        <v>0.83567930000000001</v>
      </c>
      <c r="D65" s="29">
        <v>0.60907940000000005</v>
      </c>
      <c r="E65" s="30">
        <v>0.56538379999999999</v>
      </c>
      <c r="P65" s="50" t="s">
        <v>66</v>
      </c>
      <c r="Q65" s="50" t="s">
        <v>82</v>
      </c>
      <c r="R65" s="50" t="s">
        <v>82</v>
      </c>
      <c r="S65" s="50" t="s">
        <v>82</v>
      </c>
    </row>
    <row r="66" spans="1:19" x14ac:dyDescent="0.2">
      <c r="A66" s="42" t="s">
        <v>29</v>
      </c>
      <c r="B66" s="16">
        <v>2</v>
      </c>
      <c r="C66" s="21">
        <v>1.162809</v>
      </c>
      <c r="D66" s="21">
        <v>0.98825980000000002</v>
      </c>
      <c r="E66" s="31">
        <v>1.0672999999999999</v>
      </c>
      <c r="H66" s="11" t="s">
        <v>61</v>
      </c>
      <c r="I66" s="11"/>
      <c r="P66" s="50" t="s">
        <v>68</v>
      </c>
      <c r="Q66" s="50" t="s">
        <v>69</v>
      </c>
      <c r="R66" s="50" t="s">
        <v>69</v>
      </c>
      <c r="S66" s="50" t="s">
        <v>69</v>
      </c>
    </row>
    <row r="67" spans="1:19" x14ac:dyDescent="0.2">
      <c r="A67" s="43" t="s">
        <v>29</v>
      </c>
      <c r="B67" s="17">
        <v>3</v>
      </c>
      <c r="C67" s="32">
        <v>1.057874</v>
      </c>
      <c r="D67" s="32">
        <v>1.2796940000000001</v>
      </c>
      <c r="E67" s="33">
        <v>1.6654329999999999</v>
      </c>
      <c r="H67" s="11"/>
      <c r="I67" s="11"/>
    </row>
    <row r="68" spans="1:19" x14ac:dyDescent="0.2">
      <c r="H68" s="51" t="s">
        <v>42</v>
      </c>
      <c r="I68" s="53" t="s">
        <v>124</v>
      </c>
      <c r="J68" s="53" t="s">
        <v>125</v>
      </c>
      <c r="K68" s="53" t="s">
        <v>126</v>
      </c>
    </row>
    <row r="69" spans="1:19" x14ac:dyDescent="0.2">
      <c r="H69" s="54" t="s">
        <v>31</v>
      </c>
      <c r="I69" s="54">
        <f>STDEV(C62:C64)/(SQRT(COUNT(C62:C64)))</f>
        <v>0</v>
      </c>
      <c r="J69" s="54">
        <f t="shared" ref="J69:K69" si="2">STDEV(D62:D64)/(SQRT(COUNT(D62:D64)))</f>
        <v>0</v>
      </c>
      <c r="K69" s="54">
        <f t="shared" si="2"/>
        <v>0</v>
      </c>
    </row>
    <row r="70" spans="1:19" x14ac:dyDescent="0.2">
      <c r="H70" s="54" t="s">
        <v>92</v>
      </c>
      <c r="I70" s="54">
        <f>STDEV(C65:C67)/(SQRT(COUNT(C65:C67)))</f>
        <v>9.6435263131739113E-2</v>
      </c>
      <c r="J70" s="54">
        <f t="shared" ref="J70:K70" si="3">STDEV(D65:D67)/(SQRT(COUNT(D65:D67)))</f>
        <v>0.19414135892393239</v>
      </c>
      <c r="K70" s="54">
        <f t="shared" si="3"/>
        <v>0.31796149312037408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19</vt:i4>
      </vt:variant>
    </vt:vector>
  </HeadingPairs>
  <TitlesOfParts>
    <vt:vector size="19" baseType="lpstr">
      <vt:lpstr>Fig 1a</vt:lpstr>
      <vt:lpstr>Fig 1b</vt:lpstr>
      <vt:lpstr>Fig 2a</vt:lpstr>
      <vt:lpstr>Fig 2b</vt:lpstr>
      <vt:lpstr>Fig3a</vt:lpstr>
      <vt:lpstr>Fig3b</vt:lpstr>
      <vt:lpstr>Fig 3c</vt:lpstr>
      <vt:lpstr>Fig 7a</vt:lpstr>
      <vt:lpstr>Fig 7b</vt:lpstr>
      <vt:lpstr>Fig 7d</vt:lpstr>
      <vt:lpstr>Fig 7f</vt:lpstr>
      <vt:lpstr>Fig 8</vt:lpstr>
      <vt:lpstr>Suppl Fig1</vt:lpstr>
      <vt:lpstr>Suppl Fig 2</vt:lpstr>
      <vt:lpstr>Suppl Fig3a-b</vt:lpstr>
      <vt:lpstr>Suppl FIg3c</vt:lpstr>
      <vt:lpstr>Suppl Fig 4a</vt:lpstr>
      <vt:lpstr>Suppl Fig 4b</vt:lpstr>
      <vt:lpstr>WB quantification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macbook pro apple</dc:creator>
  <cp:lastModifiedBy>Davide Gabellini</cp:lastModifiedBy>
  <cp:lastPrinted>2018-10-05T08:56:17Z</cp:lastPrinted>
  <dcterms:created xsi:type="dcterms:W3CDTF">2018-10-02T13:22:41Z</dcterms:created>
  <dcterms:modified xsi:type="dcterms:W3CDTF">2018-10-09T15:54:48Z</dcterms:modified>
</cp:coreProperties>
</file>