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Google Drive\Boxcryptor\RD\Auto-CHO\Document\[Manuscript]\[Submission]\4.Nature Communications\Revision\Doc\"/>
    </mc:Choice>
  </mc:AlternateContent>
  <bookViews>
    <workbookView xWindow="0" yWindow="0" windowWidth="28800" windowHeight="14085"/>
  </bookViews>
  <sheets>
    <sheet name="Overview" sheetId="18" r:id="rId1"/>
    <sheet name="1" sheetId="21" r:id="rId2"/>
    <sheet name="2" sheetId="1" r:id="rId3"/>
    <sheet name="3" sheetId="12" r:id="rId4"/>
    <sheet name="4" sheetId="14" r:id="rId5"/>
    <sheet name="5" sheetId="9" r:id="rId6"/>
    <sheet name="6" sheetId="8" r:id="rId7"/>
    <sheet name="7" sheetId="7" r:id="rId8"/>
    <sheet name="8" sheetId="17" r:id="rId9"/>
    <sheet name="C_Optimization" sheetId="19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7" l="1"/>
  <c r="L3" i="7"/>
  <c r="L4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80" i="7"/>
  <c r="L81" i="7"/>
  <c r="L82" i="7"/>
  <c r="L83" i="7"/>
  <c r="L84" i="7"/>
  <c r="L85" i="7"/>
  <c r="L86" i="7"/>
  <c r="L87" i="7"/>
  <c r="L88" i="7"/>
  <c r="L89" i="7"/>
  <c r="L90" i="7"/>
  <c r="L91" i="7"/>
  <c r="L92" i="7"/>
  <c r="L93" i="7"/>
  <c r="L94" i="7"/>
  <c r="L95" i="7"/>
  <c r="L96" i="7"/>
  <c r="L97" i="7"/>
  <c r="L98" i="7"/>
  <c r="L99" i="7"/>
  <c r="L100" i="7"/>
  <c r="L101" i="7"/>
  <c r="L102" i="7"/>
  <c r="L103" i="7"/>
  <c r="L104" i="7"/>
  <c r="L105" i="7"/>
  <c r="L106" i="7"/>
  <c r="L107" i="7"/>
  <c r="L108" i="7"/>
  <c r="L109" i="7"/>
  <c r="L110" i="7"/>
  <c r="L111" i="7"/>
  <c r="L112" i="7"/>
  <c r="L113" i="7"/>
  <c r="L114" i="7"/>
  <c r="L115" i="7"/>
  <c r="L116" i="7"/>
  <c r="L117" i="7"/>
  <c r="L118" i="7"/>
  <c r="G137" i="21" l="1"/>
  <c r="F137" i="21"/>
  <c r="G136" i="21"/>
  <c r="M136" i="21" s="1"/>
  <c r="F136" i="21"/>
  <c r="K136" i="21" s="1"/>
  <c r="G135" i="21"/>
  <c r="O135" i="21" s="1"/>
  <c r="F135" i="21"/>
  <c r="L135" i="21" s="1"/>
  <c r="G134" i="21"/>
  <c r="N134" i="21" s="1"/>
  <c r="F134" i="21"/>
  <c r="L134" i="21" s="1"/>
  <c r="G133" i="21"/>
  <c r="N133" i="21" s="1"/>
  <c r="F133" i="21"/>
  <c r="L133" i="21" s="1"/>
  <c r="G132" i="21"/>
  <c r="N132" i="21" s="1"/>
  <c r="F132" i="21"/>
  <c r="G131" i="21"/>
  <c r="O131" i="21" s="1"/>
  <c r="F131" i="21"/>
  <c r="L131" i="21" s="1"/>
  <c r="G130" i="21"/>
  <c r="O130" i="21" s="1"/>
  <c r="F130" i="21"/>
  <c r="J130" i="21" s="1"/>
  <c r="G129" i="21"/>
  <c r="M129" i="21" s="1"/>
  <c r="F129" i="21"/>
  <c r="J129" i="21" s="1"/>
  <c r="G128" i="21"/>
  <c r="M128" i="21" s="1"/>
  <c r="F128" i="21"/>
  <c r="G127" i="21"/>
  <c r="O127" i="21" s="1"/>
  <c r="F127" i="21"/>
  <c r="L127" i="21" s="1"/>
  <c r="G125" i="21"/>
  <c r="N125" i="21" s="1"/>
  <c r="F125" i="21"/>
  <c r="K125" i="21" s="1"/>
  <c r="G126" i="21"/>
  <c r="N126" i="21" s="1"/>
  <c r="F126" i="21"/>
  <c r="J126" i="21" s="1"/>
  <c r="G124" i="21"/>
  <c r="O124" i="21" s="1"/>
  <c r="F124" i="21"/>
  <c r="L124" i="21" s="1"/>
  <c r="G123" i="21"/>
  <c r="O123" i="21" s="1"/>
  <c r="F123" i="21"/>
  <c r="G122" i="21"/>
  <c r="O122" i="21" s="1"/>
  <c r="F122" i="21"/>
  <c r="J122" i="21" s="1"/>
  <c r="G121" i="21"/>
  <c r="M121" i="21" s="1"/>
  <c r="F121" i="21"/>
  <c r="J121" i="21" s="1"/>
  <c r="G120" i="21"/>
  <c r="M120" i="21" s="1"/>
  <c r="F120" i="21"/>
  <c r="K120" i="21" s="1"/>
  <c r="G119" i="21"/>
  <c r="O119" i="21" s="1"/>
  <c r="F119" i="21"/>
  <c r="L119" i="21" s="1"/>
  <c r="G118" i="21"/>
  <c r="N118" i="21" s="1"/>
  <c r="F118" i="21"/>
  <c r="L118" i="21" s="1"/>
  <c r="G117" i="21"/>
  <c r="N117" i="21" s="1"/>
  <c r="F117" i="21"/>
  <c r="L117" i="21" s="1"/>
  <c r="G116" i="21"/>
  <c r="N116" i="21" s="1"/>
  <c r="F116" i="21"/>
  <c r="L116" i="21" s="1"/>
  <c r="G115" i="21"/>
  <c r="O115" i="21" s="1"/>
  <c r="F115" i="21"/>
  <c r="L115" i="21" s="1"/>
  <c r="G114" i="21"/>
  <c r="O114" i="21" s="1"/>
  <c r="F114" i="21"/>
  <c r="G113" i="21"/>
  <c r="F113" i="21"/>
  <c r="J113" i="21" s="1"/>
  <c r="G112" i="21"/>
  <c r="F112" i="21"/>
  <c r="G111" i="21"/>
  <c r="F111" i="21"/>
  <c r="G110" i="21"/>
  <c r="N110" i="21" s="1"/>
  <c r="F110" i="21"/>
  <c r="L110" i="21" s="1"/>
  <c r="G109" i="21"/>
  <c r="N109" i="21" s="1"/>
  <c r="F109" i="21"/>
  <c r="J109" i="21" s="1"/>
  <c r="G108" i="21"/>
  <c r="O108" i="21" s="1"/>
  <c r="F108" i="21"/>
  <c r="L108" i="21" s="1"/>
  <c r="G107" i="21"/>
  <c r="O107" i="21" s="1"/>
  <c r="F107" i="21"/>
  <c r="L107" i="21" s="1"/>
  <c r="G106" i="21"/>
  <c r="O106" i="21" s="1"/>
  <c r="F106" i="21"/>
  <c r="J106" i="21" s="1"/>
  <c r="G105" i="21"/>
  <c r="M105" i="21" s="1"/>
  <c r="F105" i="21"/>
  <c r="G104" i="21"/>
  <c r="M104" i="21" s="1"/>
  <c r="F104" i="21"/>
  <c r="G103" i="21"/>
  <c r="N103" i="21" s="1"/>
  <c r="F103" i="21"/>
  <c r="G102" i="21"/>
  <c r="N102" i="21" s="1"/>
  <c r="F102" i="21"/>
  <c r="G101" i="21"/>
  <c r="N101" i="21" s="1"/>
  <c r="F101" i="21"/>
  <c r="L101" i="21" s="1"/>
  <c r="G100" i="21"/>
  <c r="M100" i="21" s="1"/>
  <c r="F100" i="21"/>
  <c r="L100" i="21" s="1"/>
  <c r="G99" i="21"/>
  <c r="O99" i="21" s="1"/>
  <c r="F99" i="21"/>
  <c r="L99" i="21" s="1"/>
  <c r="G98" i="21"/>
  <c r="O98" i="21" s="1"/>
  <c r="F98" i="21"/>
  <c r="J98" i="21" s="1"/>
  <c r="G97" i="21"/>
  <c r="M97" i="21" s="1"/>
  <c r="F97" i="21"/>
  <c r="J97" i="21" s="1"/>
  <c r="G96" i="21"/>
  <c r="M96" i="21" s="1"/>
  <c r="F96" i="21"/>
  <c r="G95" i="21"/>
  <c r="M95" i="21" s="1"/>
  <c r="F95" i="21"/>
  <c r="G94" i="21"/>
  <c r="F94" i="21"/>
  <c r="K94" i="21" s="1"/>
  <c r="G93" i="21"/>
  <c r="N93" i="21" s="1"/>
  <c r="F93" i="21"/>
  <c r="L93" i="21" s="1"/>
  <c r="G92" i="21"/>
  <c r="O92" i="21" s="1"/>
  <c r="F92" i="21"/>
  <c r="L92" i="21" s="1"/>
  <c r="G91" i="21"/>
  <c r="O91" i="21" s="1"/>
  <c r="F91" i="21"/>
  <c r="L91" i="21" s="1"/>
  <c r="G90" i="21"/>
  <c r="O90" i="21" s="1"/>
  <c r="F90" i="21"/>
  <c r="J90" i="21" s="1"/>
  <c r="G89" i="21"/>
  <c r="M89" i="21" s="1"/>
  <c r="F89" i="21"/>
  <c r="J89" i="21" s="1"/>
  <c r="G88" i="21"/>
  <c r="M88" i="21" s="1"/>
  <c r="F88" i="21"/>
  <c r="L88" i="21" s="1"/>
  <c r="G87" i="21"/>
  <c r="O87" i="21" s="1"/>
  <c r="F87" i="21"/>
  <c r="J87" i="21" s="1"/>
  <c r="G86" i="21"/>
  <c r="N86" i="21" s="1"/>
  <c r="F86" i="21"/>
  <c r="L86" i="21" s="1"/>
  <c r="G85" i="21"/>
  <c r="F85" i="21"/>
  <c r="L85" i="21" s="1"/>
  <c r="G84" i="21"/>
  <c r="O84" i="21" s="1"/>
  <c r="F84" i="21"/>
  <c r="L84" i="21" s="1"/>
  <c r="G83" i="21"/>
  <c r="O83" i="21" s="1"/>
  <c r="F83" i="21"/>
  <c r="L83" i="21" s="1"/>
  <c r="G82" i="21"/>
  <c r="O82" i="21" s="1"/>
  <c r="F82" i="21"/>
  <c r="J82" i="21" s="1"/>
  <c r="G81" i="21"/>
  <c r="M81" i="21" s="1"/>
  <c r="F81" i="21"/>
  <c r="J81" i="21" s="1"/>
  <c r="G80" i="21"/>
  <c r="M80" i="21" s="1"/>
  <c r="F80" i="21"/>
  <c r="G79" i="21"/>
  <c r="O79" i="21" s="1"/>
  <c r="F79" i="21"/>
  <c r="L79" i="21" s="1"/>
  <c r="G78" i="21"/>
  <c r="N78" i="21" s="1"/>
  <c r="F78" i="21"/>
  <c r="L78" i="21" s="1"/>
  <c r="G77" i="21"/>
  <c r="F77" i="21"/>
  <c r="L77" i="21" s="1"/>
  <c r="G76" i="21"/>
  <c r="F76" i="21"/>
  <c r="L76" i="21" s="1"/>
  <c r="G75" i="21"/>
  <c r="O75" i="21" s="1"/>
  <c r="F75" i="21"/>
  <c r="K75" i="21" s="1"/>
  <c r="G74" i="21"/>
  <c r="M74" i="21" s="1"/>
  <c r="F74" i="21"/>
  <c r="J74" i="21" s="1"/>
  <c r="G73" i="21"/>
  <c r="F73" i="21"/>
  <c r="L73" i="21" s="1"/>
  <c r="G72" i="21"/>
  <c r="O72" i="21" s="1"/>
  <c r="F72" i="21"/>
  <c r="K72" i="21" s="1"/>
  <c r="G71" i="21"/>
  <c r="O71" i="21" s="1"/>
  <c r="F71" i="21"/>
  <c r="K71" i="21" s="1"/>
  <c r="G70" i="21"/>
  <c r="N70" i="21" s="1"/>
  <c r="F70" i="21"/>
  <c r="L70" i="21" s="1"/>
  <c r="G69" i="21"/>
  <c r="M69" i="21" s="1"/>
  <c r="F69" i="21"/>
  <c r="G68" i="21"/>
  <c r="O68" i="21" s="1"/>
  <c r="F68" i="21"/>
  <c r="L68" i="21" s="1"/>
  <c r="G67" i="21"/>
  <c r="O67" i="21" s="1"/>
  <c r="F67" i="21"/>
  <c r="G66" i="21"/>
  <c r="M66" i="21" s="1"/>
  <c r="F66" i="21"/>
  <c r="J66" i="21" s="1"/>
  <c r="G65" i="21"/>
  <c r="M65" i="21" s="1"/>
  <c r="F65" i="21"/>
  <c r="G64" i="21"/>
  <c r="F64" i="21"/>
  <c r="K64" i="21" s="1"/>
  <c r="G63" i="21"/>
  <c r="M63" i="21" s="1"/>
  <c r="F63" i="21"/>
  <c r="K63" i="21" s="1"/>
  <c r="G62" i="21"/>
  <c r="F62" i="21"/>
  <c r="J62" i="21" s="1"/>
  <c r="G61" i="21"/>
  <c r="F61" i="21"/>
  <c r="L61" i="21" s="1"/>
  <c r="G60" i="21"/>
  <c r="O60" i="21" s="1"/>
  <c r="F60" i="21"/>
  <c r="J60" i="21" s="1"/>
  <c r="G59" i="21"/>
  <c r="O59" i="21" s="1"/>
  <c r="F59" i="21"/>
  <c r="K59" i="21" s="1"/>
  <c r="G58" i="21"/>
  <c r="N58" i="21" s="1"/>
  <c r="F58" i="21"/>
  <c r="J58" i="21" s="1"/>
  <c r="G57" i="21"/>
  <c r="O57" i="21" s="1"/>
  <c r="F57" i="21"/>
  <c r="J57" i="21" s="1"/>
  <c r="G56" i="21"/>
  <c r="O56" i="21" s="1"/>
  <c r="F56" i="21"/>
  <c r="G55" i="21"/>
  <c r="O55" i="21" s="1"/>
  <c r="F55" i="21"/>
  <c r="K55" i="21" s="1"/>
  <c r="G54" i="21"/>
  <c r="F54" i="21"/>
  <c r="J54" i="21" s="1"/>
  <c r="G53" i="21"/>
  <c r="M53" i="21" s="1"/>
  <c r="F53" i="21"/>
  <c r="G52" i="21"/>
  <c r="O52" i="21" s="1"/>
  <c r="F52" i="21"/>
  <c r="G51" i="21"/>
  <c r="O51" i="21" s="1"/>
  <c r="F51" i="21"/>
  <c r="L51" i="21" s="1"/>
  <c r="G50" i="21"/>
  <c r="O50" i="21" s="1"/>
  <c r="F50" i="21"/>
  <c r="J50" i="21" s="1"/>
  <c r="G49" i="21"/>
  <c r="O49" i="21" s="1"/>
  <c r="F49" i="21"/>
  <c r="G48" i="21"/>
  <c r="N48" i="21" s="1"/>
  <c r="F48" i="21"/>
  <c r="G47" i="21"/>
  <c r="O47" i="21" s="1"/>
  <c r="F47" i="21"/>
  <c r="K47" i="21" s="1"/>
  <c r="G46" i="21"/>
  <c r="F46" i="21"/>
  <c r="J46" i="21" s="1"/>
  <c r="G45" i="21"/>
  <c r="M45" i="21" s="1"/>
  <c r="F45" i="21"/>
  <c r="J45" i="21" s="1"/>
  <c r="G44" i="21"/>
  <c r="M44" i="21" s="1"/>
  <c r="F44" i="21"/>
  <c r="J44" i="21" s="1"/>
  <c r="G43" i="21"/>
  <c r="O43" i="21" s="1"/>
  <c r="F43" i="21"/>
  <c r="K43" i="21" s="1"/>
  <c r="G42" i="21"/>
  <c r="N42" i="21" s="1"/>
  <c r="F42" i="21"/>
  <c r="J42" i="21" s="1"/>
  <c r="G41" i="21"/>
  <c r="O41" i="21" s="1"/>
  <c r="F41" i="21"/>
  <c r="L41" i="21" s="1"/>
  <c r="G40" i="21"/>
  <c r="N40" i="21" s="1"/>
  <c r="F40" i="21"/>
  <c r="K40" i="21" s="1"/>
  <c r="G39" i="21"/>
  <c r="O39" i="21" s="1"/>
  <c r="F39" i="21"/>
  <c r="K39" i="21" s="1"/>
  <c r="G38" i="21"/>
  <c r="N38" i="21" s="1"/>
  <c r="F38" i="21"/>
  <c r="J38" i="21" s="1"/>
  <c r="G37" i="21"/>
  <c r="M37" i="21" s="1"/>
  <c r="F37" i="21"/>
  <c r="L37" i="21" s="1"/>
  <c r="G36" i="21"/>
  <c r="O36" i="21" s="1"/>
  <c r="F36" i="21"/>
  <c r="L36" i="21" s="1"/>
  <c r="G35" i="21"/>
  <c r="O35" i="21" s="1"/>
  <c r="F35" i="21"/>
  <c r="L35" i="21" s="1"/>
  <c r="G34" i="21"/>
  <c r="O34" i="21" s="1"/>
  <c r="F34" i="21"/>
  <c r="L34" i="21" s="1"/>
  <c r="G33" i="21"/>
  <c r="O33" i="21" s="1"/>
  <c r="F33" i="21"/>
  <c r="J33" i="21" s="1"/>
  <c r="G32" i="21"/>
  <c r="O32" i="21" s="1"/>
  <c r="F32" i="21"/>
  <c r="L32" i="21" s="1"/>
  <c r="G31" i="21"/>
  <c r="O31" i="21" s="1"/>
  <c r="F31" i="21"/>
  <c r="J31" i="21" s="1"/>
  <c r="G30" i="21"/>
  <c r="O30" i="21" s="1"/>
  <c r="F30" i="21"/>
  <c r="L30" i="21" s="1"/>
  <c r="G28" i="21"/>
  <c r="F28" i="21"/>
  <c r="K28" i="21" s="1"/>
  <c r="G29" i="21"/>
  <c r="O29" i="21" s="1"/>
  <c r="F29" i="21"/>
  <c r="L29" i="21" s="1"/>
  <c r="G27" i="21"/>
  <c r="N27" i="21" s="1"/>
  <c r="F27" i="21"/>
  <c r="L27" i="21" s="1"/>
  <c r="G26" i="21"/>
  <c r="O26" i="21" s="1"/>
  <c r="F26" i="21"/>
  <c r="G25" i="21"/>
  <c r="O25" i="21" s="1"/>
  <c r="F25" i="21"/>
  <c r="J25" i="21" s="1"/>
  <c r="G24" i="21"/>
  <c r="O24" i="21" s="1"/>
  <c r="F24" i="21"/>
  <c r="J24" i="21" s="1"/>
  <c r="G23" i="21"/>
  <c r="O23" i="21" s="1"/>
  <c r="F23" i="21"/>
  <c r="J23" i="21" s="1"/>
  <c r="G22" i="21"/>
  <c r="O22" i="21" s="1"/>
  <c r="F22" i="21"/>
  <c r="L22" i="21" s="1"/>
  <c r="G20" i="21"/>
  <c r="M20" i="21" s="1"/>
  <c r="F20" i="21"/>
  <c r="K20" i="21" s="1"/>
  <c r="G19" i="21"/>
  <c r="F19" i="21"/>
  <c r="L19" i="21" s="1"/>
  <c r="G21" i="21"/>
  <c r="N21" i="21" s="1"/>
  <c r="F21" i="21"/>
  <c r="L21" i="21" s="1"/>
  <c r="G18" i="21"/>
  <c r="O18" i="21" s="1"/>
  <c r="F18" i="21"/>
  <c r="J18" i="21" s="1"/>
  <c r="G17" i="21"/>
  <c r="O17" i="21" s="1"/>
  <c r="F17" i="21"/>
  <c r="K17" i="21" s="1"/>
  <c r="G16" i="21"/>
  <c r="O16" i="21" s="1"/>
  <c r="F16" i="21"/>
  <c r="J16" i="21" s="1"/>
  <c r="G15" i="21"/>
  <c r="O15" i="21" s="1"/>
  <c r="F15" i="21"/>
  <c r="J15" i="21" s="1"/>
  <c r="G14" i="21"/>
  <c r="O14" i="21" s="1"/>
  <c r="F14" i="21"/>
  <c r="L14" i="21" s="1"/>
  <c r="G13" i="21"/>
  <c r="M13" i="21" s="1"/>
  <c r="F13" i="21"/>
  <c r="K13" i="21" s="1"/>
  <c r="G12" i="21"/>
  <c r="F12" i="21"/>
  <c r="J12" i="21" s="1"/>
  <c r="G11" i="21"/>
  <c r="N11" i="21" s="1"/>
  <c r="F11" i="21"/>
  <c r="L11" i="21" s="1"/>
  <c r="G10" i="21"/>
  <c r="O10" i="21" s="1"/>
  <c r="F10" i="21"/>
  <c r="J10" i="21" s="1"/>
  <c r="G9" i="21"/>
  <c r="O9" i="21" s="1"/>
  <c r="F9" i="21"/>
  <c r="G8" i="21"/>
  <c r="O8" i="21" s="1"/>
  <c r="F8" i="21"/>
  <c r="J8" i="21" s="1"/>
  <c r="G7" i="21"/>
  <c r="O7" i="21" s="1"/>
  <c r="F7" i="21"/>
  <c r="J7" i="21" s="1"/>
  <c r="G6" i="21"/>
  <c r="O6" i="21" s="1"/>
  <c r="F6" i="21"/>
  <c r="L6" i="21" s="1"/>
  <c r="G5" i="21"/>
  <c r="O5" i="21" s="1"/>
  <c r="F5" i="21"/>
  <c r="J5" i="21" s="1"/>
  <c r="G4" i="21"/>
  <c r="O4" i="21" s="1"/>
  <c r="F4" i="21"/>
  <c r="L4" i="21" s="1"/>
  <c r="S3" i="21"/>
  <c r="G3" i="21"/>
  <c r="O3" i="21" s="1"/>
  <c r="F3" i="21"/>
  <c r="J3" i="21" s="1"/>
  <c r="S2" i="21"/>
  <c r="G2" i="21"/>
  <c r="O2" i="21" s="1"/>
  <c r="F2" i="21"/>
  <c r="K2" i="21" l="1"/>
  <c r="W1" i="21"/>
  <c r="K19" i="21"/>
  <c r="K81" i="21"/>
  <c r="K31" i="21"/>
  <c r="J134" i="21"/>
  <c r="O40" i="21"/>
  <c r="J94" i="21"/>
  <c r="H62" i="21"/>
  <c r="L81" i="21"/>
  <c r="H47" i="21"/>
  <c r="K25" i="21"/>
  <c r="H128" i="21"/>
  <c r="H52" i="21"/>
  <c r="H96" i="21"/>
  <c r="N128" i="21"/>
  <c r="K99" i="21"/>
  <c r="J135" i="21"/>
  <c r="J19" i="21"/>
  <c r="J34" i="21"/>
  <c r="O96" i="21"/>
  <c r="O103" i="21"/>
  <c r="J118" i="21"/>
  <c r="K118" i="21"/>
  <c r="N129" i="21"/>
  <c r="J83" i="21"/>
  <c r="L50" i="21"/>
  <c r="N83" i="21"/>
  <c r="L94" i="21"/>
  <c r="K108" i="21"/>
  <c r="M17" i="21"/>
  <c r="H19" i="21"/>
  <c r="K36" i="21"/>
  <c r="K50" i="21"/>
  <c r="N56" i="21"/>
  <c r="J68" i="21"/>
  <c r="H83" i="21"/>
  <c r="K85" i="21"/>
  <c r="N91" i="21"/>
  <c r="J99" i="21"/>
  <c r="L120" i="21"/>
  <c r="O125" i="21"/>
  <c r="O132" i="21"/>
  <c r="N3" i="21"/>
  <c r="N57" i="21"/>
  <c r="J86" i="21"/>
  <c r="K92" i="21"/>
  <c r="K106" i="21"/>
  <c r="K109" i="21"/>
  <c r="L121" i="21"/>
  <c r="N124" i="21"/>
  <c r="N127" i="21"/>
  <c r="J133" i="21"/>
  <c r="N45" i="21"/>
  <c r="N51" i="21"/>
  <c r="M67" i="21"/>
  <c r="H76" i="21"/>
  <c r="N90" i="21"/>
  <c r="N92" i="21"/>
  <c r="O133" i="21"/>
  <c r="H78" i="21"/>
  <c r="H115" i="21"/>
  <c r="N67" i="21"/>
  <c r="M79" i="21"/>
  <c r="N15" i="21"/>
  <c r="J2" i="21"/>
  <c r="M14" i="21"/>
  <c r="J21" i="21"/>
  <c r="N74" i="21"/>
  <c r="N95" i="21"/>
  <c r="H101" i="21"/>
  <c r="K110" i="21"/>
  <c r="N122" i="21"/>
  <c r="H34" i="21"/>
  <c r="N63" i="21"/>
  <c r="N14" i="21"/>
  <c r="L17" i="21"/>
  <c r="K33" i="21"/>
  <c r="J52" i="21"/>
  <c r="K62" i="21"/>
  <c r="J71" i="21"/>
  <c r="O74" i="21"/>
  <c r="K77" i="21"/>
  <c r="J85" i="21"/>
  <c r="M91" i="21"/>
  <c r="H93" i="21"/>
  <c r="J101" i="21"/>
  <c r="O110" i="21"/>
  <c r="J120" i="21"/>
  <c r="N2" i="21"/>
  <c r="K7" i="21"/>
  <c r="H18" i="21"/>
  <c r="L25" i="21"/>
  <c r="N34" i="21"/>
  <c r="J37" i="21"/>
  <c r="O45" i="21"/>
  <c r="N53" i="21"/>
  <c r="H55" i="21"/>
  <c r="J70" i="21"/>
  <c r="L72" i="21"/>
  <c r="N79" i="21"/>
  <c r="M87" i="21"/>
  <c r="N89" i="21"/>
  <c r="N97" i="21"/>
  <c r="N106" i="21"/>
  <c r="M116" i="21"/>
  <c r="H16" i="21"/>
  <c r="H26" i="21"/>
  <c r="K37" i="21"/>
  <c r="J43" i="21"/>
  <c r="H49" i="21"/>
  <c r="O53" i="21"/>
  <c r="J55" i="21"/>
  <c r="K70" i="21"/>
  <c r="N87" i="21"/>
  <c r="O89" i="21"/>
  <c r="N99" i="21"/>
  <c r="H102" i="21"/>
  <c r="O104" i="21"/>
  <c r="N123" i="21"/>
  <c r="K126" i="21"/>
  <c r="K129" i="21"/>
  <c r="M135" i="21"/>
  <c r="N37" i="21"/>
  <c r="M55" i="21"/>
  <c r="M5" i="21"/>
  <c r="H9" i="21"/>
  <c r="M18" i="21"/>
  <c r="L33" i="21"/>
  <c r="L46" i="21"/>
  <c r="N55" i="21"/>
  <c r="O63" i="21"/>
  <c r="K68" i="21"/>
  <c r="J73" i="21"/>
  <c r="J78" i="21"/>
  <c r="N80" i="21"/>
  <c r="M82" i="21"/>
  <c r="K84" i="21"/>
  <c r="K86" i="21"/>
  <c r="J93" i="21"/>
  <c r="M98" i="21"/>
  <c r="J102" i="21"/>
  <c r="M107" i="21"/>
  <c r="J115" i="21"/>
  <c r="J119" i="21"/>
  <c r="K134" i="21"/>
  <c r="H17" i="21"/>
  <c r="N18" i="21"/>
  <c r="L24" i="21"/>
  <c r="K44" i="21"/>
  <c r="K54" i="21"/>
  <c r="K58" i="21"/>
  <c r="H67" i="21"/>
  <c r="O78" i="21"/>
  <c r="O80" i="21"/>
  <c r="M86" i="21"/>
  <c r="J88" i="21"/>
  <c r="K90" i="21"/>
  <c r="N98" i="21"/>
  <c r="O105" i="21"/>
  <c r="N107" i="21"/>
  <c r="M115" i="21"/>
  <c r="K117" i="21"/>
  <c r="H124" i="21"/>
  <c r="H125" i="21"/>
  <c r="M134" i="21"/>
  <c r="L136" i="21"/>
  <c r="K15" i="21"/>
  <c r="J17" i="21"/>
  <c r="L54" i="21"/>
  <c r="L58" i="21"/>
  <c r="O86" i="21"/>
  <c r="L90" i="21"/>
  <c r="J92" i="21"/>
  <c r="J110" i="21"/>
  <c r="N115" i="21"/>
  <c r="M122" i="21"/>
  <c r="K124" i="21"/>
  <c r="J125" i="21"/>
  <c r="J128" i="21"/>
  <c r="M130" i="21"/>
  <c r="H133" i="21"/>
  <c r="L125" i="21"/>
  <c r="J9" i="21"/>
  <c r="N10" i="21"/>
  <c r="K12" i="21"/>
  <c r="J39" i="21"/>
  <c r="K42" i="21"/>
  <c r="M43" i="21"/>
  <c r="M60" i="21"/>
  <c r="N71" i="21"/>
  <c r="M76" i="21"/>
  <c r="L82" i="21"/>
  <c r="M36" i="21"/>
  <c r="N43" i="21"/>
  <c r="H68" i="21"/>
  <c r="I133" i="21"/>
  <c r="N4" i="21"/>
  <c r="M6" i="21"/>
  <c r="H8" i="21"/>
  <c r="L9" i="21"/>
  <c r="L16" i="21"/>
  <c r="K21" i="21"/>
  <c r="L20" i="21"/>
  <c r="K23" i="21"/>
  <c r="J26" i="21"/>
  <c r="J29" i="21"/>
  <c r="M30" i="21"/>
  <c r="H32" i="21"/>
  <c r="M33" i="21"/>
  <c r="N36" i="21"/>
  <c r="N39" i="21"/>
  <c r="J41" i="21"/>
  <c r="M42" i="21"/>
  <c r="L47" i="21"/>
  <c r="L49" i="21"/>
  <c r="M52" i="21"/>
  <c r="M59" i="21"/>
  <c r="H63" i="21"/>
  <c r="M75" i="21"/>
  <c r="O76" i="21"/>
  <c r="K78" i="21"/>
  <c r="H80" i="21"/>
  <c r="N82" i="21"/>
  <c r="K93" i="21"/>
  <c r="H100" i="21"/>
  <c r="K101" i="21"/>
  <c r="L102" i="21"/>
  <c r="N114" i="21"/>
  <c r="H116" i="21"/>
  <c r="J117" i="21"/>
  <c r="M124" i="21"/>
  <c r="M126" i="21"/>
  <c r="H130" i="21"/>
  <c r="N131" i="21"/>
  <c r="K133" i="21"/>
  <c r="M4" i="21"/>
  <c r="K16" i="21"/>
  <c r="H41" i="21"/>
  <c r="J47" i="21"/>
  <c r="H59" i="21"/>
  <c r="H92" i="21"/>
  <c r="H108" i="21"/>
  <c r="M114" i="21"/>
  <c r="H117" i="21"/>
  <c r="M131" i="21"/>
  <c r="H5" i="21"/>
  <c r="N6" i="21"/>
  <c r="K8" i="21"/>
  <c r="M9" i="21"/>
  <c r="J11" i="21"/>
  <c r="H13" i="21"/>
  <c r="N23" i="21"/>
  <c r="H25" i="21"/>
  <c r="M26" i="21"/>
  <c r="K29" i="21"/>
  <c r="N30" i="21"/>
  <c r="K32" i="21"/>
  <c r="J35" i="21"/>
  <c r="K38" i="21"/>
  <c r="K41" i="21"/>
  <c r="O42" i="21"/>
  <c r="M47" i="21"/>
  <c r="N49" i="21"/>
  <c r="H51" i="21"/>
  <c r="H58" i="21"/>
  <c r="N59" i="21"/>
  <c r="J61" i="21"/>
  <c r="J63" i="21"/>
  <c r="J67" i="21"/>
  <c r="J72" i="21"/>
  <c r="H74" i="21"/>
  <c r="N75" i="21"/>
  <c r="N81" i="21"/>
  <c r="H84" i="21"/>
  <c r="N88" i="21"/>
  <c r="J91" i="21"/>
  <c r="J100" i="21"/>
  <c r="J107" i="21"/>
  <c r="M108" i="21"/>
  <c r="J116" i="21"/>
  <c r="K130" i="21"/>
  <c r="J136" i="21"/>
  <c r="K9" i="21"/>
  <c r="L12" i="21"/>
  <c r="H20" i="21"/>
  <c r="M39" i="21"/>
  <c r="L42" i="21"/>
  <c r="K52" i="21"/>
  <c r="N76" i="21"/>
  <c r="K102" i="21"/>
  <c r="L109" i="21"/>
  <c r="L126" i="21"/>
  <c r="H2" i="21"/>
  <c r="K3" i="21"/>
  <c r="L8" i="21"/>
  <c r="H10" i="21"/>
  <c r="K11" i="21"/>
  <c r="L13" i="21"/>
  <c r="N26" i="21"/>
  <c r="L38" i="21"/>
  <c r="N41" i="21"/>
  <c r="K46" i="21"/>
  <c r="N47" i="21"/>
  <c r="M51" i="21"/>
  <c r="M56" i="21"/>
  <c r="H60" i="21"/>
  <c r="O65" i="21"/>
  <c r="K67" i="21"/>
  <c r="M78" i="21"/>
  <c r="L80" i="21"/>
  <c r="O81" i="21"/>
  <c r="J84" i="21"/>
  <c r="O88" i="21"/>
  <c r="H90" i="21"/>
  <c r="K91" i="21"/>
  <c r="M92" i="21"/>
  <c r="O95" i="21"/>
  <c r="O97" i="21"/>
  <c r="H99" i="21"/>
  <c r="K100" i="21"/>
  <c r="M101" i="21"/>
  <c r="K107" i="21"/>
  <c r="N108" i="21"/>
  <c r="H110" i="21"/>
  <c r="K116" i="21"/>
  <c r="H121" i="21"/>
  <c r="M123" i="21"/>
  <c r="J127" i="21"/>
  <c r="H129" i="21"/>
  <c r="L130" i="21"/>
  <c r="M133" i="21"/>
  <c r="M117" i="21"/>
  <c r="H12" i="21"/>
  <c r="H24" i="21"/>
  <c r="H33" i="21"/>
  <c r="N130" i="21"/>
  <c r="M22" i="21"/>
  <c r="H28" i="21"/>
  <c r="H36" i="21"/>
  <c r="H43" i="21"/>
  <c r="H66" i="21"/>
  <c r="O69" i="21"/>
  <c r="L2" i="21"/>
  <c r="N5" i="21"/>
  <c r="N7" i="21"/>
  <c r="M10" i="21"/>
  <c r="N22" i="21"/>
  <c r="K24" i="21"/>
  <c r="M25" i="21"/>
  <c r="J27" i="21"/>
  <c r="L28" i="21"/>
  <c r="N31" i="21"/>
  <c r="M34" i="21"/>
  <c r="J36" i="21"/>
  <c r="H39" i="21"/>
  <c r="H42" i="21"/>
  <c r="O48" i="21"/>
  <c r="L55" i="21"/>
  <c r="K60" i="21"/>
  <c r="L62" i="21"/>
  <c r="L66" i="21"/>
  <c r="L71" i="21"/>
  <c r="H75" i="21"/>
  <c r="J76" i="21"/>
  <c r="K82" i="21"/>
  <c r="M83" i="21"/>
  <c r="L89" i="21"/>
  <c r="M90" i="21"/>
  <c r="N96" i="21"/>
  <c r="L98" i="21"/>
  <c r="M99" i="21"/>
  <c r="M106" i="21"/>
  <c r="O129" i="21"/>
  <c r="L3" i="21"/>
  <c r="K5" i="21"/>
  <c r="L7" i="21"/>
  <c r="N9" i="21"/>
  <c r="K10" i="21"/>
  <c r="H11" i="21"/>
  <c r="M12" i="21"/>
  <c r="J13" i="21"/>
  <c r="L15" i="21"/>
  <c r="N17" i="21"/>
  <c r="K18" i="21"/>
  <c r="H21" i="21"/>
  <c r="M19" i="21"/>
  <c r="J20" i="21"/>
  <c r="L23" i="21"/>
  <c r="N25" i="21"/>
  <c r="K26" i="21"/>
  <c r="H27" i="21"/>
  <c r="M29" i="21"/>
  <c r="J28" i="21"/>
  <c r="L31" i="21"/>
  <c r="N33" i="21"/>
  <c r="K34" i="21"/>
  <c r="H35" i="21"/>
  <c r="O37" i="21"/>
  <c r="M38" i="21"/>
  <c r="L39" i="21"/>
  <c r="M40" i="21"/>
  <c r="L43" i="21"/>
  <c r="L48" i="21"/>
  <c r="K48" i="21"/>
  <c r="J48" i="21"/>
  <c r="H48" i="21"/>
  <c r="J49" i="21"/>
  <c r="H54" i="21"/>
  <c r="N54" i="21"/>
  <c r="M54" i="21"/>
  <c r="N77" i="21"/>
  <c r="M77" i="21"/>
  <c r="O77" i="21"/>
  <c r="J105" i="21"/>
  <c r="L105" i="21"/>
  <c r="K105" i="21"/>
  <c r="H105" i="21"/>
  <c r="J114" i="21"/>
  <c r="L114" i="21"/>
  <c r="K114" i="21"/>
  <c r="H114" i="21"/>
  <c r="T2" i="21"/>
  <c r="M3" i="21"/>
  <c r="H4" i="21"/>
  <c r="L5" i="21"/>
  <c r="H6" i="21"/>
  <c r="M7" i="21"/>
  <c r="L10" i="21"/>
  <c r="N12" i="21"/>
  <c r="H14" i="21"/>
  <c r="M15" i="21"/>
  <c r="L18" i="21"/>
  <c r="N19" i="21"/>
  <c r="H22" i="21"/>
  <c r="M23" i="21"/>
  <c r="L26" i="21"/>
  <c r="N29" i="21"/>
  <c r="H30" i="21"/>
  <c r="M31" i="21"/>
  <c r="J32" i="21"/>
  <c r="O38" i="21"/>
  <c r="K49" i="21"/>
  <c r="M61" i="21"/>
  <c r="H61" i="21"/>
  <c r="N61" i="21"/>
  <c r="N64" i="21"/>
  <c r="M64" i="21"/>
  <c r="O64" i="21"/>
  <c r="M73" i="21"/>
  <c r="N73" i="21"/>
  <c r="O73" i="21"/>
  <c r="L132" i="21"/>
  <c r="K132" i="21"/>
  <c r="J132" i="21"/>
  <c r="H132" i="21"/>
  <c r="O27" i="21"/>
  <c r="O19" i="21"/>
  <c r="K27" i="21"/>
  <c r="H29" i="21"/>
  <c r="M28" i="21"/>
  <c r="J30" i="21"/>
  <c r="K35" i="21"/>
  <c r="H37" i="21"/>
  <c r="M48" i="21"/>
  <c r="O54" i="21"/>
  <c r="O61" i="21"/>
  <c r="L65" i="21"/>
  <c r="K65" i="21"/>
  <c r="J65" i="21"/>
  <c r="H65" i="21"/>
  <c r="N94" i="21"/>
  <c r="M94" i="21"/>
  <c r="H94" i="21"/>
  <c r="O94" i="21"/>
  <c r="O111" i="21"/>
  <c r="N111" i="21"/>
  <c r="M111" i="21"/>
  <c r="O11" i="21"/>
  <c r="L53" i="21"/>
  <c r="K53" i="21"/>
  <c r="H53" i="21"/>
  <c r="J4" i="21"/>
  <c r="J14" i="21"/>
  <c r="J22" i="21"/>
  <c r="M2" i="21"/>
  <c r="H3" i="21"/>
  <c r="K4" i="21"/>
  <c r="K6" i="21"/>
  <c r="H7" i="21"/>
  <c r="M8" i="21"/>
  <c r="N13" i="21"/>
  <c r="K14" i="21"/>
  <c r="H15" i="21"/>
  <c r="M16" i="21"/>
  <c r="N20" i="21"/>
  <c r="K22" i="21"/>
  <c r="H23" i="21"/>
  <c r="M24" i="21"/>
  <c r="N28" i="21"/>
  <c r="K30" i="21"/>
  <c r="H31" i="21"/>
  <c r="M32" i="21"/>
  <c r="H38" i="21"/>
  <c r="L40" i="21"/>
  <c r="J40" i="21"/>
  <c r="H40" i="21"/>
  <c r="H44" i="21"/>
  <c r="H45" i="21"/>
  <c r="J53" i="21"/>
  <c r="O21" i="21"/>
  <c r="M113" i="21"/>
  <c r="O113" i="21"/>
  <c r="N113" i="21"/>
  <c r="O12" i="21"/>
  <c r="H46" i="21"/>
  <c r="N46" i="21"/>
  <c r="H57" i="21"/>
  <c r="L57" i="21"/>
  <c r="K103" i="21"/>
  <c r="H103" i="21"/>
  <c r="L103" i="21"/>
  <c r="J103" i="21"/>
  <c r="J6" i="21"/>
  <c r="N8" i="21"/>
  <c r="M11" i="21"/>
  <c r="O13" i="21"/>
  <c r="N16" i="21"/>
  <c r="M21" i="21"/>
  <c r="O20" i="21"/>
  <c r="N24" i="21"/>
  <c r="M27" i="21"/>
  <c r="O28" i="21"/>
  <c r="N32" i="21"/>
  <c r="M35" i="21"/>
  <c r="O44" i="21"/>
  <c r="N44" i="21"/>
  <c r="M46" i="21"/>
  <c r="N50" i="21"/>
  <c r="M50" i="21"/>
  <c r="K51" i="21"/>
  <c r="J51" i="21"/>
  <c r="L56" i="21"/>
  <c r="K56" i="21"/>
  <c r="J56" i="21"/>
  <c r="H56" i="21"/>
  <c r="K57" i="21"/>
  <c r="L69" i="21"/>
  <c r="K69" i="21"/>
  <c r="J69" i="21"/>
  <c r="H69" i="21"/>
  <c r="N85" i="21"/>
  <c r="O85" i="21"/>
  <c r="M85" i="21"/>
  <c r="H85" i="21"/>
  <c r="H104" i="21"/>
  <c r="L104" i="21"/>
  <c r="K104" i="21"/>
  <c r="J104" i="21"/>
  <c r="M112" i="21"/>
  <c r="O112" i="21"/>
  <c r="N112" i="21"/>
  <c r="L45" i="21"/>
  <c r="K45" i="21"/>
  <c r="N35" i="21"/>
  <c r="O46" i="21"/>
  <c r="H50" i="21"/>
  <c r="P86" i="21"/>
  <c r="L123" i="21"/>
  <c r="K123" i="21"/>
  <c r="J123" i="21"/>
  <c r="H123" i="21"/>
  <c r="O58" i="21"/>
  <c r="L59" i="21"/>
  <c r="H64" i="21"/>
  <c r="N65" i="21"/>
  <c r="N69" i="21"/>
  <c r="J75" i="21"/>
  <c r="K80" i="21"/>
  <c r="K111" i="21"/>
  <c r="H111" i="21"/>
  <c r="H112" i="21"/>
  <c r="M62" i="21"/>
  <c r="N66" i="21"/>
  <c r="M70" i="21"/>
  <c r="H73" i="21"/>
  <c r="L75" i="21"/>
  <c r="H77" i="21"/>
  <c r="K95" i="21"/>
  <c r="H95" i="21"/>
  <c r="H113" i="21"/>
  <c r="O116" i="21"/>
  <c r="H122" i="21"/>
  <c r="O126" i="21"/>
  <c r="K128" i="21"/>
  <c r="H131" i="21"/>
  <c r="M41" i="21"/>
  <c r="L44" i="21"/>
  <c r="M49" i="21"/>
  <c r="L52" i="21"/>
  <c r="M57" i="21"/>
  <c r="L60" i="21"/>
  <c r="N62" i="21"/>
  <c r="L63" i="21"/>
  <c r="J64" i="21"/>
  <c r="O66" i="21"/>
  <c r="L67" i="21"/>
  <c r="O70" i="21"/>
  <c r="M71" i="21"/>
  <c r="K76" i="21"/>
  <c r="J77" i="21"/>
  <c r="K83" i="21"/>
  <c r="H86" i="21"/>
  <c r="K87" i="21"/>
  <c r="H87" i="21"/>
  <c r="H88" i="21"/>
  <c r="N100" i="21"/>
  <c r="M109" i="21"/>
  <c r="J111" i="21"/>
  <c r="J112" i="21"/>
  <c r="O117" i="21"/>
  <c r="K121" i="21"/>
  <c r="M125" i="21"/>
  <c r="M127" i="21"/>
  <c r="L128" i="21"/>
  <c r="L129" i="21"/>
  <c r="O134" i="21"/>
  <c r="N135" i="21"/>
  <c r="N136" i="21"/>
  <c r="O62" i="21"/>
  <c r="K79" i="21"/>
  <c r="H79" i="21"/>
  <c r="M84" i="21"/>
  <c r="H97" i="21"/>
  <c r="O100" i="21"/>
  <c r="H106" i="21"/>
  <c r="O109" i="21"/>
  <c r="L111" i="21"/>
  <c r="K112" i="21"/>
  <c r="K113" i="21"/>
  <c r="M118" i="21"/>
  <c r="M119" i="21"/>
  <c r="K122" i="21"/>
  <c r="J131" i="21"/>
  <c r="O136" i="21"/>
  <c r="N52" i="21"/>
  <c r="N60" i="21"/>
  <c r="K61" i="21"/>
  <c r="L64" i="21"/>
  <c r="M68" i="21"/>
  <c r="H70" i="21"/>
  <c r="M72" i="21"/>
  <c r="K73" i="21"/>
  <c r="N84" i="21"/>
  <c r="H89" i="21"/>
  <c r="M93" i="21"/>
  <c r="J95" i="21"/>
  <c r="J96" i="21"/>
  <c r="H98" i="21"/>
  <c r="O101" i="21"/>
  <c r="H107" i="21"/>
  <c r="M110" i="21"/>
  <c r="L112" i="21"/>
  <c r="L113" i="21"/>
  <c r="O118" i="21"/>
  <c r="N119" i="21"/>
  <c r="N120" i="21"/>
  <c r="N121" i="21"/>
  <c r="L122" i="21"/>
  <c r="J124" i="21"/>
  <c r="H126" i="21"/>
  <c r="O128" i="21"/>
  <c r="K131" i="21"/>
  <c r="H134" i="21"/>
  <c r="K135" i="21"/>
  <c r="H135" i="21"/>
  <c r="H136" i="21"/>
  <c r="L137" i="21"/>
  <c r="K137" i="21"/>
  <c r="J137" i="21"/>
  <c r="M58" i="21"/>
  <c r="J59" i="21"/>
  <c r="N68" i="21"/>
  <c r="N72" i="21"/>
  <c r="K74" i="21"/>
  <c r="H81" i="21"/>
  <c r="O93" i="21"/>
  <c r="L95" i="21"/>
  <c r="K96" i="21"/>
  <c r="K97" i="21"/>
  <c r="M102" i="21"/>
  <c r="M103" i="21"/>
  <c r="O120" i="21"/>
  <c r="O121" i="21"/>
  <c r="K127" i="21"/>
  <c r="H127" i="21"/>
  <c r="M132" i="21"/>
  <c r="O137" i="21"/>
  <c r="N137" i="21"/>
  <c r="M137" i="21"/>
  <c r="K66" i="21"/>
  <c r="H71" i="21"/>
  <c r="H72" i="21"/>
  <c r="L74" i="21"/>
  <c r="J79" i="21"/>
  <c r="J80" i="21"/>
  <c r="H82" i="21"/>
  <c r="L87" i="21"/>
  <c r="K88" i="21"/>
  <c r="K89" i="21"/>
  <c r="H91" i="21"/>
  <c r="L96" i="21"/>
  <c r="L97" i="21"/>
  <c r="K98" i="21"/>
  <c r="O102" i="21"/>
  <c r="N104" i="21"/>
  <c r="N105" i="21"/>
  <c r="L106" i="21"/>
  <c r="J108" i="21"/>
  <c r="H109" i="21"/>
  <c r="K115" i="21"/>
  <c r="H118" i="21"/>
  <c r="K119" i="21"/>
  <c r="H119" i="21"/>
  <c r="H120" i="21"/>
  <c r="H137" i="21"/>
  <c r="N118" i="17"/>
  <c r="N117" i="17"/>
  <c r="N116" i="17"/>
  <c r="N115" i="17"/>
  <c r="N114" i="17"/>
  <c r="N113" i="17"/>
  <c r="N112" i="17"/>
  <c r="N111" i="17"/>
  <c r="N110" i="17"/>
  <c r="N109" i="17"/>
  <c r="N108" i="17"/>
  <c r="N107" i="17"/>
  <c r="N106" i="17"/>
  <c r="N105" i="17"/>
  <c r="N104" i="17"/>
  <c r="N103" i="17"/>
  <c r="N102" i="17"/>
  <c r="N101" i="17"/>
  <c r="N100" i="17"/>
  <c r="N99" i="17"/>
  <c r="N98" i="17"/>
  <c r="N97" i="17"/>
  <c r="N96" i="17"/>
  <c r="N95" i="17"/>
  <c r="N94" i="17"/>
  <c r="N93" i="17"/>
  <c r="N92" i="17"/>
  <c r="N91" i="17"/>
  <c r="N90" i="17"/>
  <c r="N89" i="17"/>
  <c r="N88" i="17"/>
  <c r="N87" i="17"/>
  <c r="N86" i="17"/>
  <c r="N85" i="17"/>
  <c r="N84" i="17"/>
  <c r="N83" i="17"/>
  <c r="N82" i="17"/>
  <c r="N81" i="17"/>
  <c r="N80" i="17"/>
  <c r="N79" i="17"/>
  <c r="N78" i="17"/>
  <c r="N77" i="17"/>
  <c r="N76" i="17"/>
  <c r="N75" i="17"/>
  <c r="N74" i="17"/>
  <c r="N73" i="17"/>
  <c r="N72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N10" i="17"/>
  <c r="N9" i="17"/>
  <c r="N8" i="17"/>
  <c r="N7" i="17"/>
  <c r="N6" i="17"/>
  <c r="N5" i="17"/>
  <c r="N4" i="17"/>
  <c r="N3" i="17"/>
  <c r="N2" i="17"/>
  <c r="P42" i="21" l="1"/>
  <c r="P125" i="21"/>
  <c r="P89" i="21"/>
  <c r="P110" i="21"/>
  <c r="P92" i="21"/>
  <c r="P36" i="21"/>
  <c r="P108" i="21"/>
  <c r="P67" i="21"/>
  <c r="P31" i="21"/>
  <c r="I2" i="21"/>
  <c r="I43" i="21"/>
  <c r="P116" i="21"/>
  <c r="P124" i="21"/>
  <c r="P34" i="21"/>
  <c r="P134" i="21"/>
  <c r="P82" i="21"/>
  <c r="P129" i="21"/>
  <c r="P43" i="21"/>
  <c r="P71" i="21"/>
  <c r="P54" i="21"/>
  <c r="P99" i="21"/>
  <c r="P93" i="21"/>
  <c r="P61" i="21"/>
  <c r="I119" i="21"/>
  <c r="I131" i="21"/>
  <c r="P69" i="21"/>
  <c r="P51" i="21"/>
  <c r="P11" i="21"/>
  <c r="I31" i="21"/>
  <c r="I106" i="21"/>
  <c r="P17" i="21"/>
  <c r="I48" i="21"/>
  <c r="I80" i="21"/>
  <c r="P37" i="21"/>
  <c r="I34" i="21"/>
  <c r="I75" i="21"/>
  <c r="P90" i="21"/>
  <c r="P81" i="21"/>
  <c r="P135" i="21"/>
  <c r="I71" i="21"/>
  <c r="I84" i="21"/>
  <c r="P117" i="21"/>
  <c r="P63" i="21"/>
  <c r="P98" i="21"/>
  <c r="P126" i="21"/>
  <c r="I8" i="21"/>
  <c r="I68" i="21"/>
  <c r="I77" i="21"/>
  <c r="P55" i="21"/>
  <c r="P79" i="21"/>
  <c r="P84" i="21"/>
  <c r="P57" i="21"/>
  <c r="I20" i="21"/>
  <c r="I53" i="21"/>
  <c r="P72" i="21"/>
  <c r="P47" i="21"/>
  <c r="P78" i="21"/>
  <c r="P45" i="21"/>
  <c r="P106" i="21"/>
  <c r="P87" i="21"/>
  <c r="P3" i="21"/>
  <c r="P39" i="21"/>
  <c r="P29" i="21"/>
  <c r="P18" i="21"/>
  <c r="P6" i="21"/>
  <c r="P97" i="21"/>
  <c r="P59" i="21"/>
  <c r="P109" i="21"/>
  <c r="P76" i="21"/>
  <c r="P123" i="21"/>
  <c r="P26" i="21"/>
  <c r="P58" i="21"/>
  <c r="P118" i="21"/>
  <c r="P100" i="21"/>
  <c r="P75" i="21"/>
  <c r="P107" i="21"/>
  <c r="P70" i="21"/>
  <c r="P40" i="21"/>
  <c r="P24" i="21"/>
  <c r="P8" i="21"/>
  <c r="P4" i="21"/>
  <c r="P130" i="21"/>
  <c r="P9" i="21"/>
  <c r="P33" i="21"/>
  <c r="P115" i="21"/>
  <c r="P83" i="21"/>
  <c r="P127" i="21"/>
  <c r="P15" i="21"/>
  <c r="I24" i="21"/>
  <c r="I33" i="21"/>
  <c r="I25" i="21"/>
  <c r="I22" i="21"/>
  <c r="I9" i="21"/>
  <c r="I73" i="21"/>
  <c r="I86" i="21"/>
  <c r="I59" i="21"/>
  <c r="I46" i="21"/>
  <c r="I98" i="21"/>
  <c r="I90" i="21"/>
  <c r="I100" i="21"/>
  <c r="I93" i="21"/>
  <c r="I14" i="21"/>
  <c r="I82" i="21"/>
  <c r="I61" i="21"/>
  <c r="I81" i="21"/>
  <c r="I91" i="21"/>
  <c r="I32" i="21"/>
  <c r="I36" i="21"/>
  <c r="I12" i="21"/>
  <c r="I28" i="21"/>
  <c r="I3" i="21"/>
  <c r="I42" i="21"/>
  <c r="I112" i="21"/>
  <c r="I94" i="21"/>
  <c r="I74" i="21"/>
  <c r="I107" i="21"/>
  <c r="I99" i="21"/>
  <c r="I108" i="21"/>
  <c r="I101" i="21"/>
  <c r="P38" i="21"/>
  <c r="I16" i="21"/>
  <c r="I17" i="21"/>
  <c r="I76" i="21"/>
  <c r="I102" i="21"/>
  <c r="I115" i="21"/>
  <c r="I92" i="21"/>
  <c r="I111" i="21"/>
  <c r="P60" i="21"/>
  <c r="P25" i="21"/>
  <c r="I30" i="21"/>
  <c r="P52" i="21"/>
  <c r="P121" i="21"/>
  <c r="P62" i="21"/>
  <c r="P46" i="21"/>
  <c r="P53" i="21"/>
  <c r="P16" i="21"/>
  <c r="P94" i="21"/>
  <c r="P23" i="21"/>
  <c r="P7" i="21"/>
  <c r="I11" i="21"/>
  <c r="I63" i="21"/>
  <c r="I19" i="21"/>
  <c r="I129" i="21"/>
  <c r="I50" i="21"/>
  <c r="I5" i="21"/>
  <c r="I44" i="21"/>
  <c r="I127" i="21"/>
  <c r="I121" i="21"/>
  <c r="I103" i="21"/>
  <c r="I96" i="21"/>
  <c r="I78" i="21"/>
  <c r="I62" i="21"/>
  <c r="I134" i="21"/>
  <c r="I125" i="21"/>
  <c r="I116" i="21"/>
  <c r="I109" i="21"/>
  <c r="I54" i="21"/>
  <c r="P88" i="21"/>
  <c r="P66" i="21"/>
  <c r="P74" i="21"/>
  <c r="P136" i="21"/>
  <c r="P64" i="21"/>
  <c r="P41" i="21"/>
  <c r="P44" i="21"/>
  <c r="P21" i="21"/>
  <c r="P2" i="21"/>
  <c r="P114" i="21"/>
  <c r="I21" i="21"/>
  <c r="I83" i="21"/>
  <c r="I29" i="21"/>
  <c r="I7" i="21"/>
  <c r="I55" i="21"/>
  <c r="I10" i="21"/>
  <c r="I52" i="21"/>
  <c r="I128" i="21"/>
  <c r="I130" i="21"/>
  <c r="I104" i="21"/>
  <c r="I105" i="21"/>
  <c r="I87" i="21"/>
  <c r="I66" i="21"/>
  <c r="I41" i="21"/>
  <c r="I135" i="21"/>
  <c r="I124" i="21"/>
  <c r="I117" i="21"/>
  <c r="I38" i="21"/>
  <c r="I51" i="21"/>
  <c r="I40" i="21"/>
  <c r="P27" i="21"/>
  <c r="I95" i="21"/>
  <c r="P101" i="21"/>
  <c r="P113" i="21"/>
  <c r="P22" i="21"/>
  <c r="P5" i="21"/>
  <c r="P10" i="21"/>
  <c r="I27" i="21"/>
  <c r="I120" i="21"/>
  <c r="I72" i="21"/>
  <c r="I15" i="21"/>
  <c r="I6" i="21"/>
  <c r="I18" i="21"/>
  <c r="I60" i="21"/>
  <c r="I58" i="21"/>
  <c r="I37" i="21"/>
  <c r="I113" i="21"/>
  <c r="I114" i="21"/>
  <c r="I88" i="21"/>
  <c r="I70" i="21"/>
  <c r="I49" i="21"/>
  <c r="I136" i="21"/>
  <c r="I132" i="21"/>
  <c r="I126" i="21"/>
  <c r="P91" i="21"/>
  <c r="I4" i="21"/>
  <c r="I39" i="21"/>
  <c r="I65" i="21"/>
  <c r="I89" i="21"/>
  <c r="I85" i="21"/>
  <c r="I110" i="21"/>
  <c r="I118" i="21"/>
  <c r="P119" i="21"/>
  <c r="P120" i="21"/>
  <c r="P122" i="21"/>
  <c r="P77" i="21"/>
  <c r="P128" i="21"/>
  <c r="P35" i="21"/>
  <c r="P32" i="21"/>
  <c r="I35" i="21"/>
  <c r="I56" i="21"/>
  <c r="I13" i="21"/>
  <c r="I23" i="21"/>
  <c r="I47" i="21"/>
  <c r="I26" i="21"/>
  <c r="I67" i="21"/>
  <c r="I64" i="21"/>
  <c r="I45" i="21"/>
  <c r="I122" i="21"/>
  <c r="I123" i="21"/>
  <c r="I97" i="21"/>
  <c r="I79" i="21"/>
  <c r="I57" i="21"/>
  <c r="I137" i="21"/>
  <c r="I69" i="21"/>
  <c r="P133" i="21"/>
  <c r="P96" i="21"/>
  <c r="P68" i="21"/>
  <c r="P105" i="21"/>
  <c r="P28" i="21"/>
  <c r="P95" i="21"/>
  <c r="P111" i="21"/>
  <c r="P137" i="21"/>
  <c r="P50" i="21"/>
  <c r="P65" i="21"/>
  <c r="P30" i="21"/>
  <c r="P73" i="21"/>
  <c r="P49" i="21"/>
  <c r="T3" i="21"/>
  <c r="P85" i="21"/>
  <c r="P103" i="21"/>
  <c r="P132" i="21"/>
  <c r="P48" i="21"/>
  <c r="P13" i="21"/>
  <c r="P56" i="21"/>
  <c r="P12" i="21"/>
  <c r="P102" i="21"/>
  <c r="P80" i="21"/>
  <c r="P131" i="21"/>
  <c r="P112" i="21"/>
  <c r="P104" i="21"/>
  <c r="P14" i="21"/>
  <c r="P20" i="21"/>
  <c r="P19" i="21"/>
  <c r="W118" i="17"/>
  <c r="V118" i="17"/>
  <c r="U118" i="17"/>
  <c r="T118" i="17"/>
  <c r="S118" i="17"/>
  <c r="R118" i="17"/>
  <c r="O118" i="17"/>
  <c r="J118" i="17"/>
  <c r="W117" i="17"/>
  <c r="V117" i="17"/>
  <c r="U117" i="17"/>
  <c r="T117" i="17"/>
  <c r="S117" i="17"/>
  <c r="R117" i="17"/>
  <c r="O117" i="17"/>
  <c r="J117" i="17"/>
  <c r="W116" i="17"/>
  <c r="V116" i="17"/>
  <c r="U116" i="17"/>
  <c r="T116" i="17"/>
  <c r="S116" i="17"/>
  <c r="R116" i="17"/>
  <c r="O116" i="17"/>
  <c r="J116" i="17"/>
  <c r="W115" i="17"/>
  <c r="V115" i="17"/>
  <c r="U115" i="17"/>
  <c r="T115" i="17"/>
  <c r="S115" i="17"/>
  <c r="R115" i="17"/>
  <c r="O115" i="17"/>
  <c r="J115" i="17"/>
  <c r="W114" i="17"/>
  <c r="V114" i="17"/>
  <c r="U114" i="17"/>
  <c r="T114" i="17"/>
  <c r="S114" i="17"/>
  <c r="R114" i="17"/>
  <c r="O114" i="17"/>
  <c r="J114" i="17"/>
  <c r="W113" i="17"/>
  <c r="V113" i="17"/>
  <c r="U113" i="17"/>
  <c r="T113" i="17"/>
  <c r="S113" i="17"/>
  <c r="R113" i="17"/>
  <c r="O113" i="17"/>
  <c r="J113" i="17"/>
  <c r="W112" i="17"/>
  <c r="V112" i="17"/>
  <c r="U112" i="17"/>
  <c r="T112" i="17"/>
  <c r="S112" i="17"/>
  <c r="R112" i="17"/>
  <c r="O112" i="17"/>
  <c r="J112" i="17"/>
  <c r="W111" i="17"/>
  <c r="V111" i="17"/>
  <c r="U111" i="17"/>
  <c r="T111" i="17"/>
  <c r="S111" i="17"/>
  <c r="R111" i="17"/>
  <c r="O111" i="17"/>
  <c r="J111" i="17"/>
  <c r="W110" i="17"/>
  <c r="V110" i="17"/>
  <c r="U110" i="17"/>
  <c r="T110" i="17"/>
  <c r="S110" i="17"/>
  <c r="R110" i="17"/>
  <c r="O110" i="17"/>
  <c r="J110" i="17"/>
  <c r="W109" i="17"/>
  <c r="V109" i="17"/>
  <c r="U109" i="17"/>
  <c r="T109" i="17"/>
  <c r="S109" i="17"/>
  <c r="R109" i="17"/>
  <c r="O109" i="17"/>
  <c r="J109" i="17"/>
  <c r="W108" i="17"/>
  <c r="V108" i="17"/>
  <c r="U108" i="17"/>
  <c r="T108" i="17"/>
  <c r="S108" i="17"/>
  <c r="R108" i="17"/>
  <c r="O108" i="17"/>
  <c r="J108" i="17"/>
  <c r="W107" i="17"/>
  <c r="V107" i="17"/>
  <c r="U107" i="17"/>
  <c r="T107" i="17"/>
  <c r="S107" i="17"/>
  <c r="R107" i="17"/>
  <c r="O107" i="17"/>
  <c r="J107" i="17"/>
  <c r="W106" i="17"/>
  <c r="V106" i="17"/>
  <c r="U106" i="17"/>
  <c r="T106" i="17"/>
  <c r="S106" i="17"/>
  <c r="R106" i="17"/>
  <c r="O106" i="17"/>
  <c r="J106" i="17"/>
  <c r="W105" i="17"/>
  <c r="V105" i="17"/>
  <c r="U105" i="17"/>
  <c r="T105" i="17"/>
  <c r="S105" i="17"/>
  <c r="R105" i="17"/>
  <c r="O105" i="17"/>
  <c r="J105" i="17"/>
  <c r="W104" i="17"/>
  <c r="V104" i="17"/>
  <c r="U104" i="17"/>
  <c r="T104" i="17"/>
  <c r="S104" i="17"/>
  <c r="R104" i="17"/>
  <c r="O104" i="17"/>
  <c r="J104" i="17"/>
  <c r="W103" i="17"/>
  <c r="V103" i="17"/>
  <c r="U103" i="17"/>
  <c r="T103" i="17"/>
  <c r="S103" i="17"/>
  <c r="R103" i="17"/>
  <c r="O103" i="17"/>
  <c r="J103" i="17"/>
  <c r="W102" i="17"/>
  <c r="V102" i="17"/>
  <c r="U102" i="17"/>
  <c r="T102" i="17"/>
  <c r="S102" i="17"/>
  <c r="R102" i="17"/>
  <c r="O102" i="17"/>
  <c r="J102" i="17"/>
  <c r="W101" i="17"/>
  <c r="V101" i="17"/>
  <c r="U101" i="17"/>
  <c r="T101" i="17"/>
  <c r="S101" i="17"/>
  <c r="R101" i="17"/>
  <c r="O101" i="17"/>
  <c r="J101" i="17"/>
  <c r="W100" i="17"/>
  <c r="V100" i="17"/>
  <c r="U100" i="17"/>
  <c r="T100" i="17"/>
  <c r="S100" i="17"/>
  <c r="R100" i="17"/>
  <c r="O100" i="17"/>
  <c r="J100" i="17"/>
  <c r="W99" i="17"/>
  <c r="V99" i="17"/>
  <c r="U99" i="17"/>
  <c r="T99" i="17"/>
  <c r="S99" i="17"/>
  <c r="R99" i="17"/>
  <c r="O99" i="17"/>
  <c r="J99" i="17"/>
  <c r="W98" i="17"/>
  <c r="V98" i="17"/>
  <c r="U98" i="17"/>
  <c r="T98" i="17"/>
  <c r="S98" i="17"/>
  <c r="R98" i="17"/>
  <c r="O98" i="17"/>
  <c r="J98" i="17"/>
  <c r="W97" i="17"/>
  <c r="V97" i="17"/>
  <c r="U97" i="17"/>
  <c r="T97" i="17"/>
  <c r="S97" i="17"/>
  <c r="R97" i="17"/>
  <c r="O97" i="17"/>
  <c r="J97" i="17"/>
  <c r="W96" i="17"/>
  <c r="V96" i="17"/>
  <c r="U96" i="17"/>
  <c r="T96" i="17"/>
  <c r="S96" i="17"/>
  <c r="R96" i="17"/>
  <c r="O96" i="17"/>
  <c r="J96" i="17"/>
  <c r="W95" i="17"/>
  <c r="V95" i="17"/>
  <c r="U95" i="17"/>
  <c r="T95" i="17"/>
  <c r="S95" i="17"/>
  <c r="R95" i="17"/>
  <c r="O95" i="17"/>
  <c r="J95" i="17"/>
  <c r="W94" i="17"/>
  <c r="V94" i="17"/>
  <c r="U94" i="17"/>
  <c r="T94" i="17"/>
  <c r="S94" i="17"/>
  <c r="R94" i="17"/>
  <c r="O94" i="17"/>
  <c r="J94" i="17"/>
  <c r="W93" i="17"/>
  <c r="V93" i="17"/>
  <c r="U93" i="17"/>
  <c r="T93" i="17"/>
  <c r="S93" i="17"/>
  <c r="R93" i="17"/>
  <c r="O93" i="17"/>
  <c r="J93" i="17"/>
  <c r="W92" i="17"/>
  <c r="V92" i="17"/>
  <c r="U92" i="17"/>
  <c r="T92" i="17"/>
  <c r="S92" i="17"/>
  <c r="R92" i="17"/>
  <c r="O92" i="17"/>
  <c r="J92" i="17"/>
  <c r="W91" i="17"/>
  <c r="V91" i="17"/>
  <c r="U91" i="17"/>
  <c r="T91" i="17"/>
  <c r="S91" i="17"/>
  <c r="R91" i="17"/>
  <c r="O91" i="17"/>
  <c r="J91" i="17"/>
  <c r="W90" i="17"/>
  <c r="V90" i="17"/>
  <c r="U90" i="17"/>
  <c r="T90" i="17"/>
  <c r="S90" i="17"/>
  <c r="R90" i="17"/>
  <c r="O90" i="17"/>
  <c r="J90" i="17"/>
  <c r="W89" i="17"/>
  <c r="V89" i="17"/>
  <c r="U89" i="17"/>
  <c r="T89" i="17"/>
  <c r="S89" i="17"/>
  <c r="R89" i="17"/>
  <c r="O89" i="17"/>
  <c r="J89" i="17"/>
  <c r="W88" i="17"/>
  <c r="V88" i="17"/>
  <c r="U88" i="17"/>
  <c r="T88" i="17"/>
  <c r="S88" i="17"/>
  <c r="R88" i="17"/>
  <c r="O88" i="17"/>
  <c r="J88" i="17"/>
  <c r="W87" i="17"/>
  <c r="V87" i="17"/>
  <c r="U87" i="17"/>
  <c r="T87" i="17"/>
  <c r="S87" i="17"/>
  <c r="R87" i="17"/>
  <c r="O87" i="17"/>
  <c r="J87" i="17"/>
  <c r="W86" i="17"/>
  <c r="V86" i="17"/>
  <c r="U86" i="17"/>
  <c r="T86" i="17"/>
  <c r="S86" i="17"/>
  <c r="R86" i="17"/>
  <c r="O86" i="17"/>
  <c r="J86" i="17"/>
  <c r="W85" i="17"/>
  <c r="V85" i="17"/>
  <c r="U85" i="17"/>
  <c r="T85" i="17"/>
  <c r="S85" i="17"/>
  <c r="R85" i="17"/>
  <c r="O85" i="17"/>
  <c r="J85" i="17"/>
  <c r="W84" i="17"/>
  <c r="V84" i="17"/>
  <c r="U84" i="17"/>
  <c r="T84" i="17"/>
  <c r="S84" i="17"/>
  <c r="R84" i="17"/>
  <c r="O84" i="17"/>
  <c r="J84" i="17"/>
  <c r="W83" i="17"/>
  <c r="V83" i="17"/>
  <c r="U83" i="17"/>
  <c r="T83" i="17"/>
  <c r="S83" i="17"/>
  <c r="R83" i="17"/>
  <c r="O83" i="17"/>
  <c r="J83" i="17"/>
  <c r="W82" i="17"/>
  <c r="V82" i="17"/>
  <c r="U82" i="17"/>
  <c r="T82" i="17"/>
  <c r="S82" i="17"/>
  <c r="R82" i="17"/>
  <c r="O82" i="17"/>
  <c r="J82" i="17"/>
  <c r="W81" i="17"/>
  <c r="V81" i="17"/>
  <c r="U81" i="17"/>
  <c r="T81" i="17"/>
  <c r="S81" i="17"/>
  <c r="R81" i="17"/>
  <c r="O81" i="17"/>
  <c r="J81" i="17"/>
  <c r="W80" i="17"/>
  <c r="V80" i="17"/>
  <c r="U80" i="17"/>
  <c r="T80" i="17"/>
  <c r="S80" i="17"/>
  <c r="R80" i="17"/>
  <c r="O80" i="17"/>
  <c r="J80" i="17"/>
  <c r="W79" i="17"/>
  <c r="V79" i="17"/>
  <c r="U79" i="17"/>
  <c r="T79" i="17"/>
  <c r="S79" i="17"/>
  <c r="R79" i="17"/>
  <c r="O79" i="17"/>
  <c r="J79" i="17"/>
  <c r="W78" i="17"/>
  <c r="V78" i="17"/>
  <c r="U78" i="17"/>
  <c r="T78" i="17"/>
  <c r="S78" i="17"/>
  <c r="R78" i="17"/>
  <c r="O78" i="17"/>
  <c r="J78" i="17"/>
  <c r="W77" i="17"/>
  <c r="V77" i="17"/>
  <c r="U77" i="17"/>
  <c r="T77" i="17"/>
  <c r="S77" i="17"/>
  <c r="R77" i="17"/>
  <c r="O77" i="17"/>
  <c r="J77" i="17"/>
  <c r="W76" i="17"/>
  <c r="V76" i="17"/>
  <c r="U76" i="17"/>
  <c r="T76" i="17"/>
  <c r="S76" i="17"/>
  <c r="R76" i="17"/>
  <c r="O76" i="17"/>
  <c r="J76" i="17"/>
  <c r="W75" i="17"/>
  <c r="V75" i="17"/>
  <c r="U75" i="17"/>
  <c r="T75" i="17"/>
  <c r="S75" i="17"/>
  <c r="R75" i="17"/>
  <c r="O75" i="17"/>
  <c r="J75" i="17"/>
  <c r="W74" i="17"/>
  <c r="V74" i="17"/>
  <c r="U74" i="17"/>
  <c r="T74" i="17"/>
  <c r="S74" i="17"/>
  <c r="R74" i="17"/>
  <c r="O74" i="17"/>
  <c r="J74" i="17"/>
  <c r="W73" i="17"/>
  <c r="V73" i="17"/>
  <c r="U73" i="17"/>
  <c r="T73" i="17"/>
  <c r="S73" i="17"/>
  <c r="R73" i="17"/>
  <c r="O73" i="17"/>
  <c r="J73" i="17"/>
  <c r="W72" i="17"/>
  <c r="V72" i="17"/>
  <c r="U72" i="17"/>
  <c r="T72" i="17"/>
  <c r="S72" i="17"/>
  <c r="R72" i="17"/>
  <c r="O72" i="17"/>
  <c r="J72" i="17"/>
  <c r="W71" i="17"/>
  <c r="V71" i="17"/>
  <c r="U71" i="17"/>
  <c r="T71" i="17"/>
  <c r="S71" i="17"/>
  <c r="R71" i="17"/>
  <c r="O71" i="17"/>
  <c r="J71" i="17"/>
  <c r="W70" i="17"/>
  <c r="V70" i="17"/>
  <c r="U70" i="17"/>
  <c r="T70" i="17"/>
  <c r="S70" i="17"/>
  <c r="R70" i="17"/>
  <c r="O70" i="17"/>
  <c r="J70" i="17"/>
  <c r="W69" i="17"/>
  <c r="V69" i="17"/>
  <c r="U69" i="17"/>
  <c r="T69" i="17"/>
  <c r="S69" i="17"/>
  <c r="R69" i="17"/>
  <c r="O69" i="17"/>
  <c r="J69" i="17"/>
  <c r="W68" i="17"/>
  <c r="V68" i="17"/>
  <c r="U68" i="17"/>
  <c r="T68" i="17"/>
  <c r="S68" i="17"/>
  <c r="R68" i="17"/>
  <c r="O68" i="17"/>
  <c r="J68" i="17"/>
  <c r="W67" i="17"/>
  <c r="V67" i="17"/>
  <c r="U67" i="17"/>
  <c r="T67" i="17"/>
  <c r="S67" i="17"/>
  <c r="R67" i="17"/>
  <c r="O67" i="17"/>
  <c r="J67" i="17"/>
  <c r="W66" i="17"/>
  <c r="V66" i="17"/>
  <c r="U66" i="17"/>
  <c r="T66" i="17"/>
  <c r="S66" i="17"/>
  <c r="R66" i="17"/>
  <c r="O66" i="17"/>
  <c r="J66" i="17"/>
  <c r="W65" i="17"/>
  <c r="V65" i="17"/>
  <c r="U65" i="17"/>
  <c r="T65" i="17"/>
  <c r="S65" i="17"/>
  <c r="R65" i="17"/>
  <c r="O65" i="17"/>
  <c r="J65" i="17"/>
  <c r="W64" i="17"/>
  <c r="V64" i="17"/>
  <c r="U64" i="17"/>
  <c r="T64" i="17"/>
  <c r="S64" i="17"/>
  <c r="R64" i="17"/>
  <c r="O64" i="17"/>
  <c r="J64" i="17"/>
  <c r="W63" i="17"/>
  <c r="V63" i="17"/>
  <c r="U63" i="17"/>
  <c r="T63" i="17"/>
  <c r="S63" i="17"/>
  <c r="R63" i="17"/>
  <c r="O63" i="17"/>
  <c r="J63" i="17"/>
  <c r="W62" i="17"/>
  <c r="V62" i="17"/>
  <c r="U62" i="17"/>
  <c r="T62" i="17"/>
  <c r="S62" i="17"/>
  <c r="R62" i="17"/>
  <c r="O62" i="17"/>
  <c r="J62" i="17"/>
  <c r="W61" i="17"/>
  <c r="V61" i="17"/>
  <c r="U61" i="17"/>
  <c r="T61" i="17"/>
  <c r="S61" i="17"/>
  <c r="R61" i="17"/>
  <c r="O61" i="17"/>
  <c r="J61" i="17"/>
  <c r="W60" i="17"/>
  <c r="V60" i="17"/>
  <c r="U60" i="17"/>
  <c r="T60" i="17"/>
  <c r="S60" i="17"/>
  <c r="R60" i="17"/>
  <c r="O60" i="17"/>
  <c r="J60" i="17"/>
  <c r="W59" i="17"/>
  <c r="V59" i="17"/>
  <c r="U59" i="17"/>
  <c r="T59" i="17"/>
  <c r="S59" i="17"/>
  <c r="R59" i="17"/>
  <c r="O59" i="17"/>
  <c r="J59" i="17"/>
  <c r="W58" i="17"/>
  <c r="V58" i="17"/>
  <c r="U58" i="17"/>
  <c r="T58" i="17"/>
  <c r="S58" i="17"/>
  <c r="R58" i="17"/>
  <c r="O58" i="17"/>
  <c r="J58" i="17"/>
  <c r="W57" i="17"/>
  <c r="V57" i="17"/>
  <c r="U57" i="17"/>
  <c r="T57" i="17"/>
  <c r="S57" i="17"/>
  <c r="R57" i="17"/>
  <c r="O57" i="17"/>
  <c r="J57" i="17"/>
  <c r="W56" i="17"/>
  <c r="V56" i="17"/>
  <c r="U56" i="17"/>
  <c r="T56" i="17"/>
  <c r="S56" i="17"/>
  <c r="R56" i="17"/>
  <c r="O56" i="17"/>
  <c r="J56" i="17"/>
  <c r="W55" i="17"/>
  <c r="V55" i="17"/>
  <c r="U55" i="17"/>
  <c r="T55" i="17"/>
  <c r="S55" i="17"/>
  <c r="R55" i="17"/>
  <c r="O55" i="17"/>
  <c r="J55" i="17"/>
  <c r="W54" i="17"/>
  <c r="V54" i="17"/>
  <c r="U54" i="17"/>
  <c r="T54" i="17"/>
  <c r="S54" i="17"/>
  <c r="R54" i="17"/>
  <c r="O54" i="17"/>
  <c r="J54" i="17"/>
  <c r="W53" i="17"/>
  <c r="V53" i="17"/>
  <c r="U53" i="17"/>
  <c r="T53" i="17"/>
  <c r="S53" i="17"/>
  <c r="R53" i="17"/>
  <c r="O53" i="17"/>
  <c r="J53" i="17"/>
  <c r="W52" i="17"/>
  <c r="V52" i="17"/>
  <c r="U52" i="17"/>
  <c r="T52" i="17"/>
  <c r="S52" i="17"/>
  <c r="R52" i="17"/>
  <c r="O52" i="17"/>
  <c r="J52" i="17"/>
  <c r="W51" i="17"/>
  <c r="V51" i="17"/>
  <c r="U51" i="17"/>
  <c r="T51" i="17"/>
  <c r="S51" i="17"/>
  <c r="R51" i="17"/>
  <c r="O51" i="17"/>
  <c r="J51" i="17"/>
  <c r="W50" i="17"/>
  <c r="V50" i="17"/>
  <c r="U50" i="17"/>
  <c r="T50" i="17"/>
  <c r="S50" i="17"/>
  <c r="R50" i="17"/>
  <c r="O50" i="17"/>
  <c r="J50" i="17"/>
  <c r="W49" i="17"/>
  <c r="V49" i="17"/>
  <c r="U49" i="17"/>
  <c r="T49" i="17"/>
  <c r="S49" i="17"/>
  <c r="R49" i="17"/>
  <c r="O49" i="17"/>
  <c r="J49" i="17"/>
  <c r="W48" i="17"/>
  <c r="V48" i="17"/>
  <c r="U48" i="17"/>
  <c r="T48" i="17"/>
  <c r="S48" i="17"/>
  <c r="R48" i="17"/>
  <c r="O48" i="17"/>
  <c r="J48" i="17"/>
  <c r="W47" i="17"/>
  <c r="V47" i="17"/>
  <c r="U47" i="17"/>
  <c r="T47" i="17"/>
  <c r="S47" i="17"/>
  <c r="R47" i="17"/>
  <c r="O47" i="17"/>
  <c r="J47" i="17"/>
  <c r="W46" i="17"/>
  <c r="V46" i="17"/>
  <c r="U46" i="17"/>
  <c r="T46" i="17"/>
  <c r="S46" i="17"/>
  <c r="R46" i="17"/>
  <c r="O46" i="17"/>
  <c r="J46" i="17"/>
  <c r="W45" i="17"/>
  <c r="V45" i="17"/>
  <c r="U45" i="17"/>
  <c r="T45" i="17"/>
  <c r="S45" i="17"/>
  <c r="R45" i="17"/>
  <c r="O45" i="17"/>
  <c r="J45" i="17"/>
  <c r="W44" i="17"/>
  <c r="V44" i="17"/>
  <c r="U44" i="17"/>
  <c r="T44" i="17"/>
  <c r="S44" i="17"/>
  <c r="R44" i="17"/>
  <c r="O44" i="17"/>
  <c r="J44" i="17"/>
  <c r="W43" i="17"/>
  <c r="V43" i="17"/>
  <c r="U43" i="17"/>
  <c r="T43" i="17"/>
  <c r="S43" i="17"/>
  <c r="R43" i="17"/>
  <c r="O43" i="17"/>
  <c r="J43" i="17"/>
  <c r="W42" i="17"/>
  <c r="V42" i="17"/>
  <c r="U42" i="17"/>
  <c r="T42" i="17"/>
  <c r="S42" i="17"/>
  <c r="R42" i="17"/>
  <c r="O42" i="17"/>
  <c r="J42" i="17"/>
  <c r="W41" i="17"/>
  <c r="V41" i="17"/>
  <c r="U41" i="17"/>
  <c r="T41" i="17"/>
  <c r="S41" i="17"/>
  <c r="R41" i="17"/>
  <c r="O41" i="17"/>
  <c r="J41" i="17"/>
  <c r="W40" i="17"/>
  <c r="V40" i="17"/>
  <c r="U40" i="17"/>
  <c r="T40" i="17"/>
  <c r="S40" i="17"/>
  <c r="R40" i="17"/>
  <c r="O40" i="17"/>
  <c r="J40" i="17"/>
  <c r="W39" i="17"/>
  <c r="V39" i="17"/>
  <c r="U39" i="17"/>
  <c r="T39" i="17"/>
  <c r="S39" i="17"/>
  <c r="R39" i="17"/>
  <c r="O39" i="17"/>
  <c r="J39" i="17"/>
  <c r="W38" i="17"/>
  <c r="V38" i="17"/>
  <c r="U38" i="17"/>
  <c r="T38" i="17"/>
  <c r="S38" i="17"/>
  <c r="R38" i="17"/>
  <c r="O38" i="17"/>
  <c r="J38" i="17"/>
  <c r="W37" i="17"/>
  <c r="V37" i="17"/>
  <c r="U37" i="17"/>
  <c r="T37" i="17"/>
  <c r="S37" i="17"/>
  <c r="R37" i="17"/>
  <c r="O37" i="17"/>
  <c r="J37" i="17"/>
  <c r="W36" i="17"/>
  <c r="V36" i="17"/>
  <c r="U36" i="17"/>
  <c r="T36" i="17"/>
  <c r="S36" i="17"/>
  <c r="R36" i="17"/>
  <c r="O36" i="17"/>
  <c r="J36" i="17"/>
  <c r="W35" i="17"/>
  <c r="V35" i="17"/>
  <c r="U35" i="17"/>
  <c r="T35" i="17"/>
  <c r="S35" i="17"/>
  <c r="R35" i="17"/>
  <c r="O35" i="17"/>
  <c r="J35" i="17"/>
  <c r="W34" i="17"/>
  <c r="V34" i="17"/>
  <c r="U34" i="17"/>
  <c r="T34" i="17"/>
  <c r="S34" i="17"/>
  <c r="R34" i="17"/>
  <c r="O34" i="17"/>
  <c r="J34" i="17"/>
  <c r="W33" i="17"/>
  <c r="V33" i="17"/>
  <c r="U33" i="17"/>
  <c r="T33" i="17"/>
  <c r="S33" i="17"/>
  <c r="R33" i="17"/>
  <c r="O33" i="17"/>
  <c r="J33" i="17"/>
  <c r="W32" i="17"/>
  <c r="V32" i="17"/>
  <c r="U32" i="17"/>
  <c r="T32" i="17"/>
  <c r="S32" i="17"/>
  <c r="R32" i="17"/>
  <c r="O32" i="17"/>
  <c r="J32" i="17"/>
  <c r="W31" i="17"/>
  <c r="V31" i="17"/>
  <c r="U31" i="17"/>
  <c r="T31" i="17"/>
  <c r="S31" i="17"/>
  <c r="R31" i="17"/>
  <c r="O31" i="17"/>
  <c r="J31" i="17"/>
  <c r="W30" i="17"/>
  <c r="V30" i="17"/>
  <c r="U30" i="17"/>
  <c r="T30" i="17"/>
  <c r="S30" i="17"/>
  <c r="R30" i="17"/>
  <c r="O30" i="17"/>
  <c r="J30" i="17"/>
  <c r="W29" i="17"/>
  <c r="V29" i="17"/>
  <c r="U29" i="17"/>
  <c r="T29" i="17"/>
  <c r="S29" i="17"/>
  <c r="R29" i="17"/>
  <c r="O29" i="17"/>
  <c r="J29" i="17"/>
  <c r="W28" i="17"/>
  <c r="V28" i="17"/>
  <c r="U28" i="17"/>
  <c r="T28" i="17"/>
  <c r="S28" i="17"/>
  <c r="R28" i="17"/>
  <c r="O28" i="17"/>
  <c r="J28" i="17"/>
  <c r="W27" i="17"/>
  <c r="V27" i="17"/>
  <c r="U27" i="17"/>
  <c r="T27" i="17"/>
  <c r="S27" i="17"/>
  <c r="R27" i="17"/>
  <c r="O27" i="17"/>
  <c r="J27" i="17"/>
  <c r="W26" i="17"/>
  <c r="V26" i="17"/>
  <c r="U26" i="17"/>
  <c r="T26" i="17"/>
  <c r="S26" i="17"/>
  <c r="R26" i="17"/>
  <c r="O26" i="17"/>
  <c r="J26" i="17"/>
  <c r="W25" i="17"/>
  <c r="V25" i="17"/>
  <c r="U25" i="17"/>
  <c r="T25" i="17"/>
  <c r="S25" i="17"/>
  <c r="R25" i="17"/>
  <c r="O25" i="17"/>
  <c r="K25" i="17"/>
  <c r="J25" i="17"/>
  <c r="AD24" i="17"/>
  <c r="Q113" i="17" s="1"/>
  <c r="W24" i="17"/>
  <c r="V24" i="17"/>
  <c r="U24" i="17"/>
  <c r="T24" i="17"/>
  <c r="S24" i="17"/>
  <c r="R24" i="17"/>
  <c r="O24" i="17"/>
  <c r="J24" i="17"/>
  <c r="AD23" i="17"/>
  <c r="L112" i="17" s="1"/>
  <c r="AB23" i="17"/>
  <c r="AA23" i="17"/>
  <c r="W23" i="17"/>
  <c r="V23" i="17"/>
  <c r="U23" i="17"/>
  <c r="T23" i="17"/>
  <c r="S23" i="17"/>
  <c r="R23" i="17"/>
  <c r="O23" i="17"/>
  <c r="J23" i="17"/>
  <c r="W22" i="17"/>
  <c r="V22" i="17"/>
  <c r="U22" i="17"/>
  <c r="T22" i="17"/>
  <c r="S22" i="17"/>
  <c r="R22" i="17"/>
  <c r="O22" i="17"/>
  <c r="L22" i="17"/>
  <c r="J22" i="17"/>
  <c r="W21" i="17"/>
  <c r="V21" i="17"/>
  <c r="U21" i="17"/>
  <c r="T21" i="17"/>
  <c r="S21" i="17"/>
  <c r="R21" i="17"/>
  <c r="O21" i="17"/>
  <c r="J21" i="17"/>
  <c r="W20" i="17"/>
  <c r="V20" i="17"/>
  <c r="U20" i="17"/>
  <c r="T20" i="17"/>
  <c r="S20" i="17"/>
  <c r="R20" i="17"/>
  <c r="Q20" i="17"/>
  <c r="O20" i="17"/>
  <c r="J20" i="17"/>
  <c r="W19" i="17"/>
  <c r="V19" i="17"/>
  <c r="U19" i="17"/>
  <c r="T19" i="17"/>
  <c r="S19" i="17"/>
  <c r="R19" i="17"/>
  <c r="O19" i="17"/>
  <c r="J19" i="17"/>
  <c r="W18" i="17"/>
  <c r="V18" i="17"/>
  <c r="U18" i="17"/>
  <c r="T18" i="17"/>
  <c r="S18" i="17"/>
  <c r="R18" i="17"/>
  <c r="O18" i="17"/>
  <c r="L18" i="17"/>
  <c r="K18" i="17"/>
  <c r="J18" i="17"/>
  <c r="AD17" i="17"/>
  <c r="Q41" i="17" s="1"/>
  <c r="W17" i="17"/>
  <c r="V17" i="17"/>
  <c r="U17" i="17"/>
  <c r="T17" i="17"/>
  <c r="S17" i="17"/>
  <c r="R17" i="17"/>
  <c r="O17" i="17"/>
  <c r="J17" i="17"/>
  <c r="AD16" i="17"/>
  <c r="L40" i="17" s="1"/>
  <c r="AB16" i="17"/>
  <c r="AA16" i="17"/>
  <c r="W16" i="17"/>
  <c r="V16" i="17"/>
  <c r="U16" i="17"/>
  <c r="T16" i="17"/>
  <c r="S16" i="17"/>
  <c r="R16" i="17"/>
  <c r="Q16" i="17"/>
  <c r="O16" i="17"/>
  <c r="K16" i="17"/>
  <c r="J16" i="17"/>
  <c r="W15" i="17"/>
  <c r="V15" i="17"/>
  <c r="U15" i="17"/>
  <c r="T15" i="17"/>
  <c r="S15" i="17"/>
  <c r="R15" i="17"/>
  <c r="O15" i="17"/>
  <c r="J15" i="17"/>
  <c r="W14" i="17"/>
  <c r="V14" i="17"/>
  <c r="U14" i="17"/>
  <c r="T14" i="17"/>
  <c r="S14" i="17"/>
  <c r="R14" i="17"/>
  <c r="O14" i="17"/>
  <c r="J14" i="17"/>
  <c r="W13" i="17"/>
  <c r="V13" i="17"/>
  <c r="U13" i="17"/>
  <c r="T13" i="17"/>
  <c r="S13" i="17"/>
  <c r="R13" i="17"/>
  <c r="Q13" i="17"/>
  <c r="O13" i="17"/>
  <c r="K13" i="17"/>
  <c r="J13" i="17"/>
  <c r="W12" i="17"/>
  <c r="V12" i="17"/>
  <c r="U12" i="17"/>
  <c r="T12" i="17"/>
  <c r="S12" i="17"/>
  <c r="R12" i="17"/>
  <c r="O12" i="17"/>
  <c r="L12" i="17"/>
  <c r="J12" i="17"/>
  <c r="W11" i="17"/>
  <c r="V11" i="17"/>
  <c r="U11" i="17"/>
  <c r="T11" i="17"/>
  <c r="S11" i="17"/>
  <c r="R11" i="17"/>
  <c r="Q11" i="17"/>
  <c r="O11" i="17"/>
  <c r="L11" i="17"/>
  <c r="J11" i="17"/>
  <c r="AD10" i="17"/>
  <c r="Q19" i="17" s="1"/>
  <c r="W10" i="17"/>
  <c r="V10" i="17"/>
  <c r="U10" i="17"/>
  <c r="T10" i="17"/>
  <c r="S10" i="17"/>
  <c r="R10" i="17"/>
  <c r="Q10" i="17"/>
  <c r="O10" i="17"/>
  <c r="L10" i="17"/>
  <c r="K10" i="17"/>
  <c r="J10" i="17"/>
  <c r="AD9" i="17"/>
  <c r="L7" i="17" s="1"/>
  <c r="AB9" i="17"/>
  <c r="AA9" i="17"/>
  <c r="W9" i="17"/>
  <c r="V9" i="17"/>
  <c r="U9" i="17"/>
  <c r="T9" i="17"/>
  <c r="S9" i="17"/>
  <c r="R9" i="17"/>
  <c r="Q9" i="17"/>
  <c r="O9" i="17"/>
  <c r="L9" i="17"/>
  <c r="J9" i="17"/>
  <c r="W8" i="17"/>
  <c r="V8" i="17"/>
  <c r="U8" i="17"/>
  <c r="T8" i="17"/>
  <c r="S8" i="17"/>
  <c r="R8" i="17"/>
  <c r="O8" i="17"/>
  <c r="L8" i="17"/>
  <c r="J8" i="17"/>
  <c r="W7" i="17"/>
  <c r="V7" i="17"/>
  <c r="U7" i="17"/>
  <c r="T7" i="17"/>
  <c r="S7" i="17"/>
  <c r="R7" i="17"/>
  <c r="O7" i="17"/>
  <c r="J7" i="17"/>
  <c r="W6" i="17"/>
  <c r="V6" i="17"/>
  <c r="U6" i="17"/>
  <c r="T6" i="17"/>
  <c r="S6" i="17"/>
  <c r="R6" i="17"/>
  <c r="Q6" i="17"/>
  <c r="O6" i="17"/>
  <c r="K6" i="17"/>
  <c r="J6" i="17"/>
  <c r="W5" i="17"/>
  <c r="V5" i="17"/>
  <c r="U5" i="17"/>
  <c r="T5" i="17"/>
  <c r="S5" i="17"/>
  <c r="R5" i="17"/>
  <c r="O5" i="17"/>
  <c r="L5" i="17"/>
  <c r="J5" i="17"/>
  <c r="W4" i="17"/>
  <c r="V4" i="17"/>
  <c r="U4" i="17"/>
  <c r="T4" i="17"/>
  <c r="S4" i="17"/>
  <c r="R4" i="17"/>
  <c r="Q4" i="17"/>
  <c r="O4" i="17"/>
  <c r="L4" i="17"/>
  <c r="J4" i="17"/>
  <c r="AD3" i="17"/>
  <c r="P118" i="17" s="1"/>
  <c r="W3" i="17"/>
  <c r="V3" i="17"/>
  <c r="U3" i="17"/>
  <c r="T3" i="17"/>
  <c r="S3" i="17"/>
  <c r="R3" i="17"/>
  <c r="Q3" i="17"/>
  <c r="O3" i="17"/>
  <c r="L3" i="17"/>
  <c r="K3" i="17"/>
  <c r="J3" i="17"/>
  <c r="AD2" i="17"/>
  <c r="K117" i="17" s="1"/>
  <c r="AB2" i="17"/>
  <c r="AA2" i="17"/>
  <c r="W2" i="17"/>
  <c r="V2" i="17"/>
  <c r="U2" i="17"/>
  <c r="T2" i="17"/>
  <c r="S2" i="17"/>
  <c r="R2" i="17"/>
  <c r="Q2" i="17"/>
  <c r="O2" i="17"/>
  <c r="L2" i="17"/>
  <c r="K2" i="17"/>
  <c r="J2" i="17"/>
  <c r="T4" i="21" l="1"/>
  <c r="T5" i="21"/>
  <c r="AA3" i="17"/>
  <c r="L16" i="17"/>
  <c r="Q17" i="17"/>
  <c r="K23" i="17"/>
  <c r="L26" i="17"/>
  <c r="Q38" i="17"/>
  <c r="K42" i="17"/>
  <c r="Q54" i="17"/>
  <c r="K58" i="17"/>
  <c r="Q70" i="17"/>
  <c r="K74" i="17"/>
  <c r="Q86" i="17"/>
  <c r="K90" i="17"/>
  <c r="Q102" i="17"/>
  <c r="K106" i="17"/>
  <c r="X110" i="17"/>
  <c r="Q118" i="17"/>
  <c r="Q23" i="17"/>
  <c r="P27" i="17"/>
  <c r="L29" i="17"/>
  <c r="P43" i="17"/>
  <c r="L45" i="17"/>
  <c r="P59" i="17"/>
  <c r="L61" i="17"/>
  <c r="P75" i="17"/>
  <c r="L77" i="17"/>
  <c r="P91" i="17"/>
  <c r="L93" i="17"/>
  <c r="P107" i="17"/>
  <c r="L109" i="17"/>
  <c r="P6" i="17"/>
  <c r="K4" i="17"/>
  <c r="P7" i="17"/>
  <c r="K9" i="17"/>
  <c r="P13" i="17"/>
  <c r="Q18" i="17"/>
  <c r="L19" i="17"/>
  <c r="AA17" i="17"/>
  <c r="Q30" i="17"/>
  <c r="K34" i="17"/>
  <c r="Q46" i="17"/>
  <c r="K50" i="17"/>
  <c r="Q62" i="17"/>
  <c r="K66" i="17"/>
  <c r="Q78" i="17"/>
  <c r="K82" i="17"/>
  <c r="Q94" i="17"/>
  <c r="K98" i="17"/>
  <c r="Q110" i="17"/>
  <c r="K114" i="17"/>
  <c r="K17" i="17"/>
  <c r="K24" i="17"/>
  <c r="K11" i="17"/>
  <c r="P14" i="17"/>
  <c r="L15" i="17"/>
  <c r="L17" i="17"/>
  <c r="P20" i="17"/>
  <c r="P35" i="17"/>
  <c r="L37" i="17"/>
  <c r="P51" i="17"/>
  <c r="L53" i="17"/>
  <c r="P67" i="17"/>
  <c r="L69" i="17"/>
  <c r="P83" i="17"/>
  <c r="L85" i="17"/>
  <c r="P99" i="17"/>
  <c r="L101" i="17"/>
  <c r="P115" i="17"/>
  <c r="L117" i="17"/>
  <c r="X107" i="17"/>
  <c r="X103" i="17"/>
  <c r="X104" i="17"/>
  <c r="X105" i="17"/>
  <c r="X117" i="17"/>
  <c r="X27" i="17"/>
  <c r="X20" i="17"/>
  <c r="X6" i="17"/>
  <c r="X94" i="17"/>
  <c r="X35" i="17"/>
  <c r="X99" i="17"/>
  <c r="X102" i="17"/>
  <c r="X115" i="17"/>
  <c r="X42" i="17"/>
  <c r="X48" i="17"/>
  <c r="X49" i="17"/>
  <c r="X86" i="17"/>
  <c r="X31" i="17"/>
  <c r="X59" i="17"/>
  <c r="X75" i="17"/>
  <c r="X32" i="17"/>
  <c r="X33" i="17"/>
  <c r="X45" i="17"/>
  <c r="X51" i="17"/>
  <c r="X54" i="17"/>
  <c r="X60" i="17"/>
  <c r="X83" i="17"/>
  <c r="X116" i="17"/>
  <c r="X24" i="17"/>
  <c r="X43" i="17"/>
  <c r="X114" i="17"/>
  <c r="X5" i="17"/>
  <c r="X9" i="17"/>
  <c r="X14" i="17"/>
  <c r="X15" i="17"/>
  <c r="X18" i="17"/>
  <c r="X21" i="17"/>
  <c r="X13" i="17"/>
  <c r="X69" i="17"/>
  <c r="X84" i="17"/>
  <c r="X91" i="17"/>
  <c r="X95" i="17"/>
  <c r="X96" i="17"/>
  <c r="X97" i="17"/>
  <c r="X58" i="17"/>
  <c r="X71" i="17"/>
  <c r="X72" i="17"/>
  <c r="X73" i="17"/>
  <c r="X44" i="17"/>
  <c r="X67" i="17"/>
  <c r="X74" i="17"/>
  <c r="X78" i="17"/>
  <c r="X3" i="17"/>
  <c r="X11" i="17"/>
  <c r="X22" i="17"/>
  <c r="X47" i="17"/>
  <c r="X50" i="17"/>
  <c r="X61" i="17"/>
  <c r="X93" i="17"/>
  <c r="X108" i="17"/>
  <c r="X26" i="17"/>
  <c r="X30" i="17"/>
  <c r="X34" i="17"/>
  <c r="X36" i="17"/>
  <c r="X37" i="17"/>
  <c r="X63" i="17"/>
  <c r="X64" i="17"/>
  <c r="X65" i="17"/>
  <c r="X70" i="17"/>
  <c r="X76" i="17"/>
  <c r="X87" i="17"/>
  <c r="X88" i="17"/>
  <c r="X89" i="17"/>
  <c r="X106" i="17"/>
  <c r="X109" i="17"/>
  <c r="X12" i="17"/>
  <c r="X16" i="17"/>
  <c r="X23" i="17"/>
  <c r="X40" i="17"/>
  <c r="X41" i="17"/>
  <c r="X46" i="17"/>
  <c r="X52" i="17"/>
  <c r="X66" i="17"/>
  <c r="X77" i="17"/>
  <c r="X85" i="17"/>
  <c r="X100" i="17"/>
  <c r="X118" i="17"/>
  <c r="X7" i="17"/>
  <c r="X8" i="17"/>
  <c r="X17" i="17"/>
  <c r="X25" i="17"/>
  <c r="X39" i="17"/>
  <c r="X53" i="17"/>
  <c r="X79" i="17"/>
  <c r="X80" i="17"/>
  <c r="X81" i="17"/>
  <c r="X98" i="17"/>
  <c r="X101" i="17"/>
  <c r="X111" i="17"/>
  <c r="X112" i="17"/>
  <c r="X113" i="17"/>
  <c r="X4" i="17"/>
  <c r="X10" i="17"/>
  <c r="X28" i="17"/>
  <c r="X29" i="17"/>
  <c r="X56" i="17"/>
  <c r="X57" i="17"/>
  <c r="X62" i="17"/>
  <c r="X68" i="17"/>
  <c r="X82" i="17"/>
  <c r="X92" i="17"/>
  <c r="X19" i="17"/>
  <c r="X38" i="17"/>
  <c r="X55" i="17"/>
  <c r="X90" i="17"/>
  <c r="X2" i="17"/>
  <c r="AB10" i="17"/>
  <c r="AB17" i="17"/>
  <c r="K20" i="17"/>
  <c r="P21" i="17"/>
  <c r="L23" i="17"/>
  <c r="L24" i="17"/>
  <c r="L25" i="17"/>
  <c r="Q27" i="17"/>
  <c r="K31" i="17"/>
  <c r="P32" i="17"/>
  <c r="L34" i="17"/>
  <c r="Q35" i="17"/>
  <c r="K39" i="17"/>
  <c r="P40" i="17"/>
  <c r="L42" i="17"/>
  <c r="Q43" i="17"/>
  <c r="K47" i="17"/>
  <c r="P48" i="17"/>
  <c r="L50" i="17"/>
  <c r="Q51" i="17"/>
  <c r="K55" i="17"/>
  <c r="P56" i="17"/>
  <c r="L58" i="17"/>
  <c r="Q59" i="17"/>
  <c r="K63" i="17"/>
  <c r="P64" i="17"/>
  <c r="L66" i="17"/>
  <c r="Q67" i="17"/>
  <c r="K71" i="17"/>
  <c r="P72" i="17"/>
  <c r="L74" i="17"/>
  <c r="Q75" i="17"/>
  <c r="K79" i="17"/>
  <c r="P80" i="17"/>
  <c r="L82" i="17"/>
  <c r="Q83" i="17"/>
  <c r="K87" i="17"/>
  <c r="P88" i="17"/>
  <c r="L90" i="17"/>
  <c r="Q91" i="17"/>
  <c r="K95" i="17"/>
  <c r="P96" i="17"/>
  <c r="L98" i="17"/>
  <c r="Q99" i="17"/>
  <c r="K103" i="17"/>
  <c r="P104" i="17"/>
  <c r="L106" i="17"/>
  <c r="Q107" i="17"/>
  <c r="K111" i="17"/>
  <c r="P112" i="17"/>
  <c r="L114" i="17"/>
  <c r="Q115" i="17"/>
  <c r="AB3" i="17"/>
  <c r="L6" i="17"/>
  <c r="Q7" i="17"/>
  <c r="P12" i="17"/>
  <c r="K14" i="17"/>
  <c r="P15" i="17"/>
  <c r="L20" i="17"/>
  <c r="Q21" i="17"/>
  <c r="P26" i="17"/>
  <c r="K28" i="17"/>
  <c r="P29" i="17"/>
  <c r="L31" i="17"/>
  <c r="Q32" i="17"/>
  <c r="K36" i="17"/>
  <c r="P37" i="17"/>
  <c r="L39" i="17"/>
  <c r="Q40" i="17"/>
  <c r="K44" i="17"/>
  <c r="P45" i="17"/>
  <c r="L47" i="17"/>
  <c r="Q48" i="17"/>
  <c r="K52" i="17"/>
  <c r="P53" i="17"/>
  <c r="L55" i="17"/>
  <c r="Q56" i="17"/>
  <c r="K60" i="17"/>
  <c r="P61" i="17"/>
  <c r="L63" i="17"/>
  <c r="Q64" i="17"/>
  <c r="K68" i="17"/>
  <c r="P69" i="17"/>
  <c r="L71" i="17"/>
  <c r="Q72" i="17"/>
  <c r="K76" i="17"/>
  <c r="P77" i="17"/>
  <c r="L79" i="17"/>
  <c r="Q80" i="17"/>
  <c r="K84" i="17"/>
  <c r="P85" i="17"/>
  <c r="L87" i="17"/>
  <c r="Q88" i="17"/>
  <c r="K92" i="17"/>
  <c r="P93" i="17"/>
  <c r="L95" i="17"/>
  <c r="Q96" i="17"/>
  <c r="K100" i="17"/>
  <c r="P101" i="17"/>
  <c r="L103" i="17"/>
  <c r="Q104" i="17"/>
  <c r="K108" i="17"/>
  <c r="P109" i="17"/>
  <c r="L111" i="17"/>
  <c r="Q112" i="17"/>
  <c r="K116" i="17"/>
  <c r="P117" i="17"/>
  <c r="K5" i="17"/>
  <c r="K8" i="17"/>
  <c r="P9" i="17"/>
  <c r="P10" i="17"/>
  <c r="P11" i="17"/>
  <c r="Q12" i="17"/>
  <c r="L14" i="17"/>
  <c r="Q15" i="17"/>
  <c r="K19" i="17"/>
  <c r="K22" i="17"/>
  <c r="P23" i="17"/>
  <c r="P24" i="17"/>
  <c r="P25" i="17"/>
  <c r="Q26" i="17"/>
  <c r="L28" i="17"/>
  <c r="Q29" i="17"/>
  <c r="K33" i="17"/>
  <c r="P34" i="17"/>
  <c r="L36" i="17"/>
  <c r="Q37" i="17"/>
  <c r="K41" i="17"/>
  <c r="P42" i="17"/>
  <c r="L44" i="17"/>
  <c r="Q45" i="17"/>
  <c r="K49" i="17"/>
  <c r="P50" i="17"/>
  <c r="L52" i="17"/>
  <c r="Q53" i="17"/>
  <c r="K57" i="17"/>
  <c r="P58" i="17"/>
  <c r="L60" i="17"/>
  <c r="Q61" i="17"/>
  <c r="K65" i="17"/>
  <c r="P66" i="17"/>
  <c r="L68" i="17"/>
  <c r="Q69" i="17"/>
  <c r="K73" i="17"/>
  <c r="P74" i="17"/>
  <c r="L76" i="17"/>
  <c r="Q77" i="17"/>
  <c r="K81" i="17"/>
  <c r="P82" i="17"/>
  <c r="L84" i="17"/>
  <c r="Q85" i="17"/>
  <c r="K89" i="17"/>
  <c r="P90" i="17"/>
  <c r="L92" i="17"/>
  <c r="Q93" i="17"/>
  <c r="K97" i="17"/>
  <c r="P98" i="17"/>
  <c r="L100" i="17"/>
  <c r="Q101" i="17"/>
  <c r="K105" i="17"/>
  <c r="P106" i="17"/>
  <c r="L108" i="17"/>
  <c r="Q109" i="17"/>
  <c r="K113" i="17"/>
  <c r="P114" i="17"/>
  <c r="L116" i="17"/>
  <c r="Q117" i="17"/>
  <c r="Q24" i="17"/>
  <c r="AA24" i="17"/>
  <c r="Q25" i="17"/>
  <c r="K30" i="17"/>
  <c r="P31" i="17"/>
  <c r="L33" i="17"/>
  <c r="Q34" i="17"/>
  <c r="K38" i="17"/>
  <c r="P39" i="17"/>
  <c r="L41" i="17"/>
  <c r="Q42" i="17"/>
  <c r="K46" i="17"/>
  <c r="P47" i="17"/>
  <c r="L49" i="17"/>
  <c r="Q50" i="17"/>
  <c r="K54" i="17"/>
  <c r="P55" i="17"/>
  <c r="L57" i="17"/>
  <c r="Q58" i="17"/>
  <c r="K62" i="17"/>
  <c r="P63" i="17"/>
  <c r="L65" i="17"/>
  <c r="Q66" i="17"/>
  <c r="K70" i="17"/>
  <c r="P71" i="17"/>
  <c r="L73" i="17"/>
  <c r="Q74" i="17"/>
  <c r="K78" i="17"/>
  <c r="P79" i="17"/>
  <c r="L81" i="17"/>
  <c r="Q82" i="17"/>
  <c r="K86" i="17"/>
  <c r="P87" i="17"/>
  <c r="L89" i="17"/>
  <c r="Q90" i="17"/>
  <c r="K94" i="17"/>
  <c r="P95" i="17"/>
  <c r="L97" i="17"/>
  <c r="Q98" i="17"/>
  <c r="K102" i="17"/>
  <c r="P103" i="17"/>
  <c r="L105" i="17"/>
  <c r="Q106" i="17"/>
  <c r="K110" i="17"/>
  <c r="P111" i="17"/>
  <c r="L113" i="17"/>
  <c r="Q114" i="17"/>
  <c r="K118" i="17"/>
  <c r="AB24" i="17"/>
  <c r="K27" i="17"/>
  <c r="P28" i="17"/>
  <c r="L30" i="17"/>
  <c r="Q31" i="17"/>
  <c r="K35" i="17"/>
  <c r="P36" i="17"/>
  <c r="L38" i="17"/>
  <c r="Q39" i="17"/>
  <c r="K43" i="17"/>
  <c r="P44" i="17"/>
  <c r="L46" i="17"/>
  <c r="Q47" i="17"/>
  <c r="K51" i="17"/>
  <c r="P52" i="17"/>
  <c r="L54" i="17"/>
  <c r="Q55" i="17"/>
  <c r="K59" i="17"/>
  <c r="P60" i="17"/>
  <c r="L62" i="17"/>
  <c r="Q63" i="17"/>
  <c r="K67" i="17"/>
  <c r="P68" i="17"/>
  <c r="L70" i="17"/>
  <c r="Q71" i="17"/>
  <c r="K75" i="17"/>
  <c r="P76" i="17"/>
  <c r="L78" i="17"/>
  <c r="Q79" i="17"/>
  <c r="K83" i="17"/>
  <c r="P84" i="17"/>
  <c r="L86" i="17"/>
  <c r="Q87" i="17"/>
  <c r="K91" i="17"/>
  <c r="P92" i="17"/>
  <c r="L94" i="17"/>
  <c r="Q95" i="17"/>
  <c r="K99" i="17"/>
  <c r="P100" i="17"/>
  <c r="L102" i="17"/>
  <c r="Q103" i="17"/>
  <c r="K107" i="17"/>
  <c r="P108" i="17"/>
  <c r="L110" i="17"/>
  <c r="Q111" i="17"/>
  <c r="K115" i="17"/>
  <c r="P116" i="17"/>
  <c r="L118" i="17"/>
  <c r="P5" i="17"/>
  <c r="P8" i="17"/>
  <c r="L13" i="17"/>
  <c r="Q14" i="17"/>
  <c r="P19" i="17"/>
  <c r="K21" i="17"/>
  <c r="P22" i="17"/>
  <c r="L27" i="17"/>
  <c r="Q28" i="17"/>
  <c r="K32" i="17"/>
  <c r="P33" i="17"/>
  <c r="L35" i="17"/>
  <c r="Q36" i="17"/>
  <c r="K40" i="17"/>
  <c r="P41" i="17"/>
  <c r="L43" i="17"/>
  <c r="Q44" i="17"/>
  <c r="K48" i="17"/>
  <c r="P49" i="17"/>
  <c r="L51" i="17"/>
  <c r="Q52" i="17"/>
  <c r="K56" i="17"/>
  <c r="P57" i="17"/>
  <c r="L59" i="17"/>
  <c r="Q60" i="17"/>
  <c r="K64" i="17"/>
  <c r="P65" i="17"/>
  <c r="L67" i="17"/>
  <c r="Q68" i="17"/>
  <c r="K72" i="17"/>
  <c r="P73" i="17"/>
  <c r="L75" i="17"/>
  <c r="Q76" i="17"/>
  <c r="K80" i="17"/>
  <c r="P81" i="17"/>
  <c r="L83" i="17"/>
  <c r="Q84" i="17"/>
  <c r="K88" i="17"/>
  <c r="P89" i="17"/>
  <c r="L91" i="17"/>
  <c r="Q92" i="17"/>
  <c r="K96" i="17"/>
  <c r="P97" i="17"/>
  <c r="L99" i="17"/>
  <c r="Q100" i="17"/>
  <c r="K104" i="17"/>
  <c r="P105" i="17"/>
  <c r="L107" i="17"/>
  <c r="Q108" i="17"/>
  <c r="K112" i="17"/>
  <c r="P113" i="17"/>
  <c r="L115" i="17"/>
  <c r="Q116" i="17"/>
  <c r="AA10" i="17"/>
  <c r="K7" i="17"/>
  <c r="P2" i="17"/>
  <c r="P3" i="17"/>
  <c r="P4" i="17"/>
  <c r="Q5" i="17"/>
  <c r="AB11" i="17" s="1"/>
  <c r="Q8" i="17"/>
  <c r="K12" i="17"/>
  <c r="K15" i="17"/>
  <c r="P16" i="17"/>
  <c r="P17" i="17"/>
  <c r="P18" i="17"/>
  <c r="L21" i="17"/>
  <c r="Q22" i="17"/>
  <c r="K26" i="17"/>
  <c r="K29" i="17"/>
  <c r="P30" i="17"/>
  <c r="L32" i="17"/>
  <c r="Q33" i="17"/>
  <c r="K37" i="17"/>
  <c r="P38" i="17"/>
  <c r="K45" i="17"/>
  <c r="P46" i="17"/>
  <c r="L48" i="17"/>
  <c r="Q49" i="17"/>
  <c r="K53" i="17"/>
  <c r="P54" i="17"/>
  <c r="L56" i="17"/>
  <c r="Q57" i="17"/>
  <c r="K61" i="17"/>
  <c r="P62" i="17"/>
  <c r="L64" i="17"/>
  <c r="Q65" i="17"/>
  <c r="K69" i="17"/>
  <c r="P70" i="17"/>
  <c r="L72" i="17"/>
  <c r="Q73" i="17"/>
  <c r="K77" i="17"/>
  <c r="P78" i="17"/>
  <c r="L80" i="17"/>
  <c r="Q81" i="17"/>
  <c r="K85" i="17"/>
  <c r="P86" i="17"/>
  <c r="L88" i="17"/>
  <c r="Q89" i="17"/>
  <c r="K93" i="17"/>
  <c r="P94" i="17"/>
  <c r="L96" i="17"/>
  <c r="Q97" i="17"/>
  <c r="K101" i="17"/>
  <c r="P102" i="17"/>
  <c r="L104" i="17"/>
  <c r="Q105" i="17"/>
  <c r="K109" i="17"/>
  <c r="P110" i="17"/>
  <c r="AA4" i="17" l="1"/>
  <c r="AB18" i="17"/>
  <c r="AB25" i="17"/>
  <c r="AA11" i="17"/>
  <c r="AB4" i="17"/>
  <c r="AA25" i="17"/>
  <c r="AB19" i="17"/>
  <c r="AB26" i="17"/>
  <c r="AB5" i="17"/>
  <c r="AB12" i="17"/>
  <c r="AA18" i="17"/>
  <c r="AD24" i="7" l="1"/>
  <c r="Q47" i="7" s="1"/>
  <c r="AD23" i="7"/>
  <c r="AD17" i="7"/>
  <c r="Q29" i="7" s="1"/>
  <c r="AD16" i="7"/>
  <c r="AD10" i="7"/>
  <c r="Q5" i="7" s="1"/>
  <c r="AD9" i="7"/>
  <c r="AD2" i="7"/>
  <c r="Y24" i="1"/>
  <c r="Y17" i="1"/>
  <c r="Y10" i="1"/>
  <c r="Y2" i="1"/>
  <c r="Y24" i="12"/>
  <c r="Y17" i="12"/>
  <c r="Y10" i="12"/>
  <c r="Y2" i="12"/>
  <c r="Y24" i="14"/>
  <c r="Y17" i="14"/>
  <c r="Y10" i="14"/>
  <c r="Y2" i="14"/>
  <c r="Y24" i="9"/>
  <c r="Y17" i="9"/>
  <c r="Y10" i="9"/>
  <c r="Y2" i="9"/>
  <c r="Y24" i="8"/>
  <c r="Y17" i="8"/>
  <c r="Y10" i="8"/>
  <c r="Y2" i="8"/>
  <c r="Q20" i="7" l="1"/>
  <c r="Q12" i="7"/>
  <c r="Q4" i="7"/>
  <c r="Q36" i="7"/>
  <c r="Q28" i="7"/>
  <c r="Q118" i="7"/>
  <c r="Q110" i="7"/>
  <c r="Q102" i="7"/>
  <c r="Q94" i="7"/>
  <c r="Q86" i="7"/>
  <c r="Q78" i="7"/>
  <c r="Q70" i="7"/>
  <c r="Q62" i="7"/>
  <c r="Q54" i="7"/>
  <c r="Q46" i="7"/>
  <c r="Q19" i="7"/>
  <c r="Q11" i="7"/>
  <c r="Q3" i="7"/>
  <c r="Q35" i="7"/>
  <c r="Q27" i="7"/>
  <c r="Q117" i="7"/>
  <c r="Q109" i="7"/>
  <c r="Q101" i="7"/>
  <c r="Q93" i="7"/>
  <c r="Q85" i="7"/>
  <c r="Q77" i="7"/>
  <c r="Q69" i="7"/>
  <c r="Q61" i="7"/>
  <c r="Q53" i="7"/>
  <c r="Q45" i="7"/>
  <c r="Q18" i="7"/>
  <c r="Q10" i="7"/>
  <c r="Q21" i="7"/>
  <c r="Q34" i="7"/>
  <c r="Q26" i="7"/>
  <c r="Q116" i="7"/>
  <c r="Q108" i="7"/>
  <c r="Q100" i="7"/>
  <c r="Q92" i="7"/>
  <c r="Q84" i="7"/>
  <c r="Q76" i="7"/>
  <c r="Q68" i="7"/>
  <c r="Q60" i="7"/>
  <c r="Q52" i="7"/>
  <c r="Q44" i="7"/>
  <c r="Q17" i="7"/>
  <c r="Q9" i="7"/>
  <c r="Q41" i="7"/>
  <c r="Q33" i="7"/>
  <c r="Q25" i="7"/>
  <c r="Q115" i="7"/>
  <c r="Q107" i="7"/>
  <c r="Q99" i="7"/>
  <c r="Q91" i="7"/>
  <c r="Q83" i="7"/>
  <c r="Q75" i="7"/>
  <c r="Q67" i="7"/>
  <c r="Q59" i="7"/>
  <c r="Q51" i="7"/>
  <c r="Q43" i="7"/>
  <c r="Q16" i="7"/>
  <c r="Q8" i="7"/>
  <c r="Q40" i="7"/>
  <c r="Q32" i="7"/>
  <c r="Q24" i="7"/>
  <c r="Q114" i="7"/>
  <c r="Q106" i="7"/>
  <c r="Q98" i="7"/>
  <c r="Q90" i="7"/>
  <c r="Q82" i="7"/>
  <c r="Q74" i="7"/>
  <c r="Q66" i="7"/>
  <c r="Q58" i="7"/>
  <c r="Q50" i="7"/>
  <c r="Q15" i="7"/>
  <c r="Q7" i="7"/>
  <c r="Q39" i="7"/>
  <c r="Q31" i="7"/>
  <c r="Q23" i="7"/>
  <c r="Q113" i="7"/>
  <c r="Q105" i="7"/>
  <c r="Q97" i="7"/>
  <c r="Q89" i="7"/>
  <c r="Q81" i="7"/>
  <c r="Q73" i="7"/>
  <c r="Q65" i="7"/>
  <c r="Q57" i="7"/>
  <c r="Q49" i="7"/>
  <c r="Q2" i="7"/>
  <c r="Q14" i="7"/>
  <c r="Q6" i="7"/>
  <c r="Q38" i="7"/>
  <c r="Q30" i="7"/>
  <c r="Q22" i="7"/>
  <c r="Q112" i="7"/>
  <c r="Q104" i="7"/>
  <c r="Q96" i="7"/>
  <c r="Q88" i="7"/>
  <c r="Q80" i="7"/>
  <c r="Q72" i="7"/>
  <c r="Q64" i="7"/>
  <c r="Q56" i="7"/>
  <c r="Q48" i="7"/>
  <c r="Q13" i="7"/>
  <c r="Q37" i="7"/>
  <c r="Q42" i="7"/>
  <c r="Q111" i="7"/>
  <c r="Q103" i="7"/>
  <c r="Q95" i="7"/>
  <c r="Q87" i="7"/>
  <c r="Q79" i="7"/>
  <c r="Q71" i="7"/>
  <c r="Q63" i="7"/>
  <c r="Q55" i="7"/>
  <c r="R118" i="14"/>
  <c r="Q118" i="14"/>
  <c r="P118" i="14"/>
  <c r="M118" i="14"/>
  <c r="N118" i="14" s="1"/>
  <c r="J118" i="14"/>
  <c r="U117" i="14"/>
  <c r="R117" i="14"/>
  <c r="Q117" i="14"/>
  <c r="P117" i="14"/>
  <c r="M117" i="14"/>
  <c r="J117" i="14"/>
  <c r="R116" i="14"/>
  <c r="Q116" i="14"/>
  <c r="P116" i="14"/>
  <c r="M116" i="14"/>
  <c r="N116" i="14" s="1"/>
  <c r="J116" i="14"/>
  <c r="R115" i="14"/>
  <c r="Q115" i="14"/>
  <c r="P115" i="14"/>
  <c r="M115" i="14"/>
  <c r="J115" i="14"/>
  <c r="R114" i="14"/>
  <c r="Q114" i="14"/>
  <c r="P114" i="14"/>
  <c r="M114" i="14"/>
  <c r="N114" i="14" s="1"/>
  <c r="J114" i="14"/>
  <c r="R113" i="14"/>
  <c r="Q113" i="14"/>
  <c r="P113" i="14"/>
  <c r="M113" i="14"/>
  <c r="U113" i="14" s="1"/>
  <c r="J113" i="14"/>
  <c r="R112" i="14"/>
  <c r="Q112" i="14"/>
  <c r="P112" i="14"/>
  <c r="M112" i="14"/>
  <c r="N112" i="14" s="1"/>
  <c r="J112" i="14"/>
  <c r="R111" i="14"/>
  <c r="Q111" i="14"/>
  <c r="P111" i="14"/>
  <c r="M111" i="14"/>
  <c r="J111" i="14"/>
  <c r="R110" i="14"/>
  <c r="Q110" i="14"/>
  <c r="P110" i="14"/>
  <c r="M110" i="14"/>
  <c r="N110" i="14" s="1"/>
  <c r="J110" i="14"/>
  <c r="R109" i="14"/>
  <c r="Q109" i="14"/>
  <c r="P109" i="14"/>
  <c r="M109" i="14"/>
  <c r="U109" i="14" s="1"/>
  <c r="J109" i="14"/>
  <c r="R108" i="14"/>
  <c r="Q108" i="14"/>
  <c r="P108" i="14"/>
  <c r="M108" i="14"/>
  <c r="N108" i="14" s="1"/>
  <c r="J108" i="14"/>
  <c r="R107" i="14"/>
  <c r="Q107" i="14"/>
  <c r="P107" i="14"/>
  <c r="M107" i="14"/>
  <c r="J107" i="14"/>
  <c r="R106" i="14"/>
  <c r="Q106" i="14"/>
  <c r="P106" i="14"/>
  <c r="M106" i="14"/>
  <c r="N106" i="14" s="1"/>
  <c r="J106" i="14"/>
  <c r="R105" i="14"/>
  <c r="Q105" i="14"/>
  <c r="P105" i="14"/>
  <c r="M105" i="14"/>
  <c r="U105" i="14" s="1"/>
  <c r="J105" i="14"/>
  <c r="R104" i="14"/>
  <c r="Q104" i="14"/>
  <c r="P104" i="14"/>
  <c r="M104" i="14"/>
  <c r="N104" i="14" s="1"/>
  <c r="J104" i="14"/>
  <c r="R103" i="14"/>
  <c r="Q103" i="14"/>
  <c r="P103" i="14"/>
  <c r="M103" i="14"/>
  <c r="J103" i="14"/>
  <c r="R102" i="14"/>
  <c r="Q102" i="14"/>
  <c r="P102" i="14"/>
  <c r="M102" i="14"/>
  <c r="N102" i="14" s="1"/>
  <c r="J102" i="14"/>
  <c r="R101" i="14"/>
  <c r="Q101" i="14"/>
  <c r="P101" i="14"/>
  <c r="M101" i="14"/>
  <c r="U101" i="14" s="1"/>
  <c r="J101" i="14"/>
  <c r="R100" i="14"/>
  <c r="Q100" i="14"/>
  <c r="P100" i="14"/>
  <c r="M100" i="14"/>
  <c r="N100" i="14" s="1"/>
  <c r="J100" i="14"/>
  <c r="R99" i="14"/>
  <c r="Q99" i="14"/>
  <c r="P99" i="14"/>
  <c r="M99" i="14"/>
  <c r="J99" i="14"/>
  <c r="R98" i="14"/>
  <c r="Q98" i="14"/>
  <c r="P98" i="14"/>
  <c r="M98" i="14"/>
  <c r="N98" i="14" s="1"/>
  <c r="J98" i="14"/>
  <c r="R97" i="14"/>
  <c r="Q97" i="14"/>
  <c r="P97" i="14"/>
  <c r="M97" i="14"/>
  <c r="U97" i="14" s="1"/>
  <c r="J97" i="14"/>
  <c r="R96" i="14"/>
  <c r="Q96" i="14"/>
  <c r="P96" i="14"/>
  <c r="M96" i="14"/>
  <c r="N96" i="14" s="1"/>
  <c r="J96" i="14"/>
  <c r="R95" i="14"/>
  <c r="Q95" i="14"/>
  <c r="P95" i="14"/>
  <c r="M95" i="14"/>
  <c r="J95" i="14"/>
  <c r="R94" i="14"/>
  <c r="Q94" i="14"/>
  <c r="P94" i="14"/>
  <c r="M94" i="14"/>
  <c r="N94" i="14" s="1"/>
  <c r="J94" i="14"/>
  <c r="R93" i="14"/>
  <c r="Q93" i="14"/>
  <c r="P93" i="14"/>
  <c r="M93" i="14"/>
  <c r="U93" i="14" s="1"/>
  <c r="J93" i="14"/>
  <c r="R92" i="14"/>
  <c r="Q92" i="14"/>
  <c r="P92" i="14"/>
  <c r="M92" i="14"/>
  <c r="N92" i="14" s="1"/>
  <c r="J92" i="14"/>
  <c r="R91" i="14"/>
  <c r="Q91" i="14"/>
  <c r="P91" i="14"/>
  <c r="M91" i="14"/>
  <c r="J91" i="14"/>
  <c r="R90" i="14"/>
  <c r="Q90" i="14"/>
  <c r="P90" i="14"/>
  <c r="M90" i="14"/>
  <c r="N90" i="14" s="1"/>
  <c r="J90" i="14"/>
  <c r="R89" i="14"/>
  <c r="Q89" i="14"/>
  <c r="P89" i="14"/>
  <c r="M89" i="14"/>
  <c r="U89" i="14" s="1"/>
  <c r="J89" i="14"/>
  <c r="R88" i="14"/>
  <c r="Q88" i="14"/>
  <c r="P88" i="14"/>
  <c r="M88" i="14"/>
  <c r="N88" i="14" s="1"/>
  <c r="J88" i="14"/>
  <c r="R87" i="14"/>
  <c r="Q87" i="14"/>
  <c r="P87" i="14"/>
  <c r="M87" i="14"/>
  <c r="J87" i="14"/>
  <c r="R86" i="14"/>
  <c r="Q86" i="14"/>
  <c r="P86" i="14"/>
  <c r="M86" i="14"/>
  <c r="N86" i="14" s="1"/>
  <c r="J86" i="14"/>
  <c r="U85" i="14"/>
  <c r="R85" i="14"/>
  <c r="Q85" i="14"/>
  <c r="P85" i="14"/>
  <c r="M85" i="14"/>
  <c r="J85" i="14"/>
  <c r="R84" i="14"/>
  <c r="Q84" i="14"/>
  <c r="P84" i="14"/>
  <c r="M84" i="14"/>
  <c r="N84" i="14" s="1"/>
  <c r="J84" i="14"/>
  <c r="R83" i="14"/>
  <c r="Q83" i="14"/>
  <c r="P83" i="14"/>
  <c r="M83" i="14"/>
  <c r="J83" i="14"/>
  <c r="R82" i="14"/>
  <c r="Q82" i="14"/>
  <c r="P82" i="14"/>
  <c r="M82" i="14"/>
  <c r="N82" i="14" s="1"/>
  <c r="J82" i="14"/>
  <c r="R81" i="14"/>
  <c r="Q81" i="14"/>
  <c r="P81" i="14"/>
  <c r="M81" i="14"/>
  <c r="U81" i="14" s="1"/>
  <c r="J81" i="14"/>
  <c r="R80" i="14"/>
  <c r="Q80" i="14"/>
  <c r="P80" i="14"/>
  <c r="M80" i="14"/>
  <c r="N80" i="14" s="1"/>
  <c r="J80" i="14"/>
  <c r="R79" i="14"/>
  <c r="Q79" i="14"/>
  <c r="P79" i="14"/>
  <c r="M79" i="14"/>
  <c r="J79" i="14"/>
  <c r="R78" i="14"/>
  <c r="Q78" i="14"/>
  <c r="P78" i="14"/>
  <c r="M78" i="14"/>
  <c r="N78" i="14" s="1"/>
  <c r="J78" i="14"/>
  <c r="R77" i="14"/>
  <c r="Q77" i="14"/>
  <c r="P77" i="14"/>
  <c r="M77" i="14"/>
  <c r="U77" i="14" s="1"/>
  <c r="J77" i="14"/>
  <c r="R76" i="14"/>
  <c r="Q76" i="14"/>
  <c r="P76" i="14"/>
  <c r="M76" i="14"/>
  <c r="N76" i="14" s="1"/>
  <c r="J76" i="14"/>
  <c r="R75" i="14"/>
  <c r="Q75" i="14"/>
  <c r="P75" i="14"/>
  <c r="M75" i="14"/>
  <c r="J75" i="14"/>
  <c r="R74" i="14"/>
  <c r="Q74" i="14"/>
  <c r="P74" i="14"/>
  <c r="M74" i="14"/>
  <c r="N74" i="14" s="1"/>
  <c r="J74" i="14"/>
  <c r="R73" i="14"/>
  <c r="Q73" i="14"/>
  <c r="P73" i="14"/>
  <c r="M73" i="14"/>
  <c r="U73" i="14" s="1"/>
  <c r="J73" i="14"/>
  <c r="R72" i="14"/>
  <c r="Q72" i="14"/>
  <c r="P72" i="14"/>
  <c r="M72" i="14"/>
  <c r="N72" i="14" s="1"/>
  <c r="J72" i="14"/>
  <c r="R71" i="14"/>
  <c r="Q71" i="14"/>
  <c r="P71" i="14"/>
  <c r="M71" i="14"/>
  <c r="J71" i="14"/>
  <c r="R70" i="14"/>
  <c r="Q70" i="14"/>
  <c r="P70" i="14"/>
  <c r="M70" i="14"/>
  <c r="N70" i="14" s="1"/>
  <c r="J70" i="14"/>
  <c r="R69" i="14"/>
  <c r="Q69" i="14"/>
  <c r="P69" i="14"/>
  <c r="M69" i="14"/>
  <c r="U69" i="14" s="1"/>
  <c r="J69" i="14"/>
  <c r="R68" i="14"/>
  <c r="Q68" i="14"/>
  <c r="P68" i="14"/>
  <c r="M68" i="14"/>
  <c r="N68" i="14" s="1"/>
  <c r="J68" i="14"/>
  <c r="R67" i="14"/>
  <c r="Q67" i="14"/>
  <c r="P67" i="14"/>
  <c r="M67" i="14"/>
  <c r="J67" i="14"/>
  <c r="R66" i="14"/>
  <c r="Q66" i="14"/>
  <c r="P66" i="14"/>
  <c r="M66" i="14"/>
  <c r="N66" i="14" s="1"/>
  <c r="J66" i="14"/>
  <c r="R65" i="14"/>
  <c r="Q65" i="14"/>
  <c r="P65" i="14"/>
  <c r="M65" i="14"/>
  <c r="U65" i="14" s="1"/>
  <c r="J65" i="14"/>
  <c r="R64" i="14"/>
  <c r="Q64" i="14"/>
  <c r="P64" i="14"/>
  <c r="M64" i="14"/>
  <c r="N64" i="14" s="1"/>
  <c r="J64" i="14"/>
  <c r="R63" i="14"/>
  <c r="Q63" i="14"/>
  <c r="P63" i="14"/>
  <c r="M63" i="14"/>
  <c r="J63" i="14"/>
  <c r="R62" i="14"/>
  <c r="Q62" i="14"/>
  <c r="P62" i="14"/>
  <c r="M62" i="14"/>
  <c r="N62" i="14" s="1"/>
  <c r="J62" i="14"/>
  <c r="R61" i="14"/>
  <c r="Q61" i="14"/>
  <c r="P61" i="14"/>
  <c r="M61" i="14"/>
  <c r="U61" i="14" s="1"/>
  <c r="J61" i="14"/>
  <c r="R60" i="14"/>
  <c r="Q60" i="14"/>
  <c r="P60" i="14"/>
  <c r="M60" i="14"/>
  <c r="N60" i="14" s="1"/>
  <c r="J60" i="14"/>
  <c r="R59" i="14"/>
  <c r="Q59" i="14"/>
  <c r="P59" i="14"/>
  <c r="M59" i="14"/>
  <c r="J59" i="14"/>
  <c r="R58" i="14"/>
  <c r="Q58" i="14"/>
  <c r="P58" i="14"/>
  <c r="M58" i="14"/>
  <c r="N58" i="14" s="1"/>
  <c r="J58" i="14"/>
  <c r="R57" i="14"/>
  <c r="Q57" i="14"/>
  <c r="P57" i="14"/>
  <c r="M57" i="14"/>
  <c r="U57" i="14" s="1"/>
  <c r="J57" i="14"/>
  <c r="R56" i="14"/>
  <c r="Q56" i="14"/>
  <c r="P56" i="14"/>
  <c r="M56" i="14"/>
  <c r="N56" i="14" s="1"/>
  <c r="J56" i="14"/>
  <c r="R55" i="14"/>
  <c r="Q55" i="14"/>
  <c r="P55" i="14"/>
  <c r="M55" i="14"/>
  <c r="J55" i="14"/>
  <c r="R54" i="14"/>
  <c r="Q54" i="14"/>
  <c r="P54" i="14"/>
  <c r="M54" i="14"/>
  <c r="N54" i="14" s="1"/>
  <c r="J54" i="14"/>
  <c r="R53" i="14"/>
  <c r="Q53" i="14"/>
  <c r="P53" i="14"/>
  <c r="M53" i="14"/>
  <c r="U53" i="14" s="1"/>
  <c r="J53" i="14"/>
  <c r="R52" i="14"/>
  <c r="Q52" i="14"/>
  <c r="P52" i="14"/>
  <c r="M52" i="14"/>
  <c r="N52" i="14" s="1"/>
  <c r="J52" i="14"/>
  <c r="R51" i="14"/>
  <c r="Q51" i="14"/>
  <c r="P51" i="14"/>
  <c r="M51" i="14"/>
  <c r="J51" i="14"/>
  <c r="R50" i="14"/>
  <c r="Q50" i="14"/>
  <c r="P50" i="14"/>
  <c r="M50" i="14"/>
  <c r="N50" i="14" s="1"/>
  <c r="J50" i="14"/>
  <c r="R49" i="14"/>
  <c r="Q49" i="14"/>
  <c r="P49" i="14"/>
  <c r="M49" i="14"/>
  <c r="U49" i="14" s="1"/>
  <c r="J49" i="14"/>
  <c r="R48" i="14"/>
  <c r="Q48" i="14"/>
  <c r="P48" i="14"/>
  <c r="M48" i="14"/>
  <c r="N48" i="14" s="1"/>
  <c r="J48" i="14"/>
  <c r="R47" i="14"/>
  <c r="Q47" i="14"/>
  <c r="P47" i="14"/>
  <c r="M47" i="14"/>
  <c r="J47" i="14"/>
  <c r="R46" i="14"/>
  <c r="Q46" i="14"/>
  <c r="P46" i="14"/>
  <c r="M46" i="14"/>
  <c r="N46" i="14" s="1"/>
  <c r="J46" i="14"/>
  <c r="R45" i="14"/>
  <c r="Q45" i="14"/>
  <c r="P45" i="14"/>
  <c r="M45" i="14"/>
  <c r="U45" i="14" s="1"/>
  <c r="J45" i="14"/>
  <c r="R44" i="14"/>
  <c r="Q44" i="14"/>
  <c r="P44" i="14"/>
  <c r="M44" i="14"/>
  <c r="N44" i="14" s="1"/>
  <c r="J44" i="14"/>
  <c r="R43" i="14"/>
  <c r="Q43" i="14"/>
  <c r="P43" i="14"/>
  <c r="M43" i="14"/>
  <c r="U43" i="14" s="1"/>
  <c r="J43" i="14"/>
  <c r="R42" i="14"/>
  <c r="Q42" i="14"/>
  <c r="P42" i="14"/>
  <c r="M42" i="14"/>
  <c r="T42" i="14" s="1"/>
  <c r="J42" i="14"/>
  <c r="Y25" i="14" s="1"/>
  <c r="R41" i="14"/>
  <c r="Q41" i="14"/>
  <c r="P41" i="14"/>
  <c r="M41" i="14"/>
  <c r="U41" i="14" s="1"/>
  <c r="J41" i="14"/>
  <c r="R40" i="14"/>
  <c r="Q40" i="14"/>
  <c r="P40" i="14"/>
  <c r="M40" i="14"/>
  <c r="T40" i="14" s="1"/>
  <c r="J40" i="14"/>
  <c r="R39" i="14"/>
  <c r="Q39" i="14"/>
  <c r="P39" i="14"/>
  <c r="M39" i="14"/>
  <c r="J39" i="14"/>
  <c r="R38" i="14"/>
  <c r="Q38" i="14"/>
  <c r="P38" i="14"/>
  <c r="M38" i="14"/>
  <c r="T38" i="14" s="1"/>
  <c r="J38" i="14"/>
  <c r="R37" i="14"/>
  <c r="Q37" i="14"/>
  <c r="P37" i="14"/>
  <c r="M37" i="14"/>
  <c r="J37" i="14"/>
  <c r="R36" i="14"/>
  <c r="Q36" i="14"/>
  <c r="P36" i="14"/>
  <c r="M36" i="14"/>
  <c r="J36" i="14"/>
  <c r="R35" i="14"/>
  <c r="Q35" i="14"/>
  <c r="P35" i="14"/>
  <c r="M35" i="14"/>
  <c r="T35" i="14" s="1"/>
  <c r="J35" i="14"/>
  <c r="R34" i="14"/>
  <c r="Q34" i="14"/>
  <c r="P34" i="14"/>
  <c r="M34" i="14"/>
  <c r="U34" i="14" s="1"/>
  <c r="J34" i="14"/>
  <c r="R33" i="14"/>
  <c r="Q33" i="14"/>
  <c r="P33" i="14"/>
  <c r="M33" i="14"/>
  <c r="T33" i="14" s="1"/>
  <c r="J33" i="14"/>
  <c r="R32" i="14"/>
  <c r="Q32" i="14"/>
  <c r="P32" i="14"/>
  <c r="M32" i="14"/>
  <c r="U32" i="14" s="1"/>
  <c r="J32" i="14"/>
  <c r="R31" i="14"/>
  <c r="Q31" i="14"/>
  <c r="P31" i="14"/>
  <c r="M31" i="14"/>
  <c r="T31" i="14" s="1"/>
  <c r="J31" i="14"/>
  <c r="R30" i="14"/>
  <c r="Q30" i="14"/>
  <c r="P30" i="14"/>
  <c r="M30" i="14"/>
  <c r="U30" i="14" s="1"/>
  <c r="J30" i="14"/>
  <c r="R29" i="14"/>
  <c r="Q29" i="14"/>
  <c r="P29" i="14"/>
  <c r="M29" i="14"/>
  <c r="T29" i="14" s="1"/>
  <c r="J29" i="14"/>
  <c r="R28" i="14"/>
  <c r="Q28" i="14"/>
  <c r="P28" i="14"/>
  <c r="M28" i="14"/>
  <c r="U28" i="14" s="1"/>
  <c r="J28" i="14"/>
  <c r="R27" i="14"/>
  <c r="Q27" i="14"/>
  <c r="P27" i="14"/>
  <c r="M27" i="14"/>
  <c r="T27" i="14" s="1"/>
  <c r="J27" i="14"/>
  <c r="R26" i="14"/>
  <c r="Q26" i="14"/>
  <c r="P26" i="14"/>
  <c r="M26" i="14"/>
  <c r="U26" i="14" s="1"/>
  <c r="J26" i="14"/>
  <c r="R25" i="14"/>
  <c r="Q25" i="14"/>
  <c r="P25" i="14"/>
  <c r="M25" i="14"/>
  <c r="N25" i="14" s="1"/>
  <c r="J25" i="14"/>
  <c r="R24" i="14"/>
  <c r="Q24" i="14"/>
  <c r="P24" i="14"/>
  <c r="M24" i="14"/>
  <c r="U24" i="14" s="1"/>
  <c r="J24" i="14"/>
  <c r="R23" i="14"/>
  <c r="Q23" i="14"/>
  <c r="P23" i="14"/>
  <c r="M23" i="14"/>
  <c r="U23" i="14" s="1"/>
  <c r="J23" i="14"/>
  <c r="R22" i="14"/>
  <c r="Q22" i="14"/>
  <c r="P22" i="14"/>
  <c r="M22" i="14"/>
  <c r="U22" i="14" s="1"/>
  <c r="J22" i="14"/>
  <c r="R21" i="14"/>
  <c r="Q21" i="14"/>
  <c r="P21" i="14"/>
  <c r="N21" i="14"/>
  <c r="M21" i="14"/>
  <c r="J21" i="14"/>
  <c r="R20" i="14"/>
  <c r="Q20" i="14"/>
  <c r="P20" i="14"/>
  <c r="M20" i="14"/>
  <c r="U20" i="14" s="1"/>
  <c r="J20" i="14"/>
  <c r="R19" i="14"/>
  <c r="Q19" i="14"/>
  <c r="P19" i="14"/>
  <c r="M19" i="14"/>
  <c r="N19" i="14" s="1"/>
  <c r="J19" i="14"/>
  <c r="R18" i="14"/>
  <c r="Q18" i="14"/>
  <c r="P18" i="14"/>
  <c r="N18" i="14"/>
  <c r="M18" i="14"/>
  <c r="U18" i="14" s="1"/>
  <c r="J18" i="14"/>
  <c r="R17" i="14"/>
  <c r="Q17" i="14"/>
  <c r="P17" i="14"/>
  <c r="M17" i="14"/>
  <c r="U17" i="14" s="1"/>
  <c r="J17" i="14"/>
  <c r="S16" i="14"/>
  <c r="R16" i="14"/>
  <c r="Q16" i="14"/>
  <c r="P16" i="14"/>
  <c r="M16" i="14"/>
  <c r="N16" i="14" s="1"/>
  <c r="J16" i="14"/>
  <c r="R15" i="14"/>
  <c r="Q15" i="14"/>
  <c r="P15" i="14"/>
  <c r="M15" i="14"/>
  <c r="U15" i="14" s="1"/>
  <c r="J15" i="14"/>
  <c r="R14" i="14"/>
  <c r="Q14" i="14"/>
  <c r="P14" i="14"/>
  <c r="M14" i="14"/>
  <c r="N14" i="14" s="1"/>
  <c r="J14" i="14"/>
  <c r="S13" i="14"/>
  <c r="R13" i="14"/>
  <c r="Q13" i="14"/>
  <c r="P13" i="14"/>
  <c r="M13" i="14"/>
  <c r="U13" i="14" s="1"/>
  <c r="J13" i="14"/>
  <c r="R12" i="14"/>
  <c r="Q12" i="14"/>
  <c r="P12" i="14"/>
  <c r="M12" i="14"/>
  <c r="S12" i="14" s="1"/>
  <c r="J12" i="14"/>
  <c r="R11" i="14"/>
  <c r="Q11" i="14"/>
  <c r="P11" i="14"/>
  <c r="M11" i="14"/>
  <c r="U11" i="14" s="1"/>
  <c r="J11" i="14"/>
  <c r="R10" i="14"/>
  <c r="Q10" i="14"/>
  <c r="P10" i="14"/>
  <c r="M10" i="14"/>
  <c r="N10" i="14" s="1"/>
  <c r="J10" i="14"/>
  <c r="R9" i="14"/>
  <c r="Q9" i="14"/>
  <c r="P9" i="14"/>
  <c r="M9" i="14"/>
  <c r="S9" i="14" s="1"/>
  <c r="J9" i="14"/>
  <c r="R8" i="14"/>
  <c r="Q8" i="14"/>
  <c r="P8" i="14"/>
  <c r="M8" i="14"/>
  <c r="N8" i="14" s="1"/>
  <c r="J8" i="14"/>
  <c r="R7" i="14"/>
  <c r="Q7" i="14"/>
  <c r="P7" i="14"/>
  <c r="M7" i="14"/>
  <c r="S7" i="14" s="1"/>
  <c r="J7" i="14"/>
  <c r="R6" i="14"/>
  <c r="Q6" i="14"/>
  <c r="P6" i="14"/>
  <c r="M6" i="14"/>
  <c r="N6" i="14" s="1"/>
  <c r="J6" i="14"/>
  <c r="R5" i="14"/>
  <c r="Q5" i="14"/>
  <c r="P5" i="14"/>
  <c r="M5" i="14"/>
  <c r="T5" i="14" s="1"/>
  <c r="J5" i="14"/>
  <c r="R4" i="14"/>
  <c r="Q4" i="14"/>
  <c r="P4" i="14"/>
  <c r="M4" i="14"/>
  <c r="J4" i="14"/>
  <c r="AB3" i="14"/>
  <c r="O34" i="14" s="1"/>
  <c r="R3" i="14"/>
  <c r="Q3" i="14"/>
  <c r="P3" i="14"/>
  <c r="M3" i="14"/>
  <c r="U3" i="14" s="1"/>
  <c r="J3" i="14"/>
  <c r="AB2" i="14"/>
  <c r="K42" i="14" s="1"/>
  <c r="R2" i="14"/>
  <c r="Q2" i="14"/>
  <c r="P2" i="14"/>
  <c r="M2" i="14"/>
  <c r="J2" i="14"/>
  <c r="R118" i="12"/>
  <c r="Q118" i="12"/>
  <c r="P118" i="12"/>
  <c r="M118" i="12"/>
  <c r="N118" i="12" s="1"/>
  <c r="J118" i="12"/>
  <c r="R117" i="12"/>
  <c r="Q117" i="12"/>
  <c r="P117" i="12"/>
  <c r="M117" i="12"/>
  <c r="N117" i="12" s="1"/>
  <c r="J117" i="12"/>
  <c r="R116" i="12"/>
  <c r="Q116" i="12"/>
  <c r="P116" i="12"/>
  <c r="M116" i="12"/>
  <c r="N116" i="12" s="1"/>
  <c r="J116" i="12"/>
  <c r="R115" i="12"/>
  <c r="Q115" i="12"/>
  <c r="P115" i="12"/>
  <c r="M115" i="12"/>
  <c r="N115" i="12" s="1"/>
  <c r="J115" i="12"/>
  <c r="R114" i="12"/>
  <c r="Q114" i="12"/>
  <c r="P114" i="12"/>
  <c r="M114" i="12"/>
  <c r="N114" i="12" s="1"/>
  <c r="J114" i="12"/>
  <c r="R113" i="12"/>
  <c r="Q113" i="12"/>
  <c r="P113" i="12"/>
  <c r="M113" i="12"/>
  <c r="N113" i="12" s="1"/>
  <c r="J113" i="12"/>
  <c r="R112" i="12"/>
  <c r="Q112" i="12"/>
  <c r="P112" i="12"/>
  <c r="M112" i="12"/>
  <c r="N112" i="12" s="1"/>
  <c r="J112" i="12"/>
  <c r="R111" i="12"/>
  <c r="Q111" i="12"/>
  <c r="P111" i="12"/>
  <c r="M111" i="12"/>
  <c r="N111" i="12" s="1"/>
  <c r="J111" i="12"/>
  <c r="R110" i="12"/>
  <c r="Q110" i="12"/>
  <c r="P110" i="12"/>
  <c r="M110" i="12"/>
  <c r="N110" i="12" s="1"/>
  <c r="J110" i="12"/>
  <c r="R109" i="12"/>
  <c r="Q109" i="12"/>
  <c r="P109" i="12"/>
  <c r="M109" i="12"/>
  <c r="N109" i="12" s="1"/>
  <c r="J109" i="12"/>
  <c r="R108" i="12"/>
  <c r="Q108" i="12"/>
  <c r="P108" i="12"/>
  <c r="M108" i="12"/>
  <c r="N108" i="12" s="1"/>
  <c r="J108" i="12"/>
  <c r="R107" i="12"/>
  <c r="Q107" i="12"/>
  <c r="P107" i="12"/>
  <c r="M107" i="12"/>
  <c r="N107" i="12" s="1"/>
  <c r="J107" i="12"/>
  <c r="R106" i="12"/>
  <c r="Q106" i="12"/>
  <c r="P106" i="12"/>
  <c r="M106" i="12"/>
  <c r="N106" i="12" s="1"/>
  <c r="J106" i="12"/>
  <c r="R105" i="12"/>
  <c r="Q105" i="12"/>
  <c r="P105" i="12"/>
  <c r="M105" i="12"/>
  <c r="N105" i="12" s="1"/>
  <c r="J105" i="12"/>
  <c r="R104" i="12"/>
  <c r="Q104" i="12"/>
  <c r="P104" i="12"/>
  <c r="M104" i="12"/>
  <c r="N104" i="12" s="1"/>
  <c r="J104" i="12"/>
  <c r="R103" i="12"/>
  <c r="Q103" i="12"/>
  <c r="P103" i="12"/>
  <c r="M103" i="12"/>
  <c r="N103" i="12" s="1"/>
  <c r="J103" i="12"/>
  <c r="R102" i="12"/>
  <c r="Q102" i="12"/>
  <c r="P102" i="12"/>
  <c r="M102" i="12"/>
  <c r="N102" i="12" s="1"/>
  <c r="J102" i="12"/>
  <c r="R101" i="12"/>
  <c r="Q101" i="12"/>
  <c r="P101" i="12"/>
  <c r="M101" i="12"/>
  <c r="N101" i="12" s="1"/>
  <c r="J101" i="12"/>
  <c r="R100" i="12"/>
  <c r="Q100" i="12"/>
  <c r="P100" i="12"/>
  <c r="M100" i="12"/>
  <c r="N100" i="12" s="1"/>
  <c r="J100" i="12"/>
  <c r="R99" i="12"/>
  <c r="Q99" i="12"/>
  <c r="P99" i="12"/>
  <c r="M99" i="12"/>
  <c r="N99" i="12" s="1"/>
  <c r="J99" i="12"/>
  <c r="R98" i="12"/>
  <c r="Q98" i="12"/>
  <c r="P98" i="12"/>
  <c r="M98" i="12"/>
  <c r="N98" i="12" s="1"/>
  <c r="J98" i="12"/>
  <c r="R97" i="12"/>
  <c r="Q97" i="12"/>
  <c r="P97" i="12"/>
  <c r="M97" i="12"/>
  <c r="N97" i="12" s="1"/>
  <c r="J97" i="12"/>
  <c r="R96" i="12"/>
  <c r="Q96" i="12"/>
  <c r="P96" i="12"/>
  <c r="M96" i="12"/>
  <c r="N96" i="12" s="1"/>
  <c r="J96" i="12"/>
  <c r="R95" i="12"/>
  <c r="Q95" i="12"/>
  <c r="P95" i="12"/>
  <c r="M95" i="12"/>
  <c r="N95" i="12" s="1"/>
  <c r="J95" i="12"/>
  <c r="R94" i="12"/>
  <c r="Q94" i="12"/>
  <c r="P94" i="12"/>
  <c r="M94" i="12"/>
  <c r="N94" i="12" s="1"/>
  <c r="J94" i="12"/>
  <c r="R93" i="12"/>
  <c r="Q93" i="12"/>
  <c r="P93" i="12"/>
  <c r="M93" i="12"/>
  <c r="N93" i="12" s="1"/>
  <c r="J93" i="12"/>
  <c r="R92" i="12"/>
  <c r="Q92" i="12"/>
  <c r="P92" i="12"/>
  <c r="M92" i="12"/>
  <c r="N92" i="12" s="1"/>
  <c r="J92" i="12"/>
  <c r="R91" i="12"/>
  <c r="Q91" i="12"/>
  <c r="P91" i="12"/>
  <c r="M91" i="12"/>
  <c r="N91" i="12" s="1"/>
  <c r="J91" i="12"/>
  <c r="R90" i="12"/>
  <c r="Q90" i="12"/>
  <c r="P90" i="12"/>
  <c r="M90" i="12"/>
  <c r="N90" i="12" s="1"/>
  <c r="J90" i="12"/>
  <c r="R89" i="12"/>
  <c r="Q89" i="12"/>
  <c r="P89" i="12"/>
  <c r="M89" i="12"/>
  <c r="N89" i="12" s="1"/>
  <c r="J89" i="12"/>
  <c r="R88" i="12"/>
  <c r="Q88" i="12"/>
  <c r="P88" i="12"/>
  <c r="M88" i="12"/>
  <c r="N88" i="12" s="1"/>
  <c r="J88" i="12"/>
  <c r="R87" i="12"/>
  <c r="Q87" i="12"/>
  <c r="P87" i="12"/>
  <c r="M87" i="12"/>
  <c r="N87" i="12" s="1"/>
  <c r="J87" i="12"/>
  <c r="R86" i="12"/>
  <c r="Q86" i="12"/>
  <c r="P86" i="12"/>
  <c r="M86" i="12"/>
  <c r="N86" i="12" s="1"/>
  <c r="J86" i="12"/>
  <c r="R85" i="12"/>
  <c r="Q85" i="12"/>
  <c r="P85" i="12"/>
  <c r="M85" i="12"/>
  <c r="N85" i="12" s="1"/>
  <c r="J85" i="12"/>
  <c r="R84" i="12"/>
  <c r="Q84" i="12"/>
  <c r="P84" i="12"/>
  <c r="M84" i="12"/>
  <c r="N84" i="12" s="1"/>
  <c r="J84" i="12"/>
  <c r="R83" i="12"/>
  <c r="Q83" i="12"/>
  <c r="P83" i="12"/>
  <c r="M83" i="12"/>
  <c r="N83" i="12" s="1"/>
  <c r="J83" i="12"/>
  <c r="R82" i="12"/>
  <c r="Q82" i="12"/>
  <c r="P82" i="12"/>
  <c r="M82" i="12"/>
  <c r="N82" i="12" s="1"/>
  <c r="J82" i="12"/>
  <c r="R81" i="12"/>
  <c r="Q81" i="12"/>
  <c r="P81" i="12"/>
  <c r="M81" i="12"/>
  <c r="N81" i="12" s="1"/>
  <c r="J81" i="12"/>
  <c r="R80" i="12"/>
  <c r="Q80" i="12"/>
  <c r="P80" i="12"/>
  <c r="M80" i="12"/>
  <c r="N80" i="12" s="1"/>
  <c r="J80" i="12"/>
  <c r="R79" i="12"/>
  <c r="Q79" i="12"/>
  <c r="P79" i="12"/>
  <c r="M79" i="12"/>
  <c r="N79" i="12" s="1"/>
  <c r="J79" i="12"/>
  <c r="R78" i="12"/>
  <c r="Q78" i="12"/>
  <c r="P78" i="12"/>
  <c r="M78" i="12"/>
  <c r="N78" i="12" s="1"/>
  <c r="J78" i="12"/>
  <c r="R77" i="12"/>
  <c r="Q77" i="12"/>
  <c r="P77" i="12"/>
  <c r="M77" i="12"/>
  <c r="N77" i="12" s="1"/>
  <c r="J77" i="12"/>
  <c r="R76" i="12"/>
  <c r="Q76" i="12"/>
  <c r="P76" i="12"/>
  <c r="M76" i="12"/>
  <c r="N76" i="12" s="1"/>
  <c r="J76" i="12"/>
  <c r="R75" i="12"/>
  <c r="Q75" i="12"/>
  <c r="P75" i="12"/>
  <c r="M75" i="12"/>
  <c r="N75" i="12" s="1"/>
  <c r="J75" i="12"/>
  <c r="R74" i="12"/>
  <c r="Q74" i="12"/>
  <c r="P74" i="12"/>
  <c r="M74" i="12"/>
  <c r="N74" i="12" s="1"/>
  <c r="J74" i="12"/>
  <c r="R73" i="12"/>
  <c r="Q73" i="12"/>
  <c r="P73" i="12"/>
  <c r="M73" i="12"/>
  <c r="N73" i="12" s="1"/>
  <c r="J73" i="12"/>
  <c r="R72" i="12"/>
  <c r="Q72" i="12"/>
  <c r="P72" i="12"/>
  <c r="M72" i="12"/>
  <c r="N72" i="12" s="1"/>
  <c r="J72" i="12"/>
  <c r="R71" i="12"/>
  <c r="Q71" i="12"/>
  <c r="P71" i="12"/>
  <c r="M71" i="12"/>
  <c r="N71" i="12" s="1"/>
  <c r="J71" i="12"/>
  <c r="R70" i="12"/>
  <c r="Q70" i="12"/>
  <c r="P70" i="12"/>
  <c r="M70" i="12"/>
  <c r="N70" i="12" s="1"/>
  <c r="J70" i="12"/>
  <c r="R69" i="12"/>
  <c r="Q69" i="12"/>
  <c r="P69" i="12"/>
  <c r="M69" i="12"/>
  <c r="N69" i="12" s="1"/>
  <c r="J69" i="12"/>
  <c r="R68" i="12"/>
  <c r="Q68" i="12"/>
  <c r="P68" i="12"/>
  <c r="M68" i="12"/>
  <c r="N68" i="12" s="1"/>
  <c r="J68" i="12"/>
  <c r="R67" i="12"/>
  <c r="Q67" i="12"/>
  <c r="P67" i="12"/>
  <c r="M67" i="12"/>
  <c r="N67" i="12" s="1"/>
  <c r="J67" i="12"/>
  <c r="R66" i="12"/>
  <c r="Q66" i="12"/>
  <c r="P66" i="12"/>
  <c r="M66" i="12"/>
  <c r="N66" i="12" s="1"/>
  <c r="J66" i="12"/>
  <c r="R65" i="12"/>
  <c r="Q65" i="12"/>
  <c r="P65" i="12"/>
  <c r="M65" i="12"/>
  <c r="N65" i="12" s="1"/>
  <c r="J65" i="12"/>
  <c r="R64" i="12"/>
  <c r="Q64" i="12"/>
  <c r="P64" i="12"/>
  <c r="M64" i="12"/>
  <c r="N64" i="12" s="1"/>
  <c r="J64" i="12"/>
  <c r="R63" i="12"/>
  <c r="Q63" i="12"/>
  <c r="P63" i="12"/>
  <c r="M63" i="12"/>
  <c r="N63" i="12" s="1"/>
  <c r="J63" i="12"/>
  <c r="R62" i="12"/>
  <c r="Q62" i="12"/>
  <c r="P62" i="12"/>
  <c r="M62" i="12"/>
  <c r="N62" i="12" s="1"/>
  <c r="J62" i="12"/>
  <c r="R61" i="12"/>
  <c r="Q61" i="12"/>
  <c r="P61" i="12"/>
  <c r="M61" i="12"/>
  <c r="N61" i="12" s="1"/>
  <c r="J61" i="12"/>
  <c r="R60" i="12"/>
  <c r="Q60" i="12"/>
  <c r="P60" i="12"/>
  <c r="M60" i="12"/>
  <c r="N60" i="12" s="1"/>
  <c r="J60" i="12"/>
  <c r="R59" i="12"/>
  <c r="Q59" i="12"/>
  <c r="P59" i="12"/>
  <c r="M59" i="12"/>
  <c r="N59" i="12" s="1"/>
  <c r="J59" i="12"/>
  <c r="R58" i="12"/>
  <c r="Q58" i="12"/>
  <c r="P58" i="12"/>
  <c r="M58" i="12"/>
  <c r="N58" i="12" s="1"/>
  <c r="J58" i="12"/>
  <c r="R57" i="12"/>
  <c r="Q57" i="12"/>
  <c r="P57" i="12"/>
  <c r="M57" i="12"/>
  <c r="N57" i="12" s="1"/>
  <c r="J57" i="12"/>
  <c r="R56" i="12"/>
  <c r="Q56" i="12"/>
  <c r="P56" i="12"/>
  <c r="M56" i="12"/>
  <c r="N56" i="12" s="1"/>
  <c r="J56" i="12"/>
  <c r="R55" i="12"/>
  <c r="Q55" i="12"/>
  <c r="P55" i="12"/>
  <c r="M55" i="12"/>
  <c r="N55" i="12" s="1"/>
  <c r="J55" i="12"/>
  <c r="R54" i="12"/>
  <c r="Q54" i="12"/>
  <c r="P54" i="12"/>
  <c r="M54" i="12"/>
  <c r="N54" i="12" s="1"/>
  <c r="J54" i="12"/>
  <c r="R53" i="12"/>
  <c r="Q53" i="12"/>
  <c r="P53" i="12"/>
  <c r="M53" i="12"/>
  <c r="N53" i="12" s="1"/>
  <c r="J53" i="12"/>
  <c r="R52" i="12"/>
  <c r="Q52" i="12"/>
  <c r="P52" i="12"/>
  <c r="M52" i="12"/>
  <c r="N52" i="12" s="1"/>
  <c r="J52" i="12"/>
  <c r="R51" i="12"/>
  <c r="Q51" i="12"/>
  <c r="P51" i="12"/>
  <c r="M51" i="12"/>
  <c r="N51" i="12" s="1"/>
  <c r="J51" i="12"/>
  <c r="R50" i="12"/>
  <c r="Q50" i="12"/>
  <c r="P50" i="12"/>
  <c r="M50" i="12"/>
  <c r="N50" i="12" s="1"/>
  <c r="J50" i="12"/>
  <c r="R49" i="12"/>
  <c r="Q49" i="12"/>
  <c r="P49" i="12"/>
  <c r="M49" i="12"/>
  <c r="N49" i="12" s="1"/>
  <c r="J49" i="12"/>
  <c r="R48" i="12"/>
  <c r="Q48" i="12"/>
  <c r="P48" i="12"/>
  <c r="M48" i="12"/>
  <c r="N48" i="12" s="1"/>
  <c r="J48" i="12"/>
  <c r="R47" i="12"/>
  <c r="Q47" i="12"/>
  <c r="P47" i="12"/>
  <c r="M47" i="12"/>
  <c r="N47" i="12" s="1"/>
  <c r="J47" i="12"/>
  <c r="R46" i="12"/>
  <c r="Q46" i="12"/>
  <c r="P46" i="12"/>
  <c r="M46" i="12"/>
  <c r="N46" i="12" s="1"/>
  <c r="J46" i="12"/>
  <c r="R45" i="12"/>
  <c r="Q45" i="12"/>
  <c r="P45" i="12"/>
  <c r="M45" i="12"/>
  <c r="N45" i="12" s="1"/>
  <c r="J45" i="12"/>
  <c r="R44" i="12"/>
  <c r="Q44" i="12"/>
  <c r="P44" i="12"/>
  <c r="M44" i="12"/>
  <c r="N44" i="12" s="1"/>
  <c r="J44" i="12"/>
  <c r="R43" i="12"/>
  <c r="Q43" i="12"/>
  <c r="P43" i="12"/>
  <c r="M43" i="12"/>
  <c r="U43" i="12" s="1"/>
  <c r="J43" i="12"/>
  <c r="R42" i="12"/>
  <c r="Q42" i="12"/>
  <c r="P42" i="12"/>
  <c r="M42" i="12"/>
  <c r="J42" i="12"/>
  <c r="R41" i="12"/>
  <c r="Q41" i="12"/>
  <c r="P41" i="12"/>
  <c r="M41" i="12"/>
  <c r="U41" i="12" s="1"/>
  <c r="J41" i="12"/>
  <c r="R40" i="12"/>
  <c r="Q40" i="12"/>
  <c r="P40" i="12"/>
  <c r="M40" i="12"/>
  <c r="N40" i="12" s="1"/>
  <c r="J40" i="12"/>
  <c r="R39" i="12"/>
  <c r="Q39" i="12"/>
  <c r="P39" i="12"/>
  <c r="M39" i="12"/>
  <c r="S39" i="12" s="1"/>
  <c r="J39" i="12"/>
  <c r="R38" i="12"/>
  <c r="Q38" i="12"/>
  <c r="P38" i="12"/>
  <c r="M38" i="12"/>
  <c r="N38" i="12" s="1"/>
  <c r="J38" i="12"/>
  <c r="R37" i="12"/>
  <c r="Q37" i="12"/>
  <c r="P37" i="12"/>
  <c r="M37" i="12"/>
  <c r="J37" i="12"/>
  <c r="R36" i="12"/>
  <c r="Q36" i="12"/>
  <c r="P36" i="12"/>
  <c r="M36" i="12"/>
  <c r="U36" i="12" s="1"/>
  <c r="J36" i="12"/>
  <c r="R35" i="12"/>
  <c r="Q35" i="12"/>
  <c r="P35" i="12"/>
  <c r="M35" i="12"/>
  <c r="S35" i="12" s="1"/>
  <c r="J35" i="12"/>
  <c r="R34" i="12"/>
  <c r="Q34" i="12"/>
  <c r="P34" i="12"/>
  <c r="M34" i="12"/>
  <c r="T34" i="12" s="1"/>
  <c r="J34" i="12"/>
  <c r="R33" i="12"/>
  <c r="Q33" i="12"/>
  <c r="P33" i="12"/>
  <c r="M33" i="12"/>
  <c r="U33" i="12" s="1"/>
  <c r="J33" i="12"/>
  <c r="R32" i="12"/>
  <c r="Q32" i="12"/>
  <c r="P32" i="12"/>
  <c r="M32" i="12"/>
  <c r="U32" i="12" s="1"/>
  <c r="J32" i="12"/>
  <c r="R31" i="12"/>
  <c r="Q31" i="12"/>
  <c r="P31" i="12"/>
  <c r="M31" i="12"/>
  <c r="U31" i="12" s="1"/>
  <c r="J31" i="12"/>
  <c r="T30" i="12"/>
  <c r="R30" i="12"/>
  <c r="Q30" i="12"/>
  <c r="P30" i="12"/>
  <c r="M30" i="12"/>
  <c r="U30" i="12" s="1"/>
  <c r="J30" i="12"/>
  <c r="R29" i="12"/>
  <c r="Q29" i="12"/>
  <c r="P29" i="12"/>
  <c r="M29" i="12"/>
  <c r="U29" i="12" s="1"/>
  <c r="J29" i="12"/>
  <c r="R28" i="12"/>
  <c r="Q28" i="12"/>
  <c r="P28" i="12"/>
  <c r="M28" i="12"/>
  <c r="U28" i="12" s="1"/>
  <c r="J28" i="12"/>
  <c r="R27" i="12"/>
  <c r="Q27" i="12"/>
  <c r="P27" i="12"/>
  <c r="M27" i="12"/>
  <c r="U27" i="12" s="1"/>
  <c r="J27" i="12"/>
  <c r="R26" i="12"/>
  <c r="Q26" i="12"/>
  <c r="P26" i="12"/>
  <c r="M26" i="12"/>
  <c r="S26" i="12" s="1"/>
  <c r="J26" i="12"/>
  <c r="R25" i="12"/>
  <c r="Q25" i="12"/>
  <c r="P25" i="12"/>
  <c r="M25" i="12"/>
  <c r="U25" i="12" s="1"/>
  <c r="J25" i="12"/>
  <c r="R24" i="12"/>
  <c r="Q24" i="12"/>
  <c r="P24" i="12"/>
  <c r="M24" i="12"/>
  <c r="N24" i="12" s="1"/>
  <c r="J24" i="12"/>
  <c r="R23" i="12"/>
  <c r="Q23" i="12"/>
  <c r="P23" i="12"/>
  <c r="M23" i="12"/>
  <c r="S23" i="12" s="1"/>
  <c r="J23" i="12"/>
  <c r="R22" i="12"/>
  <c r="Q22" i="12"/>
  <c r="P22" i="12"/>
  <c r="M22" i="12"/>
  <c r="N22" i="12" s="1"/>
  <c r="J22" i="12"/>
  <c r="R21" i="12"/>
  <c r="Q21" i="12"/>
  <c r="P21" i="12"/>
  <c r="M21" i="12"/>
  <c r="J21" i="12"/>
  <c r="R20" i="12"/>
  <c r="Q20" i="12"/>
  <c r="P20" i="12"/>
  <c r="M20" i="12"/>
  <c r="N20" i="12" s="1"/>
  <c r="J20" i="12"/>
  <c r="R19" i="12"/>
  <c r="Q19" i="12"/>
  <c r="P19" i="12"/>
  <c r="M19" i="12"/>
  <c r="T19" i="12" s="1"/>
  <c r="J19" i="12"/>
  <c r="R18" i="12"/>
  <c r="Q18" i="12"/>
  <c r="P18" i="12"/>
  <c r="M18" i="12"/>
  <c r="U18" i="12" s="1"/>
  <c r="J18" i="12"/>
  <c r="R17" i="12"/>
  <c r="Q17" i="12"/>
  <c r="P17" i="12"/>
  <c r="M17" i="12"/>
  <c r="U17" i="12" s="1"/>
  <c r="J17" i="12"/>
  <c r="R16" i="12"/>
  <c r="Q16" i="12"/>
  <c r="P16" i="12"/>
  <c r="M16" i="12"/>
  <c r="T16" i="12" s="1"/>
  <c r="J16" i="12"/>
  <c r="R15" i="12"/>
  <c r="Q15" i="12"/>
  <c r="P15" i="12"/>
  <c r="M15" i="12"/>
  <c r="U15" i="12" s="1"/>
  <c r="J15" i="12"/>
  <c r="R14" i="12"/>
  <c r="Q14" i="12"/>
  <c r="P14" i="12"/>
  <c r="M14" i="12"/>
  <c r="T14" i="12" s="1"/>
  <c r="J14" i="12"/>
  <c r="R13" i="12"/>
  <c r="Q13" i="12"/>
  <c r="P13" i="12"/>
  <c r="M13" i="12"/>
  <c r="U13" i="12" s="1"/>
  <c r="J13" i="12"/>
  <c r="R12" i="12"/>
  <c r="Q12" i="12"/>
  <c r="P12" i="12"/>
  <c r="M12" i="12"/>
  <c r="U12" i="12" s="1"/>
  <c r="J12" i="12"/>
  <c r="R11" i="12"/>
  <c r="Q11" i="12"/>
  <c r="P11" i="12"/>
  <c r="M11" i="12"/>
  <c r="S11" i="12" s="1"/>
  <c r="J11" i="12"/>
  <c r="S10" i="12"/>
  <c r="R10" i="12"/>
  <c r="Q10" i="12"/>
  <c r="P10" i="12"/>
  <c r="M10" i="12"/>
  <c r="U10" i="12" s="1"/>
  <c r="J10" i="12"/>
  <c r="R9" i="12"/>
  <c r="Q9" i="12"/>
  <c r="P9" i="12"/>
  <c r="M9" i="12"/>
  <c r="U9" i="12" s="1"/>
  <c r="J9" i="12"/>
  <c r="R8" i="12"/>
  <c r="Q8" i="12"/>
  <c r="P8" i="12"/>
  <c r="M8" i="12"/>
  <c r="U8" i="12" s="1"/>
  <c r="J8" i="12"/>
  <c r="R7" i="12"/>
  <c r="Q7" i="12"/>
  <c r="P7" i="12"/>
  <c r="M7" i="12"/>
  <c r="U7" i="12" s="1"/>
  <c r="J7" i="12"/>
  <c r="R6" i="12"/>
  <c r="Q6" i="12"/>
  <c r="P6" i="12"/>
  <c r="M6" i="12"/>
  <c r="U6" i="12" s="1"/>
  <c r="J6" i="12"/>
  <c r="R5" i="12"/>
  <c r="Q5" i="12"/>
  <c r="P5" i="12"/>
  <c r="M5" i="12"/>
  <c r="U5" i="12" s="1"/>
  <c r="J5" i="12"/>
  <c r="R4" i="12"/>
  <c r="Q4" i="12"/>
  <c r="P4" i="12"/>
  <c r="M4" i="12"/>
  <c r="T4" i="12" s="1"/>
  <c r="J4" i="12"/>
  <c r="AB3" i="12"/>
  <c r="O118" i="12" s="1"/>
  <c r="R3" i="12"/>
  <c r="Q3" i="12"/>
  <c r="P3" i="12"/>
  <c r="M3" i="12"/>
  <c r="S3" i="12" s="1"/>
  <c r="J3" i="12"/>
  <c r="AB2" i="12"/>
  <c r="K33" i="12" s="1"/>
  <c r="R2" i="12"/>
  <c r="Q2" i="12"/>
  <c r="P2" i="12"/>
  <c r="M2" i="12"/>
  <c r="J2" i="12"/>
  <c r="R118" i="9"/>
  <c r="Q118" i="9"/>
  <c r="P118" i="9"/>
  <c r="M118" i="9"/>
  <c r="N118" i="9" s="1"/>
  <c r="J118" i="9"/>
  <c r="R117" i="9"/>
  <c r="Q117" i="9"/>
  <c r="P117" i="9"/>
  <c r="M117" i="9"/>
  <c r="U117" i="9" s="1"/>
  <c r="J117" i="9"/>
  <c r="R116" i="9"/>
  <c r="Q116" i="9"/>
  <c r="P116" i="9"/>
  <c r="M116" i="9"/>
  <c r="N116" i="9" s="1"/>
  <c r="J116" i="9"/>
  <c r="R115" i="9"/>
  <c r="Q115" i="9"/>
  <c r="P115" i="9"/>
  <c r="M115" i="9"/>
  <c r="U115" i="9" s="1"/>
  <c r="J115" i="9"/>
  <c r="R114" i="9"/>
  <c r="Q114" i="9"/>
  <c r="P114" i="9"/>
  <c r="M114" i="9"/>
  <c r="N114" i="9" s="1"/>
  <c r="J114" i="9"/>
  <c r="R113" i="9"/>
  <c r="Q113" i="9"/>
  <c r="P113" i="9"/>
  <c r="M113" i="9"/>
  <c r="U113" i="9" s="1"/>
  <c r="J113" i="9"/>
  <c r="R112" i="9"/>
  <c r="Q112" i="9"/>
  <c r="P112" i="9"/>
  <c r="M112" i="9"/>
  <c r="N112" i="9" s="1"/>
  <c r="J112" i="9"/>
  <c r="R111" i="9"/>
  <c r="Q111" i="9"/>
  <c r="P111" i="9"/>
  <c r="M111" i="9"/>
  <c r="U111" i="9" s="1"/>
  <c r="J111" i="9"/>
  <c r="R110" i="9"/>
  <c r="Q110" i="9"/>
  <c r="P110" i="9"/>
  <c r="M110" i="9"/>
  <c r="N110" i="9" s="1"/>
  <c r="J110" i="9"/>
  <c r="R109" i="9"/>
  <c r="Q109" i="9"/>
  <c r="P109" i="9"/>
  <c r="M109" i="9"/>
  <c r="U109" i="9" s="1"/>
  <c r="J109" i="9"/>
  <c r="R108" i="9"/>
  <c r="Q108" i="9"/>
  <c r="P108" i="9"/>
  <c r="M108" i="9"/>
  <c r="N108" i="9" s="1"/>
  <c r="J108" i="9"/>
  <c r="R107" i="9"/>
  <c r="Q107" i="9"/>
  <c r="P107" i="9"/>
  <c r="M107" i="9"/>
  <c r="U107" i="9" s="1"/>
  <c r="J107" i="9"/>
  <c r="R106" i="9"/>
  <c r="Q106" i="9"/>
  <c r="P106" i="9"/>
  <c r="M106" i="9"/>
  <c r="N106" i="9" s="1"/>
  <c r="J106" i="9"/>
  <c r="R105" i="9"/>
  <c r="Q105" i="9"/>
  <c r="P105" i="9"/>
  <c r="M105" i="9"/>
  <c r="U105" i="9" s="1"/>
  <c r="J105" i="9"/>
  <c r="R104" i="9"/>
  <c r="Q104" i="9"/>
  <c r="P104" i="9"/>
  <c r="M104" i="9"/>
  <c r="N104" i="9" s="1"/>
  <c r="J104" i="9"/>
  <c r="R103" i="9"/>
  <c r="Q103" i="9"/>
  <c r="P103" i="9"/>
  <c r="M103" i="9"/>
  <c r="U103" i="9" s="1"/>
  <c r="J103" i="9"/>
  <c r="R102" i="9"/>
  <c r="Q102" i="9"/>
  <c r="P102" i="9"/>
  <c r="M102" i="9"/>
  <c r="N102" i="9" s="1"/>
  <c r="J102" i="9"/>
  <c r="R101" i="9"/>
  <c r="Q101" i="9"/>
  <c r="P101" i="9"/>
  <c r="M101" i="9"/>
  <c r="U101" i="9" s="1"/>
  <c r="J101" i="9"/>
  <c r="R100" i="9"/>
  <c r="Q100" i="9"/>
  <c r="P100" i="9"/>
  <c r="M100" i="9"/>
  <c r="N100" i="9" s="1"/>
  <c r="J100" i="9"/>
  <c r="R99" i="9"/>
  <c r="Q99" i="9"/>
  <c r="P99" i="9"/>
  <c r="M99" i="9"/>
  <c r="U99" i="9" s="1"/>
  <c r="J99" i="9"/>
  <c r="R98" i="9"/>
  <c r="Q98" i="9"/>
  <c r="P98" i="9"/>
  <c r="M98" i="9"/>
  <c r="N98" i="9" s="1"/>
  <c r="J98" i="9"/>
  <c r="R97" i="9"/>
  <c r="Q97" i="9"/>
  <c r="P97" i="9"/>
  <c r="M97" i="9"/>
  <c r="U97" i="9" s="1"/>
  <c r="J97" i="9"/>
  <c r="R96" i="9"/>
  <c r="Q96" i="9"/>
  <c r="P96" i="9"/>
  <c r="M96" i="9"/>
  <c r="N96" i="9" s="1"/>
  <c r="J96" i="9"/>
  <c r="R95" i="9"/>
  <c r="Q95" i="9"/>
  <c r="P95" i="9"/>
  <c r="M95" i="9"/>
  <c r="U95" i="9" s="1"/>
  <c r="J95" i="9"/>
  <c r="R94" i="9"/>
  <c r="Q94" i="9"/>
  <c r="P94" i="9"/>
  <c r="M94" i="9"/>
  <c r="N94" i="9" s="1"/>
  <c r="J94" i="9"/>
  <c r="R93" i="9"/>
  <c r="Q93" i="9"/>
  <c r="P93" i="9"/>
  <c r="M93" i="9"/>
  <c r="U93" i="9" s="1"/>
  <c r="J93" i="9"/>
  <c r="R92" i="9"/>
  <c r="Q92" i="9"/>
  <c r="P92" i="9"/>
  <c r="M92" i="9"/>
  <c r="N92" i="9" s="1"/>
  <c r="J92" i="9"/>
  <c r="R91" i="9"/>
  <c r="Q91" i="9"/>
  <c r="P91" i="9"/>
  <c r="M91" i="9"/>
  <c r="U91" i="9" s="1"/>
  <c r="J91" i="9"/>
  <c r="R90" i="9"/>
  <c r="Q90" i="9"/>
  <c r="P90" i="9"/>
  <c r="M90" i="9"/>
  <c r="N90" i="9" s="1"/>
  <c r="J90" i="9"/>
  <c r="R89" i="9"/>
  <c r="Q89" i="9"/>
  <c r="P89" i="9"/>
  <c r="M89" i="9"/>
  <c r="U89" i="9" s="1"/>
  <c r="J89" i="9"/>
  <c r="R88" i="9"/>
  <c r="Q88" i="9"/>
  <c r="P88" i="9"/>
  <c r="M88" i="9"/>
  <c r="N88" i="9" s="1"/>
  <c r="J88" i="9"/>
  <c r="R87" i="9"/>
  <c r="Q87" i="9"/>
  <c r="P87" i="9"/>
  <c r="M87" i="9"/>
  <c r="U87" i="9" s="1"/>
  <c r="J87" i="9"/>
  <c r="R86" i="9"/>
  <c r="Q86" i="9"/>
  <c r="P86" i="9"/>
  <c r="M86" i="9"/>
  <c r="N86" i="9" s="1"/>
  <c r="J86" i="9"/>
  <c r="R85" i="9"/>
  <c r="Q85" i="9"/>
  <c r="P85" i="9"/>
  <c r="M85" i="9"/>
  <c r="U85" i="9" s="1"/>
  <c r="J85" i="9"/>
  <c r="R84" i="9"/>
  <c r="Q84" i="9"/>
  <c r="P84" i="9"/>
  <c r="M84" i="9"/>
  <c r="N84" i="9" s="1"/>
  <c r="J84" i="9"/>
  <c r="R83" i="9"/>
  <c r="Q83" i="9"/>
  <c r="P83" i="9"/>
  <c r="M83" i="9"/>
  <c r="U83" i="9" s="1"/>
  <c r="J83" i="9"/>
  <c r="R82" i="9"/>
  <c r="Q82" i="9"/>
  <c r="P82" i="9"/>
  <c r="M82" i="9"/>
  <c r="N82" i="9" s="1"/>
  <c r="J82" i="9"/>
  <c r="R81" i="9"/>
  <c r="Q81" i="9"/>
  <c r="P81" i="9"/>
  <c r="M81" i="9"/>
  <c r="U81" i="9" s="1"/>
  <c r="J81" i="9"/>
  <c r="R80" i="9"/>
  <c r="Q80" i="9"/>
  <c r="P80" i="9"/>
  <c r="M80" i="9"/>
  <c r="N80" i="9" s="1"/>
  <c r="J80" i="9"/>
  <c r="R79" i="9"/>
  <c r="Q79" i="9"/>
  <c r="P79" i="9"/>
  <c r="M79" i="9"/>
  <c r="U79" i="9" s="1"/>
  <c r="J79" i="9"/>
  <c r="R78" i="9"/>
  <c r="Q78" i="9"/>
  <c r="P78" i="9"/>
  <c r="M78" i="9"/>
  <c r="N78" i="9" s="1"/>
  <c r="J78" i="9"/>
  <c r="R77" i="9"/>
  <c r="Q77" i="9"/>
  <c r="P77" i="9"/>
  <c r="M77" i="9"/>
  <c r="U77" i="9" s="1"/>
  <c r="J77" i="9"/>
  <c r="R76" i="9"/>
  <c r="Q76" i="9"/>
  <c r="P76" i="9"/>
  <c r="M76" i="9"/>
  <c r="N76" i="9" s="1"/>
  <c r="J76" i="9"/>
  <c r="R75" i="9"/>
  <c r="Q75" i="9"/>
  <c r="P75" i="9"/>
  <c r="M75" i="9"/>
  <c r="U75" i="9" s="1"/>
  <c r="J75" i="9"/>
  <c r="R74" i="9"/>
  <c r="Q74" i="9"/>
  <c r="P74" i="9"/>
  <c r="M74" i="9"/>
  <c r="N74" i="9" s="1"/>
  <c r="J74" i="9"/>
  <c r="R73" i="9"/>
  <c r="Q73" i="9"/>
  <c r="P73" i="9"/>
  <c r="M73" i="9"/>
  <c r="U73" i="9" s="1"/>
  <c r="J73" i="9"/>
  <c r="R72" i="9"/>
  <c r="Q72" i="9"/>
  <c r="P72" i="9"/>
  <c r="M72" i="9"/>
  <c r="N72" i="9" s="1"/>
  <c r="J72" i="9"/>
  <c r="R71" i="9"/>
  <c r="Q71" i="9"/>
  <c r="P71" i="9"/>
  <c r="M71" i="9"/>
  <c r="U71" i="9" s="1"/>
  <c r="J71" i="9"/>
  <c r="R70" i="9"/>
  <c r="Q70" i="9"/>
  <c r="P70" i="9"/>
  <c r="M70" i="9"/>
  <c r="N70" i="9" s="1"/>
  <c r="J70" i="9"/>
  <c r="R69" i="9"/>
  <c r="Q69" i="9"/>
  <c r="P69" i="9"/>
  <c r="M69" i="9"/>
  <c r="U69" i="9" s="1"/>
  <c r="J69" i="9"/>
  <c r="R68" i="9"/>
  <c r="Q68" i="9"/>
  <c r="P68" i="9"/>
  <c r="M68" i="9"/>
  <c r="N68" i="9" s="1"/>
  <c r="J68" i="9"/>
  <c r="R67" i="9"/>
  <c r="Q67" i="9"/>
  <c r="P67" i="9"/>
  <c r="M67" i="9"/>
  <c r="U67" i="9" s="1"/>
  <c r="J67" i="9"/>
  <c r="R66" i="9"/>
  <c r="Q66" i="9"/>
  <c r="P66" i="9"/>
  <c r="M66" i="9"/>
  <c r="N66" i="9" s="1"/>
  <c r="J66" i="9"/>
  <c r="R65" i="9"/>
  <c r="Q65" i="9"/>
  <c r="P65" i="9"/>
  <c r="M65" i="9"/>
  <c r="U65" i="9" s="1"/>
  <c r="J65" i="9"/>
  <c r="R64" i="9"/>
  <c r="Q64" i="9"/>
  <c r="P64" i="9"/>
  <c r="M64" i="9"/>
  <c r="N64" i="9" s="1"/>
  <c r="J64" i="9"/>
  <c r="R63" i="9"/>
  <c r="Q63" i="9"/>
  <c r="P63" i="9"/>
  <c r="M63" i="9"/>
  <c r="U63" i="9" s="1"/>
  <c r="J63" i="9"/>
  <c r="R62" i="9"/>
  <c r="Q62" i="9"/>
  <c r="P62" i="9"/>
  <c r="M62" i="9"/>
  <c r="N62" i="9" s="1"/>
  <c r="J62" i="9"/>
  <c r="R61" i="9"/>
  <c r="Q61" i="9"/>
  <c r="P61" i="9"/>
  <c r="M61" i="9"/>
  <c r="U61" i="9" s="1"/>
  <c r="J61" i="9"/>
  <c r="R60" i="9"/>
  <c r="Q60" i="9"/>
  <c r="P60" i="9"/>
  <c r="M60" i="9"/>
  <c r="N60" i="9" s="1"/>
  <c r="J60" i="9"/>
  <c r="R59" i="9"/>
  <c r="Q59" i="9"/>
  <c r="P59" i="9"/>
  <c r="M59" i="9"/>
  <c r="U59" i="9" s="1"/>
  <c r="J59" i="9"/>
  <c r="R58" i="9"/>
  <c r="Q58" i="9"/>
  <c r="P58" i="9"/>
  <c r="M58" i="9"/>
  <c r="N58" i="9" s="1"/>
  <c r="J58" i="9"/>
  <c r="R57" i="9"/>
  <c r="Q57" i="9"/>
  <c r="P57" i="9"/>
  <c r="M57" i="9"/>
  <c r="U57" i="9" s="1"/>
  <c r="J57" i="9"/>
  <c r="R56" i="9"/>
  <c r="Q56" i="9"/>
  <c r="P56" i="9"/>
  <c r="M56" i="9"/>
  <c r="N56" i="9" s="1"/>
  <c r="J56" i="9"/>
  <c r="R55" i="9"/>
  <c r="Q55" i="9"/>
  <c r="P55" i="9"/>
  <c r="M55" i="9"/>
  <c r="U55" i="9" s="1"/>
  <c r="J55" i="9"/>
  <c r="R54" i="9"/>
  <c r="Q54" i="9"/>
  <c r="P54" i="9"/>
  <c r="M54" i="9"/>
  <c r="N54" i="9" s="1"/>
  <c r="J54" i="9"/>
  <c r="R53" i="9"/>
  <c r="Q53" i="9"/>
  <c r="P53" i="9"/>
  <c r="M53" i="9"/>
  <c r="U53" i="9" s="1"/>
  <c r="J53" i="9"/>
  <c r="R52" i="9"/>
  <c r="Q52" i="9"/>
  <c r="P52" i="9"/>
  <c r="M52" i="9"/>
  <c r="N52" i="9" s="1"/>
  <c r="J52" i="9"/>
  <c r="R51" i="9"/>
  <c r="Q51" i="9"/>
  <c r="P51" i="9"/>
  <c r="M51" i="9"/>
  <c r="U51" i="9" s="1"/>
  <c r="J51" i="9"/>
  <c r="R50" i="9"/>
  <c r="Q50" i="9"/>
  <c r="P50" i="9"/>
  <c r="M50" i="9"/>
  <c r="N50" i="9" s="1"/>
  <c r="J50" i="9"/>
  <c r="R49" i="9"/>
  <c r="Q49" i="9"/>
  <c r="P49" i="9"/>
  <c r="M49" i="9"/>
  <c r="U49" i="9" s="1"/>
  <c r="J49" i="9"/>
  <c r="R48" i="9"/>
  <c r="Q48" i="9"/>
  <c r="P48" i="9"/>
  <c r="M48" i="9"/>
  <c r="N48" i="9" s="1"/>
  <c r="J48" i="9"/>
  <c r="R47" i="9"/>
  <c r="Q47" i="9"/>
  <c r="P47" i="9"/>
  <c r="M47" i="9"/>
  <c r="U47" i="9" s="1"/>
  <c r="J47" i="9"/>
  <c r="R46" i="9"/>
  <c r="Q46" i="9"/>
  <c r="P46" i="9"/>
  <c r="M46" i="9"/>
  <c r="N46" i="9" s="1"/>
  <c r="J46" i="9"/>
  <c r="R45" i="9"/>
  <c r="Q45" i="9"/>
  <c r="P45" i="9"/>
  <c r="M45" i="9"/>
  <c r="S45" i="9" s="1"/>
  <c r="J45" i="9"/>
  <c r="R44" i="9"/>
  <c r="Q44" i="9"/>
  <c r="P44" i="9"/>
  <c r="M44" i="9"/>
  <c r="U44" i="9" s="1"/>
  <c r="J44" i="9"/>
  <c r="R43" i="9"/>
  <c r="Q43" i="9"/>
  <c r="P43" i="9"/>
  <c r="M43" i="9"/>
  <c r="N43" i="9" s="1"/>
  <c r="J43" i="9"/>
  <c r="R42" i="9"/>
  <c r="Q42" i="9"/>
  <c r="P42" i="9"/>
  <c r="M42" i="9"/>
  <c r="J42" i="9"/>
  <c r="R41" i="9"/>
  <c r="Q41" i="9"/>
  <c r="P41" i="9"/>
  <c r="M41" i="9"/>
  <c r="S41" i="9" s="1"/>
  <c r="J41" i="9"/>
  <c r="R40" i="9"/>
  <c r="Q40" i="9"/>
  <c r="P40" i="9"/>
  <c r="M40" i="9"/>
  <c r="J40" i="9"/>
  <c r="R39" i="9"/>
  <c r="Q39" i="9"/>
  <c r="P39" i="9"/>
  <c r="M39" i="9"/>
  <c r="U39" i="9" s="1"/>
  <c r="J39" i="9"/>
  <c r="R38" i="9"/>
  <c r="Q38" i="9"/>
  <c r="P38" i="9"/>
  <c r="M38" i="9"/>
  <c r="J38" i="9"/>
  <c r="R37" i="9"/>
  <c r="Q37" i="9"/>
  <c r="P37" i="9"/>
  <c r="M37" i="9"/>
  <c r="S37" i="9" s="1"/>
  <c r="J37" i="9"/>
  <c r="R36" i="9"/>
  <c r="Q36" i="9"/>
  <c r="P36" i="9"/>
  <c r="M36" i="9"/>
  <c r="U36" i="9" s="1"/>
  <c r="J36" i="9"/>
  <c r="R35" i="9"/>
  <c r="Q35" i="9"/>
  <c r="P35" i="9"/>
  <c r="M35" i="9"/>
  <c r="U35" i="9" s="1"/>
  <c r="J35" i="9"/>
  <c r="R34" i="9"/>
  <c r="Q34" i="9"/>
  <c r="P34" i="9"/>
  <c r="M34" i="9"/>
  <c r="T34" i="9" s="1"/>
  <c r="J34" i="9"/>
  <c r="R33" i="9"/>
  <c r="Q33" i="9"/>
  <c r="P33" i="9"/>
  <c r="M33" i="9"/>
  <c r="N33" i="9" s="1"/>
  <c r="J33" i="9"/>
  <c r="R32" i="9"/>
  <c r="Q32" i="9"/>
  <c r="P32" i="9"/>
  <c r="M32" i="9"/>
  <c r="S32" i="9" s="1"/>
  <c r="J32" i="9"/>
  <c r="R31" i="9"/>
  <c r="Q31" i="9"/>
  <c r="P31" i="9"/>
  <c r="M31" i="9"/>
  <c r="N31" i="9" s="1"/>
  <c r="J31" i="9"/>
  <c r="R30" i="9"/>
  <c r="Q30" i="9"/>
  <c r="P30" i="9"/>
  <c r="M30" i="9"/>
  <c r="S30" i="9" s="1"/>
  <c r="J30" i="9"/>
  <c r="R29" i="9"/>
  <c r="Q29" i="9"/>
  <c r="P29" i="9"/>
  <c r="M29" i="9"/>
  <c r="N29" i="9" s="1"/>
  <c r="J29" i="9"/>
  <c r="R28" i="9"/>
  <c r="Q28" i="9"/>
  <c r="P28" i="9"/>
  <c r="M28" i="9"/>
  <c r="S28" i="9" s="1"/>
  <c r="J28" i="9"/>
  <c r="R27" i="9"/>
  <c r="Q27" i="9"/>
  <c r="P27" i="9"/>
  <c r="M27" i="9"/>
  <c r="N27" i="9" s="1"/>
  <c r="J27" i="9"/>
  <c r="R26" i="9"/>
  <c r="Q26" i="9"/>
  <c r="P26" i="9"/>
  <c r="M26" i="9"/>
  <c r="T26" i="9" s="1"/>
  <c r="J26" i="9"/>
  <c r="R25" i="9"/>
  <c r="Q25" i="9"/>
  <c r="P25" i="9"/>
  <c r="M25" i="9"/>
  <c r="N25" i="9" s="1"/>
  <c r="J25" i="9"/>
  <c r="R24" i="9"/>
  <c r="Q24" i="9"/>
  <c r="P24" i="9"/>
  <c r="M24" i="9"/>
  <c r="N24" i="9" s="1"/>
  <c r="J24" i="9"/>
  <c r="R23" i="9"/>
  <c r="Q23" i="9"/>
  <c r="P23" i="9"/>
  <c r="M23" i="9"/>
  <c r="U23" i="9" s="1"/>
  <c r="J23" i="9"/>
  <c r="R22" i="9"/>
  <c r="Q22" i="9"/>
  <c r="P22" i="9"/>
  <c r="M22" i="9"/>
  <c r="N22" i="9" s="1"/>
  <c r="J22" i="9"/>
  <c r="R21" i="9"/>
  <c r="Q21" i="9"/>
  <c r="P21" i="9"/>
  <c r="M21" i="9"/>
  <c r="T21" i="9" s="1"/>
  <c r="J21" i="9"/>
  <c r="R20" i="9"/>
  <c r="Q20" i="9"/>
  <c r="P20" i="9"/>
  <c r="M20" i="9"/>
  <c r="N20" i="9" s="1"/>
  <c r="J20" i="9"/>
  <c r="R19" i="9"/>
  <c r="Q19" i="9"/>
  <c r="P19" i="9"/>
  <c r="M19" i="9"/>
  <c r="U19" i="9" s="1"/>
  <c r="J19" i="9"/>
  <c r="R18" i="9"/>
  <c r="Q18" i="9"/>
  <c r="P18" i="9"/>
  <c r="M18" i="9"/>
  <c r="S18" i="9" s="1"/>
  <c r="J18" i="9"/>
  <c r="R17" i="9"/>
  <c r="Q17" i="9"/>
  <c r="P17" i="9"/>
  <c r="M17" i="9"/>
  <c r="U17" i="9" s="1"/>
  <c r="J17" i="9"/>
  <c r="R16" i="9"/>
  <c r="Q16" i="9"/>
  <c r="P16" i="9"/>
  <c r="M16" i="9"/>
  <c r="U16" i="9" s="1"/>
  <c r="J16" i="9"/>
  <c r="R15" i="9"/>
  <c r="Q15" i="9"/>
  <c r="P15" i="9"/>
  <c r="M15" i="9"/>
  <c r="U15" i="9" s="1"/>
  <c r="J15" i="9"/>
  <c r="R14" i="9"/>
  <c r="Q14" i="9"/>
  <c r="P14" i="9"/>
  <c r="M14" i="9"/>
  <c r="U14" i="9" s="1"/>
  <c r="J14" i="9"/>
  <c r="S13" i="9"/>
  <c r="R13" i="9"/>
  <c r="Q13" i="9"/>
  <c r="P13" i="9"/>
  <c r="M13" i="9"/>
  <c r="U13" i="9" s="1"/>
  <c r="J13" i="9"/>
  <c r="R12" i="9"/>
  <c r="Q12" i="9"/>
  <c r="P12" i="9"/>
  <c r="M12" i="9"/>
  <c r="N12" i="9" s="1"/>
  <c r="J12" i="9"/>
  <c r="R11" i="9"/>
  <c r="Q11" i="9"/>
  <c r="P11" i="9"/>
  <c r="M11" i="9"/>
  <c r="U11" i="9" s="1"/>
  <c r="J11" i="9"/>
  <c r="R10" i="9"/>
  <c r="Q10" i="9"/>
  <c r="P10" i="9"/>
  <c r="M10" i="9"/>
  <c r="N10" i="9" s="1"/>
  <c r="J10" i="9"/>
  <c r="R9" i="9"/>
  <c r="Q9" i="9"/>
  <c r="P9" i="9"/>
  <c r="M9" i="9"/>
  <c r="N9" i="9" s="1"/>
  <c r="J9" i="9"/>
  <c r="R8" i="9"/>
  <c r="Q8" i="9"/>
  <c r="P8" i="9"/>
  <c r="M8" i="9"/>
  <c r="N8" i="9" s="1"/>
  <c r="J8" i="9"/>
  <c r="R7" i="9"/>
  <c r="Q7" i="9"/>
  <c r="P7" i="9"/>
  <c r="M7" i="9"/>
  <c r="N7" i="9" s="1"/>
  <c r="J7" i="9"/>
  <c r="R6" i="9"/>
  <c r="Q6" i="9"/>
  <c r="P6" i="9"/>
  <c r="M6" i="9"/>
  <c r="N6" i="9" s="1"/>
  <c r="J6" i="9"/>
  <c r="R5" i="9"/>
  <c r="Q5" i="9"/>
  <c r="P5" i="9"/>
  <c r="M5" i="9"/>
  <c r="U5" i="9" s="1"/>
  <c r="J5" i="9"/>
  <c r="R4" i="9"/>
  <c r="Q4" i="9"/>
  <c r="P4" i="9"/>
  <c r="M4" i="9"/>
  <c r="U4" i="9" s="1"/>
  <c r="J4" i="9"/>
  <c r="AB3" i="9"/>
  <c r="O118" i="9" s="1"/>
  <c r="R3" i="9"/>
  <c r="Q3" i="9"/>
  <c r="P3" i="9"/>
  <c r="M3" i="9"/>
  <c r="U3" i="9" s="1"/>
  <c r="J3" i="9"/>
  <c r="AB2" i="9"/>
  <c r="K77" i="9" s="1"/>
  <c r="R2" i="9"/>
  <c r="Q2" i="9"/>
  <c r="P2" i="9"/>
  <c r="M2" i="9"/>
  <c r="J2" i="9"/>
  <c r="R118" i="8"/>
  <c r="Q118" i="8"/>
  <c r="P118" i="8"/>
  <c r="M118" i="8"/>
  <c r="N118" i="8" s="1"/>
  <c r="J118" i="8"/>
  <c r="R117" i="8"/>
  <c r="Q117" i="8"/>
  <c r="P117" i="8"/>
  <c r="M117" i="8"/>
  <c r="N117" i="8" s="1"/>
  <c r="J117" i="8"/>
  <c r="R116" i="8"/>
  <c r="Q116" i="8"/>
  <c r="P116" i="8"/>
  <c r="M116" i="8"/>
  <c r="N116" i="8" s="1"/>
  <c r="J116" i="8"/>
  <c r="R115" i="8"/>
  <c r="Q115" i="8"/>
  <c r="P115" i="8"/>
  <c r="M115" i="8"/>
  <c r="N115" i="8" s="1"/>
  <c r="J115" i="8"/>
  <c r="R114" i="8"/>
  <c r="Q114" i="8"/>
  <c r="P114" i="8"/>
  <c r="M114" i="8"/>
  <c r="N114" i="8" s="1"/>
  <c r="J114" i="8"/>
  <c r="R113" i="8"/>
  <c r="Q113" i="8"/>
  <c r="P113" i="8"/>
  <c r="M113" i="8"/>
  <c r="N113" i="8" s="1"/>
  <c r="J113" i="8"/>
  <c r="R112" i="8"/>
  <c r="Q112" i="8"/>
  <c r="P112" i="8"/>
  <c r="M112" i="8"/>
  <c r="N112" i="8" s="1"/>
  <c r="J112" i="8"/>
  <c r="R111" i="8"/>
  <c r="Q111" i="8"/>
  <c r="P111" i="8"/>
  <c r="M111" i="8"/>
  <c r="N111" i="8" s="1"/>
  <c r="J111" i="8"/>
  <c r="R110" i="8"/>
  <c r="Q110" i="8"/>
  <c r="P110" i="8"/>
  <c r="M110" i="8"/>
  <c r="N110" i="8" s="1"/>
  <c r="J110" i="8"/>
  <c r="R109" i="8"/>
  <c r="Q109" i="8"/>
  <c r="P109" i="8"/>
  <c r="M109" i="8"/>
  <c r="N109" i="8" s="1"/>
  <c r="J109" i="8"/>
  <c r="R108" i="8"/>
  <c r="Q108" i="8"/>
  <c r="P108" i="8"/>
  <c r="M108" i="8"/>
  <c r="N108" i="8" s="1"/>
  <c r="J108" i="8"/>
  <c r="R107" i="8"/>
  <c r="Q107" i="8"/>
  <c r="P107" i="8"/>
  <c r="M107" i="8"/>
  <c r="N107" i="8" s="1"/>
  <c r="J107" i="8"/>
  <c r="R106" i="8"/>
  <c r="Q106" i="8"/>
  <c r="P106" i="8"/>
  <c r="M106" i="8"/>
  <c r="N106" i="8" s="1"/>
  <c r="J106" i="8"/>
  <c r="R105" i="8"/>
  <c r="Q105" i="8"/>
  <c r="P105" i="8"/>
  <c r="M105" i="8"/>
  <c r="N105" i="8" s="1"/>
  <c r="J105" i="8"/>
  <c r="R104" i="8"/>
  <c r="Q104" i="8"/>
  <c r="P104" i="8"/>
  <c r="M104" i="8"/>
  <c r="N104" i="8" s="1"/>
  <c r="J104" i="8"/>
  <c r="R103" i="8"/>
  <c r="Q103" i="8"/>
  <c r="P103" i="8"/>
  <c r="M103" i="8"/>
  <c r="N103" i="8" s="1"/>
  <c r="J103" i="8"/>
  <c r="R102" i="8"/>
  <c r="Q102" i="8"/>
  <c r="P102" i="8"/>
  <c r="M102" i="8"/>
  <c r="N102" i="8" s="1"/>
  <c r="J102" i="8"/>
  <c r="R101" i="8"/>
  <c r="Q101" i="8"/>
  <c r="P101" i="8"/>
  <c r="M101" i="8"/>
  <c r="N101" i="8" s="1"/>
  <c r="J101" i="8"/>
  <c r="R100" i="8"/>
  <c r="Q100" i="8"/>
  <c r="P100" i="8"/>
  <c r="M100" i="8"/>
  <c r="N100" i="8" s="1"/>
  <c r="J100" i="8"/>
  <c r="R99" i="8"/>
  <c r="Q99" i="8"/>
  <c r="P99" i="8"/>
  <c r="M99" i="8"/>
  <c r="N99" i="8" s="1"/>
  <c r="J99" i="8"/>
  <c r="R98" i="8"/>
  <c r="Q98" i="8"/>
  <c r="P98" i="8"/>
  <c r="M98" i="8"/>
  <c r="N98" i="8" s="1"/>
  <c r="J98" i="8"/>
  <c r="R97" i="8"/>
  <c r="Q97" i="8"/>
  <c r="P97" i="8"/>
  <c r="M97" i="8"/>
  <c r="N97" i="8" s="1"/>
  <c r="J97" i="8"/>
  <c r="R96" i="8"/>
  <c r="Q96" i="8"/>
  <c r="P96" i="8"/>
  <c r="M96" i="8"/>
  <c r="N96" i="8" s="1"/>
  <c r="J96" i="8"/>
  <c r="R95" i="8"/>
  <c r="Q95" i="8"/>
  <c r="P95" i="8"/>
  <c r="M95" i="8"/>
  <c r="N95" i="8" s="1"/>
  <c r="J95" i="8"/>
  <c r="R94" i="8"/>
  <c r="Q94" i="8"/>
  <c r="P94" i="8"/>
  <c r="M94" i="8"/>
  <c r="N94" i="8" s="1"/>
  <c r="J94" i="8"/>
  <c r="R93" i="8"/>
  <c r="Q93" i="8"/>
  <c r="P93" i="8"/>
  <c r="M93" i="8"/>
  <c r="N93" i="8" s="1"/>
  <c r="J93" i="8"/>
  <c r="R92" i="8"/>
  <c r="Q92" i="8"/>
  <c r="P92" i="8"/>
  <c r="M92" i="8"/>
  <c r="N92" i="8" s="1"/>
  <c r="J92" i="8"/>
  <c r="R91" i="8"/>
  <c r="Q91" i="8"/>
  <c r="P91" i="8"/>
  <c r="M91" i="8"/>
  <c r="N91" i="8" s="1"/>
  <c r="J91" i="8"/>
  <c r="R90" i="8"/>
  <c r="Q90" i="8"/>
  <c r="P90" i="8"/>
  <c r="M90" i="8"/>
  <c r="N90" i="8" s="1"/>
  <c r="J90" i="8"/>
  <c r="R89" i="8"/>
  <c r="Q89" i="8"/>
  <c r="P89" i="8"/>
  <c r="M89" i="8"/>
  <c r="N89" i="8" s="1"/>
  <c r="J89" i="8"/>
  <c r="R88" i="8"/>
  <c r="Q88" i="8"/>
  <c r="P88" i="8"/>
  <c r="M88" i="8"/>
  <c r="N88" i="8" s="1"/>
  <c r="J88" i="8"/>
  <c r="R87" i="8"/>
  <c r="Q87" i="8"/>
  <c r="P87" i="8"/>
  <c r="M87" i="8"/>
  <c r="N87" i="8" s="1"/>
  <c r="J87" i="8"/>
  <c r="R86" i="8"/>
  <c r="Q86" i="8"/>
  <c r="P86" i="8"/>
  <c r="M86" i="8"/>
  <c r="N86" i="8" s="1"/>
  <c r="J86" i="8"/>
  <c r="R85" i="8"/>
  <c r="Q85" i="8"/>
  <c r="P85" i="8"/>
  <c r="M85" i="8"/>
  <c r="N85" i="8" s="1"/>
  <c r="J85" i="8"/>
  <c r="R84" i="8"/>
  <c r="Q84" i="8"/>
  <c r="P84" i="8"/>
  <c r="M84" i="8"/>
  <c r="N84" i="8" s="1"/>
  <c r="J84" i="8"/>
  <c r="R83" i="8"/>
  <c r="Q83" i="8"/>
  <c r="P83" i="8"/>
  <c r="M83" i="8"/>
  <c r="N83" i="8" s="1"/>
  <c r="J83" i="8"/>
  <c r="R82" i="8"/>
  <c r="Q82" i="8"/>
  <c r="P82" i="8"/>
  <c r="M82" i="8"/>
  <c r="N82" i="8" s="1"/>
  <c r="J82" i="8"/>
  <c r="R81" i="8"/>
  <c r="Q81" i="8"/>
  <c r="P81" i="8"/>
  <c r="M81" i="8"/>
  <c r="N81" i="8" s="1"/>
  <c r="J81" i="8"/>
  <c r="R80" i="8"/>
  <c r="Q80" i="8"/>
  <c r="P80" i="8"/>
  <c r="M80" i="8"/>
  <c r="N80" i="8" s="1"/>
  <c r="J80" i="8"/>
  <c r="R79" i="8"/>
  <c r="Q79" i="8"/>
  <c r="P79" i="8"/>
  <c r="M79" i="8"/>
  <c r="N79" i="8" s="1"/>
  <c r="J79" i="8"/>
  <c r="R78" i="8"/>
  <c r="Q78" i="8"/>
  <c r="P78" i="8"/>
  <c r="M78" i="8"/>
  <c r="N78" i="8" s="1"/>
  <c r="J78" i="8"/>
  <c r="R77" i="8"/>
  <c r="Q77" i="8"/>
  <c r="P77" i="8"/>
  <c r="M77" i="8"/>
  <c r="N77" i="8" s="1"/>
  <c r="J77" i="8"/>
  <c r="R76" i="8"/>
  <c r="Q76" i="8"/>
  <c r="P76" i="8"/>
  <c r="M76" i="8"/>
  <c r="N76" i="8" s="1"/>
  <c r="J76" i="8"/>
  <c r="R75" i="8"/>
  <c r="Q75" i="8"/>
  <c r="P75" i="8"/>
  <c r="M75" i="8"/>
  <c r="N75" i="8" s="1"/>
  <c r="J75" i="8"/>
  <c r="R74" i="8"/>
  <c r="Q74" i="8"/>
  <c r="P74" i="8"/>
  <c r="M74" i="8"/>
  <c r="N74" i="8" s="1"/>
  <c r="J74" i="8"/>
  <c r="R73" i="8"/>
  <c r="Q73" i="8"/>
  <c r="P73" i="8"/>
  <c r="M73" i="8"/>
  <c r="N73" i="8" s="1"/>
  <c r="J73" i="8"/>
  <c r="R72" i="8"/>
  <c r="Q72" i="8"/>
  <c r="P72" i="8"/>
  <c r="M72" i="8"/>
  <c r="N72" i="8" s="1"/>
  <c r="J72" i="8"/>
  <c r="R71" i="8"/>
  <c r="Q71" i="8"/>
  <c r="P71" i="8"/>
  <c r="M71" i="8"/>
  <c r="N71" i="8" s="1"/>
  <c r="J71" i="8"/>
  <c r="R70" i="8"/>
  <c r="Q70" i="8"/>
  <c r="P70" i="8"/>
  <c r="M70" i="8"/>
  <c r="N70" i="8" s="1"/>
  <c r="J70" i="8"/>
  <c r="R69" i="8"/>
  <c r="Q69" i="8"/>
  <c r="P69" i="8"/>
  <c r="M69" i="8"/>
  <c r="N69" i="8" s="1"/>
  <c r="J69" i="8"/>
  <c r="R68" i="8"/>
  <c r="Q68" i="8"/>
  <c r="P68" i="8"/>
  <c r="M68" i="8"/>
  <c r="N68" i="8" s="1"/>
  <c r="J68" i="8"/>
  <c r="R67" i="8"/>
  <c r="Q67" i="8"/>
  <c r="P67" i="8"/>
  <c r="M67" i="8"/>
  <c r="N67" i="8" s="1"/>
  <c r="J67" i="8"/>
  <c r="R66" i="8"/>
  <c r="Q66" i="8"/>
  <c r="P66" i="8"/>
  <c r="M66" i="8"/>
  <c r="N66" i="8" s="1"/>
  <c r="J66" i="8"/>
  <c r="R65" i="8"/>
  <c r="Q65" i="8"/>
  <c r="P65" i="8"/>
  <c r="M65" i="8"/>
  <c r="N65" i="8" s="1"/>
  <c r="J65" i="8"/>
  <c r="R64" i="8"/>
  <c r="Q64" i="8"/>
  <c r="P64" i="8"/>
  <c r="M64" i="8"/>
  <c r="N64" i="8" s="1"/>
  <c r="J64" i="8"/>
  <c r="R63" i="8"/>
  <c r="Q63" i="8"/>
  <c r="P63" i="8"/>
  <c r="M63" i="8"/>
  <c r="N63" i="8" s="1"/>
  <c r="J63" i="8"/>
  <c r="R62" i="8"/>
  <c r="Q62" i="8"/>
  <c r="P62" i="8"/>
  <c r="M62" i="8"/>
  <c r="N62" i="8" s="1"/>
  <c r="J62" i="8"/>
  <c r="R61" i="8"/>
  <c r="Q61" i="8"/>
  <c r="P61" i="8"/>
  <c r="M61" i="8"/>
  <c r="N61" i="8" s="1"/>
  <c r="J61" i="8"/>
  <c r="R60" i="8"/>
  <c r="Q60" i="8"/>
  <c r="P60" i="8"/>
  <c r="M60" i="8"/>
  <c r="N60" i="8" s="1"/>
  <c r="J60" i="8"/>
  <c r="R59" i="8"/>
  <c r="Q59" i="8"/>
  <c r="P59" i="8"/>
  <c r="M59" i="8"/>
  <c r="N59" i="8" s="1"/>
  <c r="J59" i="8"/>
  <c r="R58" i="8"/>
  <c r="Q58" i="8"/>
  <c r="P58" i="8"/>
  <c r="M58" i="8"/>
  <c r="N58" i="8" s="1"/>
  <c r="J58" i="8"/>
  <c r="R57" i="8"/>
  <c r="Q57" i="8"/>
  <c r="P57" i="8"/>
  <c r="M57" i="8"/>
  <c r="N57" i="8" s="1"/>
  <c r="J57" i="8"/>
  <c r="R56" i="8"/>
  <c r="Q56" i="8"/>
  <c r="P56" i="8"/>
  <c r="M56" i="8"/>
  <c r="N56" i="8" s="1"/>
  <c r="J56" i="8"/>
  <c r="R55" i="8"/>
  <c r="Q55" i="8"/>
  <c r="P55" i="8"/>
  <c r="M55" i="8"/>
  <c r="N55" i="8" s="1"/>
  <c r="J55" i="8"/>
  <c r="R54" i="8"/>
  <c r="Q54" i="8"/>
  <c r="P54" i="8"/>
  <c r="M54" i="8"/>
  <c r="N54" i="8" s="1"/>
  <c r="J54" i="8"/>
  <c r="R53" i="8"/>
  <c r="Q53" i="8"/>
  <c r="P53" i="8"/>
  <c r="M53" i="8"/>
  <c r="N53" i="8" s="1"/>
  <c r="J53" i="8"/>
  <c r="R52" i="8"/>
  <c r="Q52" i="8"/>
  <c r="P52" i="8"/>
  <c r="M52" i="8"/>
  <c r="N52" i="8" s="1"/>
  <c r="J52" i="8"/>
  <c r="R51" i="8"/>
  <c r="Q51" i="8"/>
  <c r="P51" i="8"/>
  <c r="M51" i="8"/>
  <c r="N51" i="8" s="1"/>
  <c r="J51" i="8"/>
  <c r="R50" i="8"/>
  <c r="Q50" i="8"/>
  <c r="P50" i="8"/>
  <c r="M50" i="8"/>
  <c r="N50" i="8" s="1"/>
  <c r="J50" i="8"/>
  <c r="R49" i="8"/>
  <c r="Q49" i="8"/>
  <c r="P49" i="8"/>
  <c r="M49" i="8"/>
  <c r="N49" i="8" s="1"/>
  <c r="J49" i="8"/>
  <c r="R48" i="8"/>
  <c r="Q48" i="8"/>
  <c r="P48" i="8"/>
  <c r="M48" i="8"/>
  <c r="N48" i="8" s="1"/>
  <c r="J48" i="8"/>
  <c r="R47" i="8"/>
  <c r="Q47" i="8"/>
  <c r="P47" i="8"/>
  <c r="M47" i="8"/>
  <c r="N47" i="8" s="1"/>
  <c r="J47" i="8"/>
  <c r="R46" i="8"/>
  <c r="Q46" i="8"/>
  <c r="P46" i="8"/>
  <c r="M46" i="8"/>
  <c r="N46" i="8" s="1"/>
  <c r="J46" i="8"/>
  <c r="R45" i="8"/>
  <c r="Q45" i="8"/>
  <c r="P45" i="8"/>
  <c r="M45" i="8"/>
  <c r="N45" i="8" s="1"/>
  <c r="J45" i="8"/>
  <c r="R44" i="8"/>
  <c r="Q44" i="8"/>
  <c r="P44" i="8"/>
  <c r="M44" i="8"/>
  <c r="N44" i="8" s="1"/>
  <c r="J44" i="8"/>
  <c r="R43" i="8"/>
  <c r="Q43" i="8"/>
  <c r="P43" i="8"/>
  <c r="M43" i="8"/>
  <c r="N43" i="8" s="1"/>
  <c r="J43" i="8"/>
  <c r="R42" i="8"/>
  <c r="Q42" i="8"/>
  <c r="P42" i="8"/>
  <c r="M42" i="8"/>
  <c r="J42" i="8"/>
  <c r="R41" i="8"/>
  <c r="Q41" i="8"/>
  <c r="P41" i="8"/>
  <c r="M41" i="8"/>
  <c r="T41" i="8" s="1"/>
  <c r="J41" i="8"/>
  <c r="R40" i="8"/>
  <c r="Q40" i="8"/>
  <c r="P40" i="8"/>
  <c r="M40" i="8"/>
  <c r="N40" i="8" s="1"/>
  <c r="J40" i="8"/>
  <c r="R39" i="8"/>
  <c r="Q39" i="8"/>
  <c r="P39" i="8"/>
  <c r="M39" i="8"/>
  <c r="J39" i="8"/>
  <c r="R38" i="8"/>
  <c r="Q38" i="8"/>
  <c r="P38" i="8"/>
  <c r="M38" i="8"/>
  <c r="N38" i="8" s="1"/>
  <c r="J38" i="8"/>
  <c r="R37" i="8"/>
  <c r="Q37" i="8"/>
  <c r="P37" i="8"/>
  <c r="M37" i="8"/>
  <c r="U37" i="8" s="1"/>
  <c r="J37" i="8"/>
  <c r="R36" i="8"/>
  <c r="Q36" i="8"/>
  <c r="P36" i="8"/>
  <c r="M36" i="8"/>
  <c r="N36" i="8" s="1"/>
  <c r="J36" i="8"/>
  <c r="R35" i="8"/>
  <c r="Q35" i="8"/>
  <c r="P35" i="8"/>
  <c r="M35" i="8"/>
  <c r="U35" i="8" s="1"/>
  <c r="J35" i="8"/>
  <c r="R34" i="8"/>
  <c r="Q34" i="8"/>
  <c r="P34" i="8"/>
  <c r="M34" i="8"/>
  <c r="T34" i="8" s="1"/>
  <c r="J34" i="8"/>
  <c r="R33" i="8"/>
  <c r="Q33" i="8"/>
  <c r="P33" i="8"/>
  <c r="M33" i="8"/>
  <c r="T33" i="8" s="1"/>
  <c r="J33" i="8"/>
  <c r="R32" i="8"/>
  <c r="Q32" i="8"/>
  <c r="P32" i="8"/>
  <c r="M32" i="8"/>
  <c r="U32" i="8" s="1"/>
  <c r="J32" i="8"/>
  <c r="R31" i="8"/>
  <c r="Q31" i="8"/>
  <c r="P31" i="8"/>
  <c r="M31" i="8"/>
  <c r="T31" i="8" s="1"/>
  <c r="J31" i="8"/>
  <c r="R30" i="8"/>
  <c r="Q30" i="8"/>
  <c r="P30" i="8"/>
  <c r="M30" i="8"/>
  <c r="U30" i="8" s="1"/>
  <c r="J30" i="8"/>
  <c r="R29" i="8"/>
  <c r="Q29" i="8"/>
  <c r="P29" i="8"/>
  <c r="M29" i="8"/>
  <c r="T29" i="8" s="1"/>
  <c r="J29" i="8"/>
  <c r="R28" i="8"/>
  <c r="Q28" i="8"/>
  <c r="P28" i="8"/>
  <c r="M28" i="8"/>
  <c r="U28" i="8" s="1"/>
  <c r="J28" i="8"/>
  <c r="R27" i="8"/>
  <c r="Q27" i="8"/>
  <c r="P27" i="8"/>
  <c r="M27" i="8"/>
  <c r="T27" i="8" s="1"/>
  <c r="J27" i="8"/>
  <c r="R26" i="8"/>
  <c r="Q26" i="8"/>
  <c r="P26" i="8"/>
  <c r="M26" i="8"/>
  <c r="U26" i="8" s="1"/>
  <c r="J26" i="8"/>
  <c r="R25" i="8"/>
  <c r="Q25" i="8"/>
  <c r="P25" i="8"/>
  <c r="M25" i="8"/>
  <c r="N25" i="8" s="1"/>
  <c r="J25" i="8"/>
  <c r="R24" i="8"/>
  <c r="Q24" i="8"/>
  <c r="P24" i="8"/>
  <c r="M24" i="8"/>
  <c r="U24" i="8" s="1"/>
  <c r="J24" i="8"/>
  <c r="R23" i="8"/>
  <c r="Q23" i="8"/>
  <c r="P23" i="8"/>
  <c r="M23" i="8"/>
  <c r="U23" i="8" s="1"/>
  <c r="J23" i="8"/>
  <c r="R22" i="8"/>
  <c r="Q22" i="8"/>
  <c r="P22" i="8"/>
  <c r="M22" i="8"/>
  <c r="U22" i="8" s="1"/>
  <c r="J22" i="8"/>
  <c r="R21" i="8"/>
  <c r="Q21" i="8"/>
  <c r="P21" i="8"/>
  <c r="M21" i="8"/>
  <c r="J21" i="8"/>
  <c r="R20" i="8"/>
  <c r="Q20" i="8"/>
  <c r="P20" i="8"/>
  <c r="M20" i="8"/>
  <c r="U20" i="8" s="1"/>
  <c r="J20" i="8"/>
  <c r="R19" i="8"/>
  <c r="Q19" i="8"/>
  <c r="P19" i="8"/>
  <c r="M19" i="8"/>
  <c r="N19" i="8" s="1"/>
  <c r="J19" i="8"/>
  <c r="R18" i="8"/>
  <c r="Q18" i="8"/>
  <c r="P18" i="8"/>
  <c r="M18" i="8"/>
  <c r="U18" i="8" s="1"/>
  <c r="J18" i="8"/>
  <c r="R17" i="8"/>
  <c r="Q17" i="8"/>
  <c r="P17" i="8"/>
  <c r="M17" i="8"/>
  <c r="N17" i="8" s="1"/>
  <c r="J17" i="8"/>
  <c r="R16" i="8"/>
  <c r="Q16" i="8"/>
  <c r="P16" i="8"/>
  <c r="M16" i="8"/>
  <c r="N16" i="8" s="1"/>
  <c r="J16" i="8"/>
  <c r="R15" i="8"/>
  <c r="Q15" i="8"/>
  <c r="P15" i="8"/>
  <c r="M15" i="8"/>
  <c r="N15" i="8" s="1"/>
  <c r="J15" i="8"/>
  <c r="R14" i="8"/>
  <c r="Q14" i="8"/>
  <c r="P14" i="8"/>
  <c r="M14" i="8"/>
  <c r="N14" i="8" s="1"/>
  <c r="J14" i="8"/>
  <c r="R13" i="8"/>
  <c r="Q13" i="8"/>
  <c r="P13" i="8"/>
  <c r="M13" i="8"/>
  <c r="N13" i="8" s="1"/>
  <c r="J13" i="8"/>
  <c r="R12" i="8"/>
  <c r="Q12" i="8"/>
  <c r="P12" i="8"/>
  <c r="M12" i="8"/>
  <c r="S12" i="8" s="1"/>
  <c r="J12" i="8"/>
  <c r="R11" i="8"/>
  <c r="Q11" i="8"/>
  <c r="P11" i="8"/>
  <c r="M11" i="8"/>
  <c r="U11" i="8" s="1"/>
  <c r="J11" i="8"/>
  <c r="R10" i="8"/>
  <c r="Q10" i="8"/>
  <c r="P10" i="8"/>
  <c r="M10" i="8"/>
  <c r="N10" i="8" s="1"/>
  <c r="J10" i="8"/>
  <c r="R9" i="8"/>
  <c r="Q9" i="8"/>
  <c r="P9" i="8"/>
  <c r="M9" i="8"/>
  <c r="S9" i="8" s="1"/>
  <c r="J9" i="8"/>
  <c r="R8" i="8"/>
  <c r="Q8" i="8"/>
  <c r="P8" i="8"/>
  <c r="M8" i="8"/>
  <c r="N8" i="8" s="1"/>
  <c r="J8" i="8"/>
  <c r="R7" i="8"/>
  <c r="Q7" i="8"/>
  <c r="P7" i="8"/>
  <c r="M7" i="8"/>
  <c r="S7" i="8" s="1"/>
  <c r="J7" i="8"/>
  <c r="R6" i="8"/>
  <c r="Q6" i="8"/>
  <c r="P6" i="8"/>
  <c r="M6" i="8"/>
  <c r="N6" i="8" s="1"/>
  <c r="J6" i="8"/>
  <c r="R5" i="8"/>
  <c r="Q5" i="8"/>
  <c r="P5" i="8"/>
  <c r="M5" i="8"/>
  <c r="T5" i="8" s="1"/>
  <c r="J5" i="8"/>
  <c r="R4" i="8"/>
  <c r="Q4" i="8"/>
  <c r="P4" i="8"/>
  <c r="M4" i="8"/>
  <c r="S4" i="8" s="1"/>
  <c r="J4" i="8"/>
  <c r="AB3" i="8"/>
  <c r="O35" i="8" s="1"/>
  <c r="R3" i="8"/>
  <c r="Q3" i="8"/>
  <c r="P3" i="8"/>
  <c r="M3" i="8"/>
  <c r="U3" i="8" s="1"/>
  <c r="J3" i="8"/>
  <c r="AB2" i="8"/>
  <c r="K41" i="8" s="1"/>
  <c r="R2" i="8"/>
  <c r="Q2" i="8"/>
  <c r="P2" i="8"/>
  <c r="M2" i="8"/>
  <c r="J2" i="8"/>
  <c r="T118" i="7"/>
  <c r="S118" i="7"/>
  <c r="R118" i="7"/>
  <c r="N118" i="7"/>
  <c r="O118" i="7" s="1"/>
  <c r="J118" i="7"/>
  <c r="T117" i="7"/>
  <c r="S117" i="7"/>
  <c r="R117" i="7"/>
  <c r="N117" i="7"/>
  <c r="V117" i="7" s="1"/>
  <c r="J117" i="7"/>
  <c r="T116" i="7"/>
  <c r="S116" i="7"/>
  <c r="R116" i="7"/>
  <c r="N116" i="7"/>
  <c r="O116" i="7" s="1"/>
  <c r="J116" i="7"/>
  <c r="T115" i="7"/>
  <c r="S115" i="7"/>
  <c r="R115" i="7"/>
  <c r="N115" i="7"/>
  <c r="J115" i="7"/>
  <c r="T114" i="7"/>
  <c r="S114" i="7"/>
  <c r="R114" i="7"/>
  <c r="N114" i="7"/>
  <c r="O114" i="7" s="1"/>
  <c r="J114" i="7"/>
  <c r="T113" i="7"/>
  <c r="S113" i="7"/>
  <c r="R113" i="7"/>
  <c r="N113" i="7"/>
  <c r="W113" i="7" s="1"/>
  <c r="J113" i="7"/>
  <c r="T112" i="7"/>
  <c r="S112" i="7"/>
  <c r="R112" i="7"/>
  <c r="N112" i="7"/>
  <c r="O112" i="7" s="1"/>
  <c r="J112" i="7"/>
  <c r="T111" i="7"/>
  <c r="S111" i="7"/>
  <c r="R111" i="7"/>
  <c r="N111" i="7"/>
  <c r="V111" i="7" s="1"/>
  <c r="J111" i="7"/>
  <c r="T110" i="7"/>
  <c r="S110" i="7"/>
  <c r="R110" i="7"/>
  <c r="N110" i="7"/>
  <c r="O110" i="7" s="1"/>
  <c r="J110" i="7"/>
  <c r="T109" i="7"/>
  <c r="S109" i="7"/>
  <c r="R109" i="7"/>
  <c r="N109" i="7"/>
  <c r="J109" i="7"/>
  <c r="T108" i="7"/>
  <c r="S108" i="7"/>
  <c r="R108" i="7"/>
  <c r="N108" i="7"/>
  <c r="O108" i="7" s="1"/>
  <c r="J108" i="7"/>
  <c r="T107" i="7"/>
  <c r="S107" i="7"/>
  <c r="R107" i="7"/>
  <c r="N107" i="7"/>
  <c r="V107" i="7" s="1"/>
  <c r="J107" i="7"/>
  <c r="T106" i="7"/>
  <c r="S106" i="7"/>
  <c r="R106" i="7"/>
  <c r="N106" i="7"/>
  <c r="O106" i="7" s="1"/>
  <c r="J106" i="7"/>
  <c r="T105" i="7"/>
  <c r="S105" i="7"/>
  <c r="R105" i="7"/>
  <c r="N105" i="7"/>
  <c r="W105" i="7" s="1"/>
  <c r="J105" i="7"/>
  <c r="T104" i="7"/>
  <c r="S104" i="7"/>
  <c r="R104" i="7"/>
  <c r="N104" i="7"/>
  <c r="O104" i="7" s="1"/>
  <c r="J104" i="7"/>
  <c r="T103" i="7"/>
  <c r="S103" i="7"/>
  <c r="R103" i="7"/>
  <c r="N103" i="7"/>
  <c r="J103" i="7"/>
  <c r="T102" i="7"/>
  <c r="S102" i="7"/>
  <c r="R102" i="7"/>
  <c r="N102" i="7"/>
  <c r="O102" i="7" s="1"/>
  <c r="J102" i="7"/>
  <c r="T101" i="7"/>
  <c r="S101" i="7"/>
  <c r="R101" i="7"/>
  <c r="N101" i="7"/>
  <c r="V101" i="7" s="1"/>
  <c r="J101" i="7"/>
  <c r="T100" i="7"/>
  <c r="S100" i="7"/>
  <c r="R100" i="7"/>
  <c r="N100" i="7"/>
  <c r="O100" i="7" s="1"/>
  <c r="J100" i="7"/>
  <c r="T99" i="7"/>
  <c r="S99" i="7"/>
  <c r="R99" i="7"/>
  <c r="N99" i="7"/>
  <c r="J99" i="7"/>
  <c r="T98" i="7"/>
  <c r="S98" i="7"/>
  <c r="R98" i="7"/>
  <c r="N98" i="7"/>
  <c r="O98" i="7" s="1"/>
  <c r="J98" i="7"/>
  <c r="T97" i="7"/>
  <c r="S97" i="7"/>
  <c r="R97" i="7"/>
  <c r="N97" i="7"/>
  <c r="W97" i="7" s="1"/>
  <c r="J97" i="7"/>
  <c r="T96" i="7"/>
  <c r="S96" i="7"/>
  <c r="R96" i="7"/>
  <c r="N96" i="7"/>
  <c r="O96" i="7" s="1"/>
  <c r="J96" i="7"/>
  <c r="T95" i="7"/>
  <c r="S95" i="7"/>
  <c r="R95" i="7"/>
  <c r="N95" i="7"/>
  <c r="V95" i="7" s="1"/>
  <c r="J95" i="7"/>
  <c r="T94" i="7"/>
  <c r="S94" i="7"/>
  <c r="R94" i="7"/>
  <c r="N94" i="7"/>
  <c r="O94" i="7" s="1"/>
  <c r="J94" i="7"/>
  <c r="T93" i="7"/>
  <c r="S93" i="7"/>
  <c r="R93" i="7"/>
  <c r="N93" i="7"/>
  <c r="J93" i="7"/>
  <c r="T92" i="7"/>
  <c r="S92" i="7"/>
  <c r="R92" i="7"/>
  <c r="N92" i="7"/>
  <c r="O92" i="7" s="1"/>
  <c r="J92" i="7"/>
  <c r="T91" i="7"/>
  <c r="S91" i="7"/>
  <c r="R91" i="7"/>
  <c r="N91" i="7"/>
  <c r="W91" i="7" s="1"/>
  <c r="J91" i="7"/>
  <c r="T90" i="7"/>
  <c r="S90" i="7"/>
  <c r="R90" i="7"/>
  <c r="N90" i="7"/>
  <c r="O90" i="7" s="1"/>
  <c r="J90" i="7"/>
  <c r="T89" i="7"/>
  <c r="S89" i="7"/>
  <c r="R89" i="7"/>
  <c r="N89" i="7"/>
  <c r="W89" i="7" s="1"/>
  <c r="J89" i="7"/>
  <c r="T88" i="7"/>
  <c r="S88" i="7"/>
  <c r="R88" i="7"/>
  <c r="N88" i="7"/>
  <c r="O88" i="7" s="1"/>
  <c r="J88" i="7"/>
  <c r="T87" i="7"/>
  <c r="S87" i="7"/>
  <c r="R87" i="7"/>
  <c r="N87" i="7"/>
  <c r="J87" i="7"/>
  <c r="T86" i="7"/>
  <c r="S86" i="7"/>
  <c r="R86" i="7"/>
  <c r="N86" i="7"/>
  <c r="O86" i="7" s="1"/>
  <c r="J86" i="7"/>
  <c r="T85" i="7"/>
  <c r="S85" i="7"/>
  <c r="R85" i="7"/>
  <c r="N85" i="7"/>
  <c r="W85" i="7" s="1"/>
  <c r="J85" i="7"/>
  <c r="T84" i="7"/>
  <c r="S84" i="7"/>
  <c r="R84" i="7"/>
  <c r="N84" i="7"/>
  <c r="O84" i="7" s="1"/>
  <c r="J84" i="7"/>
  <c r="T83" i="7"/>
  <c r="S83" i="7"/>
  <c r="R83" i="7"/>
  <c r="N83" i="7"/>
  <c r="J83" i="7"/>
  <c r="T82" i="7"/>
  <c r="S82" i="7"/>
  <c r="R82" i="7"/>
  <c r="N82" i="7"/>
  <c r="O82" i="7" s="1"/>
  <c r="J82" i="7"/>
  <c r="T81" i="7"/>
  <c r="S81" i="7"/>
  <c r="R81" i="7"/>
  <c r="N81" i="7"/>
  <c r="W81" i="7" s="1"/>
  <c r="J81" i="7"/>
  <c r="T80" i="7"/>
  <c r="S80" i="7"/>
  <c r="R80" i="7"/>
  <c r="N80" i="7"/>
  <c r="O80" i="7" s="1"/>
  <c r="J80" i="7"/>
  <c r="T79" i="7"/>
  <c r="S79" i="7"/>
  <c r="R79" i="7"/>
  <c r="N79" i="7"/>
  <c r="W79" i="7" s="1"/>
  <c r="J79" i="7"/>
  <c r="T78" i="7"/>
  <c r="S78" i="7"/>
  <c r="R78" i="7"/>
  <c r="N78" i="7"/>
  <c r="O78" i="7" s="1"/>
  <c r="J78" i="7"/>
  <c r="T77" i="7"/>
  <c r="S77" i="7"/>
  <c r="R77" i="7"/>
  <c r="N77" i="7"/>
  <c r="J77" i="7"/>
  <c r="T76" i="7"/>
  <c r="S76" i="7"/>
  <c r="R76" i="7"/>
  <c r="N76" i="7"/>
  <c r="O76" i="7" s="1"/>
  <c r="J76" i="7"/>
  <c r="T75" i="7"/>
  <c r="S75" i="7"/>
  <c r="R75" i="7"/>
  <c r="N75" i="7"/>
  <c r="W75" i="7" s="1"/>
  <c r="J75" i="7"/>
  <c r="T74" i="7"/>
  <c r="S74" i="7"/>
  <c r="R74" i="7"/>
  <c r="N74" i="7"/>
  <c r="O74" i="7" s="1"/>
  <c r="J74" i="7"/>
  <c r="T73" i="7"/>
  <c r="S73" i="7"/>
  <c r="R73" i="7"/>
  <c r="N73" i="7"/>
  <c r="W73" i="7" s="1"/>
  <c r="J73" i="7"/>
  <c r="T72" i="7"/>
  <c r="S72" i="7"/>
  <c r="R72" i="7"/>
  <c r="N72" i="7"/>
  <c r="O72" i="7" s="1"/>
  <c r="J72" i="7"/>
  <c r="T71" i="7"/>
  <c r="S71" i="7"/>
  <c r="R71" i="7"/>
  <c r="N71" i="7"/>
  <c r="J71" i="7"/>
  <c r="T70" i="7"/>
  <c r="S70" i="7"/>
  <c r="R70" i="7"/>
  <c r="N70" i="7"/>
  <c r="O70" i="7" s="1"/>
  <c r="J70" i="7"/>
  <c r="T69" i="7"/>
  <c r="S69" i="7"/>
  <c r="R69" i="7"/>
  <c r="N69" i="7"/>
  <c r="W69" i="7" s="1"/>
  <c r="J69" i="7"/>
  <c r="T68" i="7"/>
  <c r="S68" i="7"/>
  <c r="R68" i="7"/>
  <c r="N68" i="7"/>
  <c r="O68" i="7" s="1"/>
  <c r="J68" i="7"/>
  <c r="T67" i="7"/>
  <c r="S67" i="7"/>
  <c r="R67" i="7"/>
  <c r="N67" i="7"/>
  <c r="J67" i="7"/>
  <c r="T66" i="7"/>
  <c r="S66" i="7"/>
  <c r="R66" i="7"/>
  <c r="N66" i="7"/>
  <c r="O66" i="7" s="1"/>
  <c r="J66" i="7"/>
  <c r="T65" i="7"/>
  <c r="S65" i="7"/>
  <c r="R65" i="7"/>
  <c r="N65" i="7"/>
  <c r="W65" i="7" s="1"/>
  <c r="J65" i="7"/>
  <c r="T64" i="7"/>
  <c r="S64" i="7"/>
  <c r="R64" i="7"/>
  <c r="N64" i="7"/>
  <c r="O64" i="7" s="1"/>
  <c r="J64" i="7"/>
  <c r="T63" i="7"/>
  <c r="S63" i="7"/>
  <c r="R63" i="7"/>
  <c r="N63" i="7"/>
  <c r="W63" i="7" s="1"/>
  <c r="J63" i="7"/>
  <c r="T62" i="7"/>
  <c r="S62" i="7"/>
  <c r="R62" i="7"/>
  <c r="N62" i="7"/>
  <c r="O62" i="7" s="1"/>
  <c r="J62" i="7"/>
  <c r="T61" i="7"/>
  <c r="S61" i="7"/>
  <c r="R61" i="7"/>
  <c r="N61" i="7"/>
  <c r="J61" i="7"/>
  <c r="T60" i="7"/>
  <c r="S60" i="7"/>
  <c r="R60" i="7"/>
  <c r="N60" i="7"/>
  <c r="O60" i="7" s="1"/>
  <c r="J60" i="7"/>
  <c r="T59" i="7"/>
  <c r="S59" i="7"/>
  <c r="R59" i="7"/>
  <c r="N59" i="7"/>
  <c r="W59" i="7" s="1"/>
  <c r="J59" i="7"/>
  <c r="T58" i="7"/>
  <c r="S58" i="7"/>
  <c r="R58" i="7"/>
  <c r="N58" i="7"/>
  <c r="O58" i="7" s="1"/>
  <c r="J58" i="7"/>
  <c r="T57" i="7"/>
  <c r="S57" i="7"/>
  <c r="R57" i="7"/>
  <c r="N57" i="7"/>
  <c r="V57" i="7" s="1"/>
  <c r="J57" i="7"/>
  <c r="T56" i="7"/>
  <c r="S56" i="7"/>
  <c r="R56" i="7"/>
  <c r="N56" i="7"/>
  <c r="O56" i="7" s="1"/>
  <c r="J56" i="7"/>
  <c r="T55" i="7"/>
  <c r="S55" i="7"/>
  <c r="R55" i="7"/>
  <c r="N55" i="7"/>
  <c r="J55" i="7"/>
  <c r="T54" i="7"/>
  <c r="S54" i="7"/>
  <c r="R54" i="7"/>
  <c r="N54" i="7"/>
  <c r="O54" i="7" s="1"/>
  <c r="J54" i="7"/>
  <c r="T53" i="7"/>
  <c r="S53" i="7"/>
  <c r="R53" i="7"/>
  <c r="N53" i="7"/>
  <c r="V53" i="7" s="1"/>
  <c r="J53" i="7"/>
  <c r="T52" i="7"/>
  <c r="S52" i="7"/>
  <c r="R52" i="7"/>
  <c r="N52" i="7"/>
  <c r="O52" i="7" s="1"/>
  <c r="J52" i="7"/>
  <c r="T51" i="7"/>
  <c r="S51" i="7"/>
  <c r="R51" i="7"/>
  <c r="N51" i="7"/>
  <c r="J51" i="7"/>
  <c r="T50" i="7"/>
  <c r="S50" i="7"/>
  <c r="R50" i="7"/>
  <c r="N50" i="7"/>
  <c r="O50" i="7" s="1"/>
  <c r="J50" i="7"/>
  <c r="T49" i="7"/>
  <c r="S49" i="7"/>
  <c r="R49" i="7"/>
  <c r="N49" i="7"/>
  <c r="W49" i="7" s="1"/>
  <c r="J49" i="7"/>
  <c r="T48" i="7"/>
  <c r="S48" i="7"/>
  <c r="R48" i="7"/>
  <c r="N48" i="7"/>
  <c r="O48" i="7" s="1"/>
  <c r="J48" i="7"/>
  <c r="T47" i="7"/>
  <c r="S47" i="7"/>
  <c r="R47" i="7"/>
  <c r="N47" i="7"/>
  <c r="V47" i="7" s="1"/>
  <c r="J47" i="7"/>
  <c r="T46" i="7"/>
  <c r="S46" i="7"/>
  <c r="R46" i="7"/>
  <c r="N46" i="7"/>
  <c r="O46" i="7" s="1"/>
  <c r="J46" i="7"/>
  <c r="T45" i="7"/>
  <c r="S45" i="7"/>
  <c r="R45" i="7"/>
  <c r="N45" i="7"/>
  <c r="V45" i="7" s="1"/>
  <c r="J45" i="7"/>
  <c r="T44" i="7"/>
  <c r="S44" i="7"/>
  <c r="R44" i="7"/>
  <c r="N44" i="7"/>
  <c r="O44" i="7" s="1"/>
  <c r="J44" i="7"/>
  <c r="T43" i="7"/>
  <c r="S43" i="7"/>
  <c r="R43" i="7"/>
  <c r="N43" i="7"/>
  <c r="W43" i="7" s="1"/>
  <c r="J43" i="7"/>
  <c r="T42" i="7"/>
  <c r="S42" i="7"/>
  <c r="R42" i="7"/>
  <c r="N42" i="7"/>
  <c r="O42" i="7" s="1"/>
  <c r="J42" i="7"/>
  <c r="T41" i="7"/>
  <c r="S41" i="7"/>
  <c r="R41" i="7"/>
  <c r="N41" i="7"/>
  <c r="W41" i="7" s="1"/>
  <c r="J41" i="7"/>
  <c r="T40" i="7"/>
  <c r="S40" i="7"/>
  <c r="R40" i="7"/>
  <c r="N40" i="7"/>
  <c r="O40" i="7" s="1"/>
  <c r="J40" i="7"/>
  <c r="T39" i="7"/>
  <c r="S39" i="7"/>
  <c r="R39" i="7"/>
  <c r="N39" i="7"/>
  <c r="J39" i="7"/>
  <c r="T38" i="7"/>
  <c r="S38" i="7"/>
  <c r="R38" i="7"/>
  <c r="N38" i="7"/>
  <c r="O38" i="7" s="1"/>
  <c r="J38" i="7"/>
  <c r="T37" i="7"/>
  <c r="S37" i="7"/>
  <c r="R37" i="7"/>
  <c r="N37" i="7"/>
  <c r="V37" i="7" s="1"/>
  <c r="J37" i="7"/>
  <c r="T36" i="7"/>
  <c r="S36" i="7"/>
  <c r="R36" i="7"/>
  <c r="N36" i="7"/>
  <c r="W36" i="7" s="1"/>
  <c r="J36" i="7"/>
  <c r="T35" i="7"/>
  <c r="S35" i="7"/>
  <c r="R35" i="7"/>
  <c r="N35" i="7"/>
  <c r="O35" i="7" s="1"/>
  <c r="J35" i="7"/>
  <c r="T34" i="7"/>
  <c r="S34" i="7"/>
  <c r="R34" i="7"/>
  <c r="N34" i="7"/>
  <c r="W34" i="7" s="1"/>
  <c r="J34" i="7"/>
  <c r="T33" i="7"/>
  <c r="S33" i="7"/>
  <c r="R33" i="7"/>
  <c r="N33" i="7"/>
  <c r="V33" i="7" s="1"/>
  <c r="J33" i="7"/>
  <c r="T32" i="7"/>
  <c r="S32" i="7"/>
  <c r="R32" i="7"/>
  <c r="N32" i="7"/>
  <c r="W32" i="7" s="1"/>
  <c r="J32" i="7"/>
  <c r="T31" i="7"/>
  <c r="S31" i="7"/>
  <c r="R31" i="7"/>
  <c r="N31" i="7"/>
  <c r="V31" i="7" s="1"/>
  <c r="J31" i="7"/>
  <c r="T30" i="7"/>
  <c r="S30" i="7"/>
  <c r="R30" i="7"/>
  <c r="N30" i="7"/>
  <c r="O30" i="7" s="1"/>
  <c r="J30" i="7"/>
  <c r="T29" i="7"/>
  <c r="S29" i="7"/>
  <c r="R29" i="7"/>
  <c r="N29" i="7"/>
  <c r="V29" i="7" s="1"/>
  <c r="J29" i="7"/>
  <c r="T28" i="7"/>
  <c r="S28" i="7"/>
  <c r="R28" i="7"/>
  <c r="N28" i="7"/>
  <c r="O28" i="7" s="1"/>
  <c r="J28" i="7"/>
  <c r="T27" i="7"/>
  <c r="S27" i="7"/>
  <c r="R27" i="7"/>
  <c r="N27" i="7"/>
  <c r="V27" i="7" s="1"/>
  <c r="J27" i="7"/>
  <c r="T26" i="7"/>
  <c r="S26" i="7"/>
  <c r="R26" i="7"/>
  <c r="N26" i="7"/>
  <c r="O26" i="7" s="1"/>
  <c r="J26" i="7"/>
  <c r="T25" i="7"/>
  <c r="S25" i="7"/>
  <c r="R25" i="7"/>
  <c r="N25" i="7"/>
  <c r="O25" i="7" s="1"/>
  <c r="J25" i="7"/>
  <c r="AA23" i="7"/>
  <c r="T24" i="7"/>
  <c r="S24" i="7"/>
  <c r="R24" i="7"/>
  <c r="N24" i="7"/>
  <c r="W24" i="7" s="1"/>
  <c r="J24" i="7"/>
  <c r="T23" i="7"/>
  <c r="S23" i="7"/>
  <c r="R23" i="7"/>
  <c r="N23" i="7"/>
  <c r="O23" i="7" s="1"/>
  <c r="J23" i="7"/>
  <c r="T22" i="7"/>
  <c r="S22" i="7"/>
  <c r="R22" i="7"/>
  <c r="N22" i="7"/>
  <c r="W22" i="7" s="1"/>
  <c r="J22" i="7"/>
  <c r="T21" i="7"/>
  <c r="S21" i="7"/>
  <c r="R21" i="7"/>
  <c r="N21" i="7"/>
  <c r="O21" i="7" s="1"/>
  <c r="J21" i="7"/>
  <c r="AA18" i="7" s="1"/>
  <c r="T20" i="7"/>
  <c r="S20" i="7"/>
  <c r="R20" i="7"/>
  <c r="P20" i="7"/>
  <c r="N20" i="7"/>
  <c r="W20" i="7" s="1"/>
  <c r="J20" i="7"/>
  <c r="T19" i="7"/>
  <c r="S19" i="7"/>
  <c r="R19" i="7"/>
  <c r="N19" i="7"/>
  <c r="O19" i="7" s="1"/>
  <c r="J19" i="7"/>
  <c r="T18" i="7"/>
  <c r="S18" i="7"/>
  <c r="R18" i="7"/>
  <c r="N18" i="7"/>
  <c r="O18" i="7" s="1"/>
  <c r="J18" i="7"/>
  <c r="AA16" i="7"/>
  <c r="T17" i="7"/>
  <c r="S17" i="7"/>
  <c r="R17" i="7"/>
  <c r="N17" i="7"/>
  <c r="W17" i="7" s="1"/>
  <c r="J17" i="7"/>
  <c r="T16" i="7"/>
  <c r="S16" i="7"/>
  <c r="R16" i="7"/>
  <c r="N16" i="7"/>
  <c r="O16" i="7" s="1"/>
  <c r="J16" i="7"/>
  <c r="T15" i="7"/>
  <c r="S15" i="7"/>
  <c r="R15" i="7"/>
  <c r="N15" i="7"/>
  <c r="W15" i="7" s="1"/>
  <c r="J15" i="7"/>
  <c r="T14" i="7"/>
  <c r="S14" i="7"/>
  <c r="R14" i="7"/>
  <c r="N14" i="7"/>
  <c r="O14" i="7" s="1"/>
  <c r="J14" i="7"/>
  <c r="T13" i="7"/>
  <c r="S13" i="7"/>
  <c r="R13" i="7"/>
  <c r="N13" i="7"/>
  <c r="W13" i="7" s="1"/>
  <c r="J13" i="7"/>
  <c r="T12" i="7"/>
  <c r="S12" i="7"/>
  <c r="R12" i="7"/>
  <c r="N12" i="7"/>
  <c r="U12" i="7" s="1"/>
  <c r="J12" i="7"/>
  <c r="T11" i="7"/>
  <c r="S11" i="7"/>
  <c r="R11" i="7"/>
  <c r="N11" i="7"/>
  <c r="O11" i="7" s="1"/>
  <c r="J11" i="7"/>
  <c r="AA9" i="7"/>
  <c r="T10" i="7"/>
  <c r="S10" i="7"/>
  <c r="R10" i="7"/>
  <c r="N10" i="7"/>
  <c r="W10" i="7" s="1"/>
  <c r="J10" i="7"/>
  <c r="T9" i="7"/>
  <c r="S9" i="7"/>
  <c r="R9" i="7"/>
  <c r="N9" i="7"/>
  <c r="U9" i="7" s="1"/>
  <c r="J9" i="7"/>
  <c r="U8" i="7"/>
  <c r="T8" i="7"/>
  <c r="S8" i="7"/>
  <c r="R8" i="7"/>
  <c r="N8" i="7"/>
  <c r="W8" i="7" s="1"/>
  <c r="J8" i="7"/>
  <c r="T7" i="7"/>
  <c r="S7" i="7"/>
  <c r="R7" i="7"/>
  <c r="N7" i="7"/>
  <c r="U7" i="7" s="1"/>
  <c r="J7" i="7"/>
  <c r="T6" i="7"/>
  <c r="S6" i="7"/>
  <c r="R6" i="7"/>
  <c r="N6" i="7"/>
  <c r="W6" i="7" s="1"/>
  <c r="J6" i="7"/>
  <c r="T5" i="7"/>
  <c r="S5" i="7"/>
  <c r="R5" i="7"/>
  <c r="N5" i="7"/>
  <c r="V5" i="7" s="1"/>
  <c r="J5" i="7"/>
  <c r="T4" i="7"/>
  <c r="S4" i="7"/>
  <c r="R4" i="7"/>
  <c r="N4" i="7"/>
  <c r="O4" i="7" s="1"/>
  <c r="J4" i="7"/>
  <c r="AD3" i="7"/>
  <c r="P36" i="7" s="1"/>
  <c r="T3" i="7"/>
  <c r="S3" i="7"/>
  <c r="R3" i="7"/>
  <c r="N3" i="7"/>
  <c r="O3" i="7" s="1"/>
  <c r="J3" i="7"/>
  <c r="K103" i="7"/>
  <c r="AA2" i="7"/>
  <c r="T2" i="7"/>
  <c r="S2" i="7"/>
  <c r="R2" i="7"/>
  <c r="N2" i="7"/>
  <c r="J2" i="7"/>
  <c r="AA11" i="7" l="1"/>
  <c r="AA25" i="7"/>
  <c r="U15" i="7"/>
  <c r="U2" i="8"/>
  <c r="Z2" i="8"/>
  <c r="Z10" i="8"/>
  <c r="Y18" i="8"/>
  <c r="U21" i="8"/>
  <c r="Z17" i="8"/>
  <c r="Y25" i="8"/>
  <c r="Y3" i="8"/>
  <c r="Y11" i="8"/>
  <c r="N42" i="8"/>
  <c r="Z25" i="8" s="1"/>
  <c r="Z24" i="8"/>
  <c r="Y3" i="9"/>
  <c r="Y11" i="9"/>
  <c r="Y25" i="9"/>
  <c r="O70" i="9"/>
  <c r="N105" i="9"/>
  <c r="S2" i="9"/>
  <c r="Z10" i="9"/>
  <c r="Z2" i="9"/>
  <c r="S21" i="9"/>
  <c r="U42" i="9"/>
  <c r="Z24" i="9"/>
  <c r="N53" i="9"/>
  <c r="O2" i="9"/>
  <c r="S106" i="9"/>
  <c r="S114" i="9"/>
  <c r="Y18" i="9"/>
  <c r="S105" i="9"/>
  <c r="T14" i="9"/>
  <c r="U21" i="9"/>
  <c r="Z17" i="9"/>
  <c r="O38" i="9"/>
  <c r="O60" i="9"/>
  <c r="Y3" i="14"/>
  <c r="Y11" i="14"/>
  <c r="U2" i="14"/>
  <c r="Z2" i="14"/>
  <c r="Z10" i="14"/>
  <c r="N11" i="14"/>
  <c r="T45" i="14"/>
  <c r="T48" i="14"/>
  <c r="Y18" i="14"/>
  <c r="N42" i="14"/>
  <c r="Z24" i="14"/>
  <c r="U21" i="14"/>
  <c r="Z17" i="14"/>
  <c r="T3" i="12"/>
  <c r="Y18" i="12"/>
  <c r="T28" i="12"/>
  <c r="N42" i="12"/>
  <c r="Z24" i="12"/>
  <c r="S21" i="12"/>
  <c r="Z17" i="12"/>
  <c r="T31" i="12"/>
  <c r="O33" i="12"/>
  <c r="S30" i="12"/>
  <c r="Y3" i="12"/>
  <c r="Y11" i="12"/>
  <c r="U2" i="12"/>
  <c r="Z10" i="12"/>
  <c r="Z2" i="12"/>
  <c r="S29" i="12"/>
  <c r="Y25" i="12"/>
  <c r="S97" i="12"/>
  <c r="W117" i="7"/>
  <c r="W111" i="7"/>
  <c r="U13" i="7"/>
  <c r="P5" i="7"/>
  <c r="V16" i="7"/>
  <c r="K19" i="7"/>
  <c r="O20" i="7"/>
  <c r="W47" i="7"/>
  <c r="O2" i="7"/>
  <c r="AB11" i="7" s="1"/>
  <c r="AB9" i="7"/>
  <c r="K4" i="7"/>
  <c r="V85" i="7"/>
  <c r="K87" i="7"/>
  <c r="K3" i="7"/>
  <c r="U32" i="7"/>
  <c r="V91" i="7"/>
  <c r="U18" i="7"/>
  <c r="V19" i="7"/>
  <c r="U2" i="7"/>
  <c r="V17" i="7"/>
  <c r="V18" i="7"/>
  <c r="P24" i="7"/>
  <c r="V59" i="7"/>
  <c r="V2" i="7"/>
  <c r="W53" i="7"/>
  <c r="N32" i="14"/>
  <c r="T100" i="14"/>
  <c r="T80" i="14"/>
  <c r="T74" i="14"/>
  <c r="N12" i="14"/>
  <c r="S23" i="14"/>
  <c r="T46" i="14"/>
  <c r="N2" i="14"/>
  <c r="N3" i="14"/>
  <c r="N9" i="14"/>
  <c r="S11" i="14"/>
  <c r="T12" i="14"/>
  <c r="T13" i="14"/>
  <c r="T21" i="14"/>
  <c r="N24" i="14"/>
  <c r="T88" i="14"/>
  <c r="T11" i="14"/>
  <c r="T78" i="14"/>
  <c r="N13" i="14"/>
  <c r="T15" i="14"/>
  <c r="N22" i="14"/>
  <c r="Z18" i="14" s="1"/>
  <c r="T54" i="14"/>
  <c r="T60" i="14"/>
  <c r="T110" i="14"/>
  <c r="T23" i="14"/>
  <c r="N34" i="14"/>
  <c r="T68" i="14"/>
  <c r="T86" i="14"/>
  <c r="T92" i="14"/>
  <c r="S18" i="14"/>
  <c r="N20" i="14"/>
  <c r="T56" i="14"/>
  <c r="T106" i="14"/>
  <c r="T118" i="14"/>
  <c r="O2" i="14"/>
  <c r="O5" i="14"/>
  <c r="S14" i="14"/>
  <c r="S15" i="14"/>
  <c r="T17" i="14"/>
  <c r="T26" i="14"/>
  <c r="N28" i="14"/>
  <c r="T50" i="14"/>
  <c r="T64" i="14"/>
  <c r="T82" i="14"/>
  <c r="T96" i="14"/>
  <c r="T114" i="14"/>
  <c r="N7" i="14"/>
  <c r="T9" i="14"/>
  <c r="N15" i="14"/>
  <c r="O17" i="14"/>
  <c r="S21" i="14"/>
  <c r="N26" i="14"/>
  <c r="N30" i="14"/>
  <c r="U35" i="14"/>
  <c r="T52" i="14"/>
  <c r="T70" i="14"/>
  <c r="T84" i="14"/>
  <c r="T102" i="14"/>
  <c r="T116" i="14"/>
  <c r="N17" i="14"/>
  <c r="S2" i="14"/>
  <c r="O15" i="14"/>
  <c r="T44" i="14"/>
  <c r="T66" i="14"/>
  <c r="T98" i="14"/>
  <c r="T112" i="14"/>
  <c r="S3" i="14"/>
  <c r="S4" i="14"/>
  <c r="O13" i="14"/>
  <c r="N23" i="14"/>
  <c r="T43" i="14"/>
  <c r="T62" i="14"/>
  <c r="T76" i="14"/>
  <c r="T94" i="14"/>
  <c r="T108" i="14"/>
  <c r="T3" i="14"/>
  <c r="V13" i="14"/>
  <c r="S19" i="14"/>
  <c r="T58" i="14"/>
  <c r="T72" i="14"/>
  <c r="T90" i="14"/>
  <c r="T104" i="14"/>
  <c r="T7" i="14"/>
  <c r="S17" i="14"/>
  <c r="S26" i="14"/>
  <c r="O35" i="14"/>
  <c r="U29" i="14"/>
  <c r="U31" i="14"/>
  <c r="N36" i="14"/>
  <c r="S36" i="14"/>
  <c r="N39" i="14"/>
  <c r="S39" i="14"/>
  <c r="K4" i="14"/>
  <c r="T4" i="14"/>
  <c r="N5" i="14"/>
  <c r="U7" i="14"/>
  <c r="U9" i="14"/>
  <c r="U12" i="14"/>
  <c r="K14" i="14"/>
  <c r="T14" i="14"/>
  <c r="K16" i="14"/>
  <c r="T16" i="14"/>
  <c r="K19" i="14"/>
  <c r="T19" i="14"/>
  <c r="O20" i="14"/>
  <c r="O22" i="14"/>
  <c r="O24" i="14"/>
  <c r="N27" i="14"/>
  <c r="N29" i="14"/>
  <c r="N31" i="14"/>
  <c r="N33" i="14"/>
  <c r="N47" i="14"/>
  <c r="T47" i="14"/>
  <c r="S47" i="14"/>
  <c r="N51" i="14"/>
  <c r="T51" i="14"/>
  <c r="S51" i="14"/>
  <c r="N55" i="14"/>
  <c r="T55" i="14"/>
  <c r="S55" i="14"/>
  <c r="N59" i="14"/>
  <c r="T59" i="14"/>
  <c r="S59" i="14"/>
  <c r="N63" i="14"/>
  <c r="T63" i="14"/>
  <c r="S63" i="14"/>
  <c r="N67" i="14"/>
  <c r="T67" i="14"/>
  <c r="S67" i="14"/>
  <c r="N71" i="14"/>
  <c r="T71" i="14"/>
  <c r="S71" i="14"/>
  <c r="N75" i="14"/>
  <c r="T75" i="14"/>
  <c r="S75" i="14"/>
  <c r="N79" i="14"/>
  <c r="T79" i="14"/>
  <c r="S79" i="14"/>
  <c r="N83" i="14"/>
  <c r="T83" i="14"/>
  <c r="S83" i="14"/>
  <c r="N87" i="14"/>
  <c r="T87" i="14"/>
  <c r="S87" i="14"/>
  <c r="N91" i="14"/>
  <c r="T91" i="14"/>
  <c r="S91" i="14"/>
  <c r="N95" i="14"/>
  <c r="T95" i="14"/>
  <c r="S95" i="14"/>
  <c r="N99" i="14"/>
  <c r="T99" i="14"/>
  <c r="S99" i="14"/>
  <c r="N103" i="14"/>
  <c r="T103" i="14"/>
  <c r="S103" i="14"/>
  <c r="N107" i="14"/>
  <c r="T107" i="14"/>
  <c r="S107" i="14"/>
  <c r="N111" i="14"/>
  <c r="T111" i="14"/>
  <c r="S111" i="14"/>
  <c r="N115" i="14"/>
  <c r="T115" i="14"/>
  <c r="S115" i="14"/>
  <c r="U33" i="14"/>
  <c r="K3" i="14"/>
  <c r="U4" i="14"/>
  <c r="K11" i="14"/>
  <c r="U14" i="14"/>
  <c r="U16" i="14"/>
  <c r="U19" i="14"/>
  <c r="K21" i="14"/>
  <c r="K23" i="14"/>
  <c r="K26" i="14"/>
  <c r="O27" i="14"/>
  <c r="S28" i="14"/>
  <c r="O29" i="14"/>
  <c r="S30" i="14"/>
  <c r="O31" i="14"/>
  <c r="S32" i="14"/>
  <c r="O33" i="14"/>
  <c r="S34" i="14"/>
  <c r="U5" i="14"/>
  <c r="K7" i="14"/>
  <c r="K9" i="14"/>
  <c r="K2" i="14"/>
  <c r="Y4" i="14" s="1"/>
  <c r="T2" i="14"/>
  <c r="N4" i="14"/>
  <c r="S6" i="14"/>
  <c r="O7" i="14"/>
  <c r="S8" i="14"/>
  <c r="O9" i="14"/>
  <c r="S10" i="14"/>
  <c r="O12" i="14"/>
  <c r="K18" i="14"/>
  <c r="T18" i="14"/>
  <c r="S25" i="14"/>
  <c r="K28" i="14"/>
  <c r="T28" i="14"/>
  <c r="K30" i="14"/>
  <c r="T30" i="14"/>
  <c r="K32" i="14"/>
  <c r="T32" i="14"/>
  <c r="K34" i="14"/>
  <c r="T34" i="14"/>
  <c r="T41" i="14"/>
  <c r="K45" i="14"/>
  <c r="N37" i="14"/>
  <c r="S37" i="14"/>
  <c r="O4" i="14"/>
  <c r="K6" i="14"/>
  <c r="T6" i="14"/>
  <c r="K8" i="14"/>
  <c r="T8" i="14"/>
  <c r="K10" i="14"/>
  <c r="T10" i="14"/>
  <c r="O14" i="14"/>
  <c r="O16" i="14"/>
  <c r="O19" i="14"/>
  <c r="K25" i="14"/>
  <c r="T25" i="14"/>
  <c r="T36" i="14"/>
  <c r="T37" i="14"/>
  <c r="T39" i="14"/>
  <c r="N45" i="14"/>
  <c r="S45" i="14"/>
  <c r="V45" i="14" s="1"/>
  <c r="K12" i="14"/>
  <c r="N38" i="14"/>
  <c r="S38" i="14"/>
  <c r="O3" i="14"/>
  <c r="U6" i="14"/>
  <c r="U8" i="14"/>
  <c r="U10" i="14"/>
  <c r="O11" i="14"/>
  <c r="K13" i="14"/>
  <c r="K15" i="14"/>
  <c r="K17" i="14"/>
  <c r="S20" i="14"/>
  <c r="O21" i="14"/>
  <c r="S22" i="14"/>
  <c r="O23" i="14"/>
  <c r="S24" i="14"/>
  <c r="U25" i="14"/>
  <c r="O26" i="14"/>
  <c r="U36" i="14"/>
  <c r="U37" i="14"/>
  <c r="U38" i="14"/>
  <c r="U39" i="14"/>
  <c r="K43" i="14"/>
  <c r="U47" i="14"/>
  <c r="N49" i="14"/>
  <c r="T49" i="14"/>
  <c r="S49" i="14"/>
  <c r="U51" i="14"/>
  <c r="N53" i="14"/>
  <c r="T53" i="14"/>
  <c r="V53" i="14" s="1"/>
  <c r="S53" i="14"/>
  <c r="U55" i="14"/>
  <c r="N57" i="14"/>
  <c r="T57" i="14"/>
  <c r="S57" i="14"/>
  <c r="U59" i="14"/>
  <c r="N61" i="14"/>
  <c r="T61" i="14"/>
  <c r="V61" i="14" s="1"/>
  <c r="S61" i="14"/>
  <c r="U63" i="14"/>
  <c r="N65" i="14"/>
  <c r="T65" i="14"/>
  <c r="S65" i="14"/>
  <c r="U67" i="14"/>
  <c r="N69" i="14"/>
  <c r="T69" i="14"/>
  <c r="V69" i="14" s="1"/>
  <c r="S69" i="14"/>
  <c r="U71" i="14"/>
  <c r="N73" i="14"/>
  <c r="T73" i="14"/>
  <c r="S73" i="14"/>
  <c r="U75" i="14"/>
  <c r="N77" i="14"/>
  <c r="T77" i="14"/>
  <c r="V77" i="14" s="1"/>
  <c r="S77" i="14"/>
  <c r="U79" i="14"/>
  <c r="N81" i="14"/>
  <c r="T81" i="14"/>
  <c r="S81" i="14"/>
  <c r="U83" i="14"/>
  <c r="N85" i="14"/>
  <c r="T85" i="14"/>
  <c r="V85" i="14" s="1"/>
  <c r="S85" i="14"/>
  <c r="U87" i="14"/>
  <c r="N89" i="14"/>
  <c r="T89" i="14"/>
  <c r="S89" i="14"/>
  <c r="U91" i="14"/>
  <c r="N93" i="14"/>
  <c r="T93" i="14"/>
  <c r="V93" i="14" s="1"/>
  <c r="S93" i="14"/>
  <c r="U95" i="14"/>
  <c r="N97" i="14"/>
  <c r="T97" i="14"/>
  <c r="S97" i="14"/>
  <c r="U99" i="14"/>
  <c r="N101" i="14"/>
  <c r="T101" i="14"/>
  <c r="V101" i="14" s="1"/>
  <c r="S101" i="14"/>
  <c r="U103" i="14"/>
  <c r="N105" i="14"/>
  <c r="T105" i="14"/>
  <c r="S105" i="14"/>
  <c r="U107" i="14"/>
  <c r="N109" i="14"/>
  <c r="T109" i="14"/>
  <c r="V109" i="14" s="1"/>
  <c r="S109" i="14"/>
  <c r="U111" i="14"/>
  <c r="N113" i="14"/>
  <c r="T113" i="14"/>
  <c r="S113" i="14"/>
  <c r="U115" i="14"/>
  <c r="N117" i="14"/>
  <c r="T117" i="14"/>
  <c r="V117" i="14" s="1"/>
  <c r="S117" i="14"/>
  <c r="U27" i="14"/>
  <c r="S5" i="14"/>
  <c r="O18" i="14"/>
  <c r="K20" i="14"/>
  <c r="T20" i="14"/>
  <c r="K22" i="14"/>
  <c r="T22" i="14"/>
  <c r="K24" i="14"/>
  <c r="T24" i="14"/>
  <c r="S27" i="14"/>
  <c r="O28" i="14"/>
  <c r="S29" i="14"/>
  <c r="O30" i="14"/>
  <c r="S31" i="14"/>
  <c r="O32" i="14"/>
  <c r="S33" i="14"/>
  <c r="K35" i="14"/>
  <c r="K41" i="14"/>
  <c r="N43" i="14"/>
  <c r="S43" i="14"/>
  <c r="V43" i="14" s="1"/>
  <c r="K118" i="14"/>
  <c r="K116" i="14"/>
  <c r="K114" i="14"/>
  <c r="K112" i="14"/>
  <c r="K110" i="14"/>
  <c r="K108" i="14"/>
  <c r="K106" i="14"/>
  <c r="K104" i="14"/>
  <c r="K102" i="14"/>
  <c r="K100" i="14"/>
  <c r="K98" i="14"/>
  <c r="K96" i="14"/>
  <c r="K94" i="14"/>
  <c r="K92" i="14"/>
  <c r="K90" i="14"/>
  <c r="K88" i="14"/>
  <c r="K86" i="14"/>
  <c r="K84" i="14"/>
  <c r="K82" i="14"/>
  <c r="K80" i="14"/>
  <c r="K78" i="14"/>
  <c r="K76" i="14"/>
  <c r="K74" i="14"/>
  <c r="K72" i="14"/>
  <c r="K70" i="14"/>
  <c r="K68" i="14"/>
  <c r="K66" i="14"/>
  <c r="K64" i="14"/>
  <c r="K62" i="14"/>
  <c r="K60" i="14"/>
  <c r="K58" i="14"/>
  <c r="K56" i="14"/>
  <c r="K54" i="14"/>
  <c r="K52" i="14"/>
  <c r="K50" i="14"/>
  <c r="K48" i="14"/>
  <c r="K46" i="14"/>
  <c r="K44" i="14"/>
  <c r="K117" i="14"/>
  <c r="K115" i="14"/>
  <c r="K113" i="14"/>
  <c r="K111" i="14"/>
  <c r="K109" i="14"/>
  <c r="K107" i="14"/>
  <c r="K105" i="14"/>
  <c r="K103" i="14"/>
  <c r="K101" i="14"/>
  <c r="K99" i="14"/>
  <c r="K97" i="14"/>
  <c r="K95" i="14"/>
  <c r="K93" i="14"/>
  <c r="K91" i="14"/>
  <c r="K89" i="14"/>
  <c r="K87" i="14"/>
  <c r="K85" i="14"/>
  <c r="K83" i="14"/>
  <c r="K81" i="14"/>
  <c r="K79" i="14"/>
  <c r="K77" i="14"/>
  <c r="K75" i="14"/>
  <c r="K73" i="14"/>
  <c r="K71" i="14"/>
  <c r="K69" i="14"/>
  <c r="K67" i="14"/>
  <c r="K65" i="14"/>
  <c r="K63" i="14"/>
  <c r="K61" i="14"/>
  <c r="K59" i="14"/>
  <c r="K57" i="14"/>
  <c r="K55" i="14"/>
  <c r="K53" i="14"/>
  <c r="K51" i="14"/>
  <c r="K49" i="14"/>
  <c r="K47" i="14"/>
  <c r="N40" i="14"/>
  <c r="U40" i="14"/>
  <c r="S40" i="14"/>
  <c r="O117" i="14"/>
  <c r="O115" i="14"/>
  <c r="O113" i="14"/>
  <c r="O111" i="14"/>
  <c r="O109" i="14"/>
  <c r="O107" i="14"/>
  <c r="O105" i="14"/>
  <c r="O103" i="14"/>
  <c r="O101" i="14"/>
  <c r="O99" i="14"/>
  <c r="O97" i="14"/>
  <c r="O95" i="14"/>
  <c r="O93" i="14"/>
  <c r="O91" i="14"/>
  <c r="O89" i="14"/>
  <c r="O87" i="14"/>
  <c r="O85" i="14"/>
  <c r="O83" i="14"/>
  <c r="O81" i="14"/>
  <c r="O79" i="14"/>
  <c r="O77" i="14"/>
  <c r="O75" i="14"/>
  <c r="O73" i="14"/>
  <c r="O71" i="14"/>
  <c r="O69" i="14"/>
  <c r="O67" i="14"/>
  <c r="O65" i="14"/>
  <c r="O63" i="14"/>
  <c r="O61" i="14"/>
  <c r="O59" i="14"/>
  <c r="O57" i="14"/>
  <c r="O55" i="14"/>
  <c r="O53" i="14"/>
  <c r="O51" i="14"/>
  <c r="O49" i="14"/>
  <c r="O47" i="14"/>
  <c r="O45" i="14"/>
  <c r="O43" i="14"/>
  <c r="O41" i="14"/>
  <c r="O39" i="14"/>
  <c r="O37" i="14"/>
  <c r="O118" i="14"/>
  <c r="O116" i="14"/>
  <c r="O114" i="14"/>
  <c r="O112" i="14"/>
  <c r="O110" i="14"/>
  <c r="O108" i="14"/>
  <c r="O106" i="14"/>
  <c r="O104" i="14"/>
  <c r="O102" i="14"/>
  <c r="O100" i="14"/>
  <c r="O98" i="14"/>
  <c r="O96" i="14"/>
  <c r="O94" i="14"/>
  <c r="O92" i="14"/>
  <c r="O90" i="14"/>
  <c r="O88" i="14"/>
  <c r="O86" i="14"/>
  <c r="O84" i="14"/>
  <c r="O82" i="14"/>
  <c r="O80" i="14"/>
  <c r="O78" i="14"/>
  <c r="O76" i="14"/>
  <c r="O74" i="14"/>
  <c r="O72" i="14"/>
  <c r="O70" i="14"/>
  <c r="O68" i="14"/>
  <c r="O66" i="14"/>
  <c r="O64" i="14"/>
  <c r="O62" i="14"/>
  <c r="O60" i="14"/>
  <c r="O58" i="14"/>
  <c r="O56" i="14"/>
  <c r="O54" i="14"/>
  <c r="O52" i="14"/>
  <c r="O50" i="14"/>
  <c r="O48" i="14"/>
  <c r="O46" i="14"/>
  <c r="O44" i="14"/>
  <c r="O42" i="14"/>
  <c r="O40" i="14"/>
  <c r="O38" i="14"/>
  <c r="O36" i="14"/>
  <c r="K5" i="14"/>
  <c r="O6" i="14"/>
  <c r="O8" i="14"/>
  <c r="O10" i="14"/>
  <c r="O25" i="14"/>
  <c r="K27" i="14"/>
  <c r="K29" i="14"/>
  <c r="K31" i="14"/>
  <c r="K33" i="14"/>
  <c r="N35" i="14"/>
  <c r="S35" i="14"/>
  <c r="K36" i="14"/>
  <c r="K37" i="14"/>
  <c r="K38" i="14"/>
  <c r="K39" i="14"/>
  <c r="K40" i="14"/>
  <c r="N41" i="14"/>
  <c r="S41" i="14"/>
  <c r="S42" i="14"/>
  <c r="S44" i="14"/>
  <c r="S46" i="14"/>
  <c r="S48" i="14"/>
  <c r="S50" i="14"/>
  <c r="S52" i="14"/>
  <c r="S54" i="14"/>
  <c r="S56" i="14"/>
  <c r="S58" i="14"/>
  <c r="S60" i="14"/>
  <c r="S62" i="14"/>
  <c r="S64" i="14"/>
  <c r="S66" i="14"/>
  <c r="S68" i="14"/>
  <c r="S70" i="14"/>
  <c r="S72" i="14"/>
  <c r="S74" i="14"/>
  <c r="S76" i="14"/>
  <c r="S78" i="14"/>
  <c r="S80" i="14"/>
  <c r="S82" i="14"/>
  <c r="S84" i="14"/>
  <c r="S86" i="14"/>
  <c r="S88" i="14"/>
  <c r="S90" i="14"/>
  <c r="S92" i="14"/>
  <c r="S94" i="14"/>
  <c r="S96" i="14"/>
  <c r="S98" i="14"/>
  <c r="S100" i="14"/>
  <c r="S102" i="14"/>
  <c r="S104" i="14"/>
  <c r="V104" i="14" s="1"/>
  <c r="S106" i="14"/>
  <c r="S108" i="14"/>
  <c r="S110" i="14"/>
  <c r="S112" i="14"/>
  <c r="S114" i="14"/>
  <c r="S116" i="14"/>
  <c r="S118" i="14"/>
  <c r="U42" i="14"/>
  <c r="U44" i="14"/>
  <c r="U46" i="14"/>
  <c r="U48" i="14"/>
  <c r="U50" i="14"/>
  <c r="U52" i="14"/>
  <c r="U54" i="14"/>
  <c r="U56" i="14"/>
  <c r="U58" i="14"/>
  <c r="U60" i="14"/>
  <c r="U62" i="14"/>
  <c r="U64" i="14"/>
  <c r="U66" i="14"/>
  <c r="U68" i="14"/>
  <c r="U70" i="14"/>
  <c r="U72" i="14"/>
  <c r="U74" i="14"/>
  <c r="U76" i="14"/>
  <c r="U78" i="14"/>
  <c r="U80" i="14"/>
  <c r="U82" i="14"/>
  <c r="U84" i="14"/>
  <c r="U86" i="14"/>
  <c r="U88" i="14"/>
  <c r="U90" i="14"/>
  <c r="U92" i="14"/>
  <c r="U94" i="14"/>
  <c r="U96" i="14"/>
  <c r="U98" i="14"/>
  <c r="U100" i="14"/>
  <c r="U102" i="14"/>
  <c r="U104" i="14"/>
  <c r="U106" i="14"/>
  <c r="U108" i="14"/>
  <c r="U110" i="14"/>
  <c r="U112" i="14"/>
  <c r="U114" i="14"/>
  <c r="U116" i="14"/>
  <c r="U118" i="14"/>
  <c r="T11" i="12"/>
  <c r="S31" i="12"/>
  <c r="U35" i="12"/>
  <c r="O56" i="12"/>
  <c r="S107" i="12"/>
  <c r="S25" i="12"/>
  <c r="S28" i="12"/>
  <c r="V28" i="12" s="1"/>
  <c r="T29" i="12"/>
  <c r="O88" i="12"/>
  <c r="S103" i="12"/>
  <c r="S8" i="12"/>
  <c r="N10" i="12"/>
  <c r="S18" i="12"/>
  <c r="S47" i="12"/>
  <c r="T18" i="12"/>
  <c r="S85" i="12"/>
  <c r="S71" i="12"/>
  <c r="K14" i="12"/>
  <c r="U39" i="12"/>
  <c r="S53" i="12"/>
  <c r="S65" i="12"/>
  <c r="N33" i="12"/>
  <c r="S79" i="12"/>
  <c r="S117" i="12"/>
  <c r="N32" i="12"/>
  <c r="S61" i="12"/>
  <c r="S67" i="12"/>
  <c r="S93" i="12"/>
  <c r="S99" i="12"/>
  <c r="N8" i="12"/>
  <c r="S75" i="12"/>
  <c r="S113" i="12"/>
  <c r="T23" i="12"/>
  <c r="S57" i="12"/>
  <c r="N7" i="12"/>
  <c r="N15" i="12"/>
  <c r="S32" i="12"/>
  <c r="S89" i="12"/>
  <c r="N2" i="12"/>
  <c r="K18" i="12"/>
  <c r="O20" i="12"/>
  <c r="K26" i="12"/>
  <c r="N27" i="12"/>
  <c r="K28" i="12"/>
  <c r="O38" i="12"/>
  <c r="O52" i="12"/>
  <c r="O84" i="12"/>
  <c r="O116" i="12"/>
  <c r="O2" i="12"/>
  <c r="N5" i="12"/>
  <c r="K19" i="12"/>
  <c r="O27" i="12"/>
  <c r="O48" i="12"/>
  <c r="O80" i="12"/>
  <c r="O112" i="12"/>
  <c r="N6" i="12"/>
  <c r="K3" i="12"/>
  <c r="K4" i="12"/>
  <c r="O5" i="12"/>
  <c r="N13" i="12"/>
  <c r="N17" i="12"/>
  <c r="N18" i="12"/>
  <c r="T21" i="12"/>
  <c r="K23" i="12"/>
  <c r="O24" i="12"/>
  <c r="N25" i="12"/>
  <c r="N28" i="12"/>
  <c r="N29" i="12"/>
  <c r="K30" i="12"/>
  <c r="O44" i="12"/>
  <c r="S49" i="12"/>
  <c r="S63" i="12"/>
  <c r="O76" i="12"/>
  <c r="S81" i="12"/>
  <c r="S95" i="12"/>
  <c r="O108" i="12"/>
  <c r="K11" i="12"/>
  <c r="N12" i="12"/>
  <c r="K16" i="12"/>
  <c r="O29" i="12"/>
  <c r="T32" i="12"/>
  <c r="S33" i="12"/>
  <c r="U34" i="12"/>
  <c r="S45" i="12"/>
  <c r="S59" i="12"/>
  <c r="O72" i="12"/>
  <c r="S77" i="12"/>
  <c r="S91" i="12"/>
  <c r="O104" i="12"/>
  <c r="S109" i="12"/>
  <c r="O7" i="12"/>
  <c r="S6" i="12"/>
  <c r="O12" i="12"/>
  <c r="N30" i="12"/>
  <c r="N31" i="12"/>
  <c r="K32" i="12"/>
  <c r="T33" i="12"/>
  <c r="S41" i="12"/>
  <c r="S55" i="12"/>
  <c r="O68" i="12"/>
  <c r="S73" i="12"/>
  <c r="S87" i="12"/>
  <c r="O100" i="12"/>
  <c r="S105" i="12"/>
  <c r="S2" i="12"/>
  <c r="N9" i="12"/>
  <c r="K21" i="12"/>
  <c r="O22" i="12"/>
  <c r="T26" i="12"/>
  <c r="S27" i="12"/>
  <c r="V27" i="12" s="1"/>
  <c r="O31" i="12"/>
  <c r="S51" i="12"/>
  <c r="O64" i="12"/>
  <c r="S69" i="12"/>
  <c r="S83" i="12"/>
  <c r="O96" i="12"/>
  <c r="S101" i="12"/>
  <c r="S115" i="12"/>
  <c r="K2" i="12"/>
  <c r="Y4" i="12" s="1"/>
  <c r="T2" i="12"/>
  <c r="O9" i="12"/>
  <c r="T27" i="12"/>
  <c r="K34" i="12"/>
  <c r="O60" i="12"/>
  <c r="O92" i="12"/>
  <c r="S111" i="12"/>
  <c r="V29" i="12"/>
  <c r="V30" i="12"/>
  <c r="V31" i="12"/>
  <c r="N4" i="12"/>
  <c r="N19" i="12"/>
  <c r="U26" i="12"/>
  <c r="V26" i="12" s="1"/>
  <c r="N3" i="12"/>
  <c r="O4" i="12"/>
  <c r="K6" i="12"/>
  <c r="T6" i="12"/>
  <c r="K8" i="12"/>
  <c r="T8" i="12"/>
  <c r="K10" i="12"/>
  <c r="T10" i="12"/>
  <c r="V10" i="12" s="1"/>
  <c r="N11" i="12"/>
  <c r="S13" i="12"/>
  <c r="O14" i="12"/>
  <c r="S15" i="12"/>
  <c r="O16" i="12"/>
  <c r="S17" i="12"/>
  <c r="O19" i="12"/>
  <c r="N21" i="12"/>
  <c r="N23" i="12"/>
  <c r="K25" i="12"/>
  <c r="T25" i="12"/>
  <c r="N26" i="12"/>
  <c r="N34" i="12"/>
  <c r="N35" i="12"/>
  <c r="T35" i="12"/>
  <c r="V35" i="12" s="1"/>
  <c r="N36" i="12"/>
  <c r="T36" i="12"/>
  <c r="S36" i="12"/>
  <c r="O3" i="12"/>
  <c r="O11" i="12"/>
  <c r="K13" i="12"/>
  <c r="T13" i="12"/>
  <c r="K15" i="12"/>
  <c r="T15" i="12"/>
  <c r="K17" i="12"/>
  <c r="T17" i="12"/>
  <c r="S20" i="12"/>
  <c r="O21" i="12"/>
  <c r="S22" i="12"/>
  <c r="O23" i="12"/>
  <c r="S24" i="12"/>
  <c r="O26" i="12"/>
  <c r="O34" i="12"/>
  <c r="O35" i="12"/>
  <c r="O36" i="12"/>
  <c r="N41" i="12"/>
  <c r="T41" i="12"/>
  <c r="V41" i="12" s="1"/>
  <c r="O42" i="12"/>
  <c r="U3" i="12"/>
  <c r="V3" i="12" s="1"/>
  <c r="U11" i="12"/>
  <c r="V11" i="12" s="1"/>
  <c r="N14" i="12"/>
  <c r="S5" i="12"/>
  <c r="O18" i="12"/>
  <c r="K20" i="12"/>
  <c r="T20" i="12"/>
  <c r="K22" i="12"/>
  <c r="T22" i="12"/>
  <c r="K24" i="12"/>
  <c r="T24" i="12"/>
  <c r="O28" i="12"/>
  <c r="O30" i="12"/>
  <c r="O32" i="12"/>
  <c r="S43" i="12"/>
  <c r="O46" i="12"/>
  <c r="O50" i="12"/>
  <c r="O54" i="12"/>
  <c r="O58" i="12"/>
  <c r="O62" i="12"/>
  <c r="O66" i="12"/>
  <c r="O70" i="12"/>
  <c r="O74" i="12"/>
  <c r="O78" i="12"/>
  <c r="O82" i="12"/>
  <c r="O86" i="12"/>
  <c r="O90" i="12"/>
  <c r="O94" i="12"/>
  <c r="O98" i="12"/>
  <c r="O102" i="12"/>
  <c r="O106" i="12"/>
  <c r="O110" i="12"/>
  <c r="O114" i="12"/>
  <c r="U14" i="12"/>
  <c r="U19" i="12"/>
  <c r="N37" i="12"/>
  <c r="T37" i="12"/>
  <c r="O117" i="12"/>
  <c r="O115" i="12"/>
  <c r="O113" i="12"/>
  <c r="O111" i="12"/>
  <c r="O109" i="12"/>
  <c r="O107" i="12"/>
  <c r="O105" i="12"/>
  <c r="O103" i="12"/>
  <c r="O101" i="12"/>
  <c r="O99" i="12"/>
  <c r="O97" i="12"/>
  <c r="O95" i="12"/>
  <c r="O93" i="12"/>
  <c r="O91" i="12"/>
  <c r="O89" i="12"/>
  <c r="O87" i="12"/>
  <c r="O85" i="12"/>
  <c r="O83" i="12"/>
  <c r="O81" i="12"/>
  <c r="O79" i="12"/>
  <c r="O77" i="12"/>
  <c r="O75" i="12"/>
  <c r="O73" i="12"/>
  <c r="O71" i="12"/>
  <c r="O69" i="12"/>
  <c r="O67" i="12"/>
  <c r="O65" i="12"/>
  <c r="O63" i="12"/>
  <c r="O61" i="12"/>
  <c r="O59" i="12"/>
  <c r="O57" i="12"/>
  <c r="O55" i="12"/>
  <c r="O53" i="12"/>
  <c r="O51" i="12"/>
  <c r="O49" i="12"/>
  <c r="O47" i="12"/>
  <c r="O45" i="12"/>
  <c r="O43" i="12"/>
  <c r="O41" i="12"/>
  <c r="O39" i="12"/>
  <c r="O37" i="12"/>
  <c r="K5" i="12"/>
  <c r="T5" i="12"/>
  <c r="O6" i="12"/>
  <c r="S7" i="12"/>
  <c r="O8" i="12"/>
  <c r="S9" i="12"/>
  <c r="O10" i="12"/>
  <c r="S12" i="12"/>
  <c r="U20" i="12"/>
  <c r="U22" i="12"/>
  <c r="U24" i="12"/>
  <c r="O25" i="12"/>
  <c r="K27" i="12"/>
  <c r="K29" i="12"/>
  <c r="K31" i="12"/>
  <c r="S37" i="12"/>
  <c r="K118" i="12"/>
  <c r="K116" i="12"/>
  <c r="K114" i="12"/>
  <c r="K112" i="12"/>
  <c r="K110" i="12"/>
  <c r="K108" i="12"/>
  <c r="K106" i="12"/>
  <c r="K104" i="12"/>
  <c r="K102" i="12"/>
  <c r="K100" i="12"/>
  <c r="K98" i="12"/>
  <c r="K96" i="12"/>
  <c r="K94" i="12"/>
  <c r="K92" i="12"/>
  <c r="K90" i="12"/>
  <c r="K88" i="12"/>
  <c r="K86" i="12"/>
  <c r="K84" i="12"/>
  <c r="K82" i="12"/>
  <c r="K80" i="12"/>
  <c r="K78" i="12"/>
  <c r="K76" i="12"/>
  <c r="K74" i="12"/>
  <c r="K72" i="12"/>
  <c r="K70" i="12"/>
  <c r="K68" i="12"/>
  <c r="K66" i="12"/>
  <c r="K64" i="12"/>
  <c r="K62" i="12"/>
  <c r="K60" i="12"/>
  <c r="K58" i="12"/>
  <c r="K56" i="12"/>
  <c r="K54" i="12"/>
  <c r="K52" i="12"/>
  <c r="K50" i="12"/>
  <c r="K48" i="12"/>
  <c r="K46" i="12"/>
  <c r="K44" i="12"/>
  <c r="K42" i="12"/>
  <c r="K40" i="12"/>
  <c r="K38" i="12"/>
  <c r="K36" i="12"/>
  <c r="K117" i="12"/>
  <c r="K115" i="12"/>
  <c r="K113" i="12"/>
  <c r="K111" i="12"/>
  <c r="K109" i="12"/>
  <c r="K107" i="12"/>
  <c r="K105" i="12"/>
  <c r="K103" i="12"/>
  <c r="K101" i="12"/>
  <c r="K99" i="12"/>
  <c r="K97" i="12"/>
  <c r="K95" i="12"/>
  <c r="K93" i="12"/>
  <c r="K91" i="12"/>
  <c r="K89" i="12"/>
  <c r="K87" i="12"/>
  <c r="K85" i="12"/>
  <c r="K83" i="12"/>
  <c r="K81" i="12"/>
  <c r="K79" i="12"/>
  <c r="K77" i="12"/>
  <c r="K75" i="12"/>
  <c r="K73" i="12"/>
  <c r="K71" i="12"/>
  <c r="K69" i="12"/>
  <c r="K67" i="12"/>
  <c r="K65" i="12"/>
  <c r="K63" i="12"/>
  <c r="K61" i="12"/>
  <c r="K59" i="12"/>
  <c r="K57" i="12"/>
  <c r="K55" i="12"/>
  <c r="K53" i="12"/>
  <c r="K51" i="12"/>
  <c r="K49" i="12"/>
  <c r="K47" i="12"/>
  <c r="K45" i="12"/>
  <c r="K43" i="12"/>
  <c r="K41" i="12"/>
  <c r="K39" i="12"/>
  <c r="K37" i="12"/>
  <c r="K35" i="12"/>
  <c r="S4" i="12"/>
  <c r="K7" i="12"/>
  <c r="T7" i="12"/>
  <c r="K9" i="12"/>
  <c r="T9" i="12"/>
  <c r="K12" i="12"/>
  <c r="T12" i="12"/>
  <c r="O13" i="12"/>
  <c r="S14" i="12"/>
  <c r="O15" i="12"/>
  <c r="S16" i="12"/>
  <c r="O17" i="12"/>
  <c r="S19" i="12"/>
  <c r="U37" i="12"/>
  <c r="N39" i="12"/>
  <c r="T39" i="12"/>
  <c r="V39" i="12" s="1"/>
  <c r="O40" i="12"/>
  <c r="U4" i="12"/>
  <c r="U16" i="12"/>
  <c r="N43" i="12"/>
  <c r="T43" i="12"/>
  <c r="N16" i="12"/>
  <c r="U21" i="12"/>
  <c r="U23" i="12"/>
  <c r="V23" i="12" s="1"/>
  <c r="V33" i="12"/>
  <c r="S34" i="12"/>
  <c r="V34" i="12" s="1"/>
  <c r="T45" i="12"/>
  <c r="T47" i="12"/>
  <c r="T49" i="12"/>
  <c r="T51" i="12"/>
  <c r="T53" i="12"/>
  <c r="T55" i="12"/>
  <c r="T57" i="12"/>
  <c r="T59" i="12"/>
  <c r="T61" i="12"/>
  <c r="T63" i="12"/>
  <c r="T65" i="12"/>
  <c r="T67" i="12"/>
  <c r="T69" i="12"/>
  <c r="T71" i="12"/>
  <c r="T73" i="12"/>
  <c r="T75" i="12"/>
  <c r="T77" i="12"/>
  <c r="T79" i="12"/>
  <c r="T81" i="12"/>
  <c r="T83" i="12"/>
  <c r="T85" i="12"/>
  <c r="T87" i="12"/>
  <c r="T89" i="12"/>
  <c r="T91" i="12"/>
  <c r="V91" i="12" s="1"/>
  <c r="T93" i="12"/>
  <c r="T95" i="12"/>
  <c r="T97" i="12"/>
  <c r="T99" i="12"/>
  <c r="T101" i="12"/>
  <c r="T103" i="12"/>
  <c r="T105" i="12"/>
  <c r="T107" i="12"/>
  <c r="V107" i="12" s="1"/>
  <c r="T109" i="12"/>
  <c r="T111" i="12"/>
  <c r="T113" i="12"/>
  <c r="T115" i="12"/>
  <c r="T117" i="12"/>
  <c r="U45" i="12"/>
  <c r="U47" i="12"/>
  <c r="U49" i="12"/>
  <c r="U51" i="12"/>
  <c r="U53" i="12"/>
  <c r="U55" i="12"/>
  <c r="U57" i="12"/>
  <c r="U59" i="12"/>
  <c r="U61" i="12"/>
  <c r="U63" i="12"/>
  <c r="U65" i="12"/>
  <c r="U67" i="12"/>
  <c r="U69" i="12"/>
  <c r="U71" i="12"/>
  <c r="U73" i="12"/>
  <c r="U75" i="12"/>
  <c r="U77" i="12"/>
  <c r="U79" i="12"/>
  <c r="U81" i="12"/>
  <c r="U83" i="12"/>
  <c r="U85" i="12"/>
  <c r="U87" i="12"/>
  <c r="U89" i="12"/>
  <c r="V89" i="12" s="1"/>
  <c r="U91" i="12"/>
  <c r="U93" i="12"/>
  <c r="U95" i="12"/>
  <c r="U97" i="12"/>
  <c r="U99" i="12"/>
  <c r="U101" i="12"/>
  <c r="U103" i="12"/>
  <c r="U105" i="12"/>
  <c r="U107" i="12"/>
  <c r="U109" i="12"/>
  <c r="V109" i="12" s="1"/>
  <c r="U111" i="12"/>
  <c r="U113" i="12"/>
  <c r="U115" i="12"/>
  <c r="U117" i="12"/>
  <c r="S38" i="12"/>
  <c r="S40" i="12"/>
  <c r="S42" i="12"/>
  <c r="S44" i="12"/>
  <c r="S46" i="12"/>
  <c r="S48" i="12"/>
  <c r="S50" i="12"/>
  <c r="S52" i="12"/>
  <c r="S54" i="12"/>
  <c r="S56" i="12"/>
  <c r="S58" i="12"/>
  <c r="S60" i="12"/>
  <c r="S62" i="12"/>
  <c r="S64" i="12"/>
  <c r="S66" i="12"/>
  <c r="S68" i="12"/>
  <c r="S70" i="12"/>
  <c r="S72" i="12"/>
  <c r="S74" i="12"/>
  <c r="S76" i="12"/>
  <c r="S78" i="12"/>
  <c r="S80" i="12"/>
  <c r="S82" i="12"/>
  <c r="S84" i="12"/>
  <c r="S86" i="12"/>
  <c r="S88" i="12"/>
  <c r="S90" i="12"/>
  <c r="S92" i="12"/>
  <c r="S94" i="12"/>
  <c r="S96" i="12"/>
  <c r="S98" i="12"/>
  <c r="S100" i="12"/>
  <c r="S102" i="12"/>
  <c r="S104" i="12"/>
  <c r="S106" i="12"/>
  <c r="S108" i="12"/>
  <c r="S110" i="12"/>
  <c r="S112" i="12"/>
  <c r="S114" i="12"/>
  <c r="S116" i="12"/>
  <c r="S118" i="12"/>
  <c r="T38" i="12"/>
  <c r="T40" i="12"/>
  <c r="T42" i="12"/>
  <c r="T44" i="12"/>
  <c r="T46" i="12"/>
  <c r="T48" i="12"/>
  <c r="T50" i="12"/>
  <c r="T52" i="12"/>
  <c r="T54" i="12"/>
  <c r="T56" i="12"/>
  <c r="T58" i="12"/>
  <c r="T60" i="12"/>
  <c r="T62" i="12"/>
  <c r="T64" i="12"/>
  <c r="T66" i="12"/>
  <c r="T68" i="12"/>
  <c r="T70" i="12"/>
  <c r="T72" i="12"/>
  <c r="T74" i="12"/>
  <c r="T76" i="12"/>
  <c r="T78" i="12"/>
  <c r="T80" i="12"/>
  <c r="T82" i="12"/>
  <c r="T84" i="12"/>
  <c r="T86" i="12"/>
  <c r="T88" i="12"/>
  <c r="T90" i="12"/>
  <c r="T92" i="12"/>
  <c r="T94" i="12"/>
  <c r="T96" i="12"/>
  <c r="T98" i="12"/>
  <c r="T100" i="12"/>
  <c r="T102" i="12"/>
  <c r="T104" i="12"/>
  <c r="T106" i="12"/>
  <c r="T108" i="12"/>
  <c r="T110" i="12"/>
  <c r="T112" i="12"/>
  <c r="T114" i="12"/>
  <c r="T116" i="12"/>
  <c r="T118" i="12"/>
  <c r="U38" i="12"/>
  <c r="U40" i="12"/>
  <c r="U42" i="12"/>
  <c r="U44" i="12"/>
  <c r="U46" i="12"/>
  <c r="U48" i="12"/>
  <c r="U50" i="12"/>
  <c r="U52" i="12"/>
  <c r="U54" i="12"/>
  <c r="U56" i="12"/>
  <c r="U58" i="12"/>
  <c r="U60" i="12"/>
  <c r="U62" i="12"/>
  <c r="U64" i="12"/>
  <c r="U66" i="12"/>
  <c r="U68" i="12"/>
  <c r="U70" i="12"/>
  <c r="U72" i="12"/>
  <c r="U74" i="12"/>
  <c r="U76" i="12"/>
  <c r="U78" i="12"/>
  <c r="U80" i="12"/>
  <c r="U82" i="12"/>
  <c r="U84" i="12"/>
  <c r="U86" i="12"/>
  <c r="U88" i="12"/>
  <c r="U90" i="12"/>
  <c r="U92" i="12"/>
  <c r="U94" i="12"/>
  <c r="U96" i="12"/>
  <c r="U98" i="12"/>
  <c r="U100" i="12"/>
  <c r="U102" i="12"/>
  <c r="U104" i="12"/>
  <c r="U106" i="12"/>
  <c r="U108" i="12"/>
  <c r="U110" i="12"/>
  <c r="U112" i="12"/>
  <c r="U114" i="12"/>
  <c r="U116" i="12"/>
  <c r="U118" i="12"/>
  <c r="T15" i="9"/>
  <c r="O50" i="9"/>
  <c r="O54" i="9"/>
  <c r="N57" i="9"/>
  <c r="N61" i="9"/>
  <c r="T115" i="9"/>
  <c r="N11" i="9"/>
  <c r="O16" i="9"/>
  <c r="O46" i="9"/>
  <c r="O52" i="9"/>
  <c r="T105" i="9"/>
  <c r="T27" i="9"/>
  <c r="T57" i="9"/>
  <c r="O66" i="9"/>
  <c r="N69" i="9"/>
  <c r="O14" i="9"/>
  <c r="O19" i="9"/>
  <c r="T53" i="9"/>
  <c r="N73" i="9"/>
  <c r="N13" i="9"/>
  <c r="O62" i="9"/>
  <c r="N65" i="9"/>
  <c r="S73" i="9"/>
  <c r="V73" i="9" s="1"/>
  <c r="S15" i="9"/>
  <c r="V15" i="9" s="1"/>
  <c r="T16" i="9"/>
  <c r="U37" i="9"/>
  <c r="O58" i="9"/>
  <c r="T73" i="9"/>
  <c r="N75" i="9"/>
  <c r="S108" i="9"/>
  <c r="K4" i="9"/>
  <c r="S75" i="9"/>
  <c r="V75" i="9" s="1"/>
  <c r="T85" i="9"/>
  <c r="N87" i="9"/>
  <c r="S95" i="9"/>
  <c r="N101" i="9"/>
  <c r="T107" i="9"/>
  <c r="T8" i="9"/>
  <c r="N17" i="9"/>
  <c r="N21" i="9"/>
  <c r="Z18" i="9" s="1"/>
  <c r="T45" i="9"/>
  <c r="S49" i="9"/>
  <c r="S81" i="9"/>
  <c r="K83" i="9"/>
  <c r="T95" i="9"/>
  <c r="N97" i="9"/>
  <c r="S113" i="9"/>
  <c r="N15" i="9"/>
  <c r="T37" i="9"/>
  <c r="V37" i="9" s="1"/>
  <c r="U41" i="9"/>
  <c r="U45" i="9"/>
  <c r="T49" i="9"/>
  <c r="V49" i="9" s="1"/>
  <c r="S53" i="9"/>
  <c r="S57" i="9"/>
  <c r="T81" i="9"/>
  <c r="S11" i="9"/>
  <c r="V11" i="9" s="1"/>
  <c r="T31" i="9"/>
  <c r="S61" i="9"/>
  <c r="S65" i="9"/>
  <c r="S69" i="9"/>
  <c r="S116" i="9"/>
  <c r="T11" i="9"/>
  <c r="T61" i="9"/>
  <c r="T65" i="9"/>
  <c r="T69" i="9"/>
  <c r="S87" i="9"/>
  <c r="T93" i="9"/>
  <c r="N95" i="9"/>
  <c r="S101" i="9"/>
  <c r="T17" i="9"/>
  <c r="K41" i="9"/>
  <c r="N45" i="9"/>
  <c r="N49" i="9"/>
  <c r="T79" i="9"/>
  <c r="N81" i="9"/>
  <c r="T87" i="9"/>
  <c r="S97" i="9"/>
  <c r="S100" i="9"/>
  <c r="T101" i="9"/>
  <c r="V101" i="9" s="1"/>
  <c r="N113" i="9"/>
  <c r="S23" i="9"/>
  <c r="T3" i="9"/>
  <c r="V3" i="9" s="1"/>
  <c r="T23" i="9"/>
  <c r="T35" i="9"/>
  <c r="N39" i="9"/>
  <c r="S47" i="9"/>
  <c r="N51" i="9"/>
  <c r="S55" i="9"/>
  <c r="N59" i="9"/>
  <c r="S63" i="9"/>
  <c r="N67" i="9"/>
  <c r="O68" i="9"/>
  <c r="S71" i="9"/>
  <c r="S77" i="9"/>
  <c r="S83" i="9"/>
  <c r="T89" i="9"/>
  <c r="N91" i="9"/>
  <c r="S99" i="9"/>
  <c r="V99" i="9" s="1"/>
  <c r="N103" i="9"/>
  <c r="T109" i="9"/>
  <c r="T117" i="9"/>
  <c r="S3" i="9"/>
  <c r="S35" i="9"/>
  <c r="S89" i="9"/>
  <c r="S109" i="9"/>
  <c r="V109" i="9" s="1"/>
  <c r="S117" i="9"/>
  <c r="T4" i="9"/>
  <c r="K6" i="9"/>
  <c r="K10" i="9"/>
  <c r="S17" i="9"/>
  <c r="V17" i="9" s="1"/>
  <c r="K25" i="9"/>
  <c r="N26" i="9"/>
  <c r="N37" i="9"/>
  <c r="T47" i="9"/>
  <c r="T55" i="9"/>
  <c r="T63" i="9"/>
  <c r="T71" i="9"/>
  <c r="T77" i="9"/>
  <c r="N79" i="9"/>
  <c r="T83" i="9"/>
  <c r="N85" i="9"/>
  <c r="S93" i="9"/>
  <c r="T99" i="9"/>
  <c r="S107" i="9"/>
  <c r="V107" i="9" s="1"/>
  <c r="N111" i="9"/>
  <c r="S115" i="9"/>
  <c r="V115" i="9" s="1"/>
  <c r="N3" i="9"/>
  <c r="N23" i="9"/>
  <c r="T33" i="9"/>
  <c r="N35" i="9"/>
  <c r="S43" i="9"/>
  <c r="N89" i="9"/>
  <c r="S104" i="9"/>
  <c r="N109" i="9"/>
  <c r="N117" i="9"/>
  <c r="N5" i="9"/>
  <c r="T13" i="9"/>
  <c r="V13" i="9" s="1"/>
  <c r="T43" i="9"/>
  <c r="N47" i="9"/>
  <c r="O48" i="9"/>
  <c r="S51" i="9"/>
  <c r="N55" i="9"/>
  <c r="O56" i="9"/>
  <c r="S59" i="9"/>
  <c r="N63" i="9"/>
  <c r="O64" i="9"/>
  <c r="S67" i="9"/>
  <c r="N71" i="9"/>
  <c r="O72" i="9"/>
  <c r="T75" i="9"/>
  <c r="N77" i="9"/>
  <c r="N83" i="9"/>
  <c r="S91" i="9"/>
  <c r="T97" i="9"/>
  <c r="N99" i="9"/>
  <c r="S103" i="9"/>
  <c r="V103" i="9" s="1"/>
  <c r="S112" i="9"/>
  <c r="T113" i="9"/>
  <c r="O4" i="9"/>
  <c r="K8" i="9"/>
  <c r="V21" i="9"/>
  <c r="T29" i="9"/>
  <c r="T51" i="9"/>
  <c r="T59" i="9"/>
  <c r="T67" i="9"/>
  <c r="S79" i="9"/>
  <c r="S85" i="9"/>
  <c r="T91" i="9"/>
  <c r="N93" i="9"/>
  <c r="S102" i="9"/>
  <c r="T103" i="9"/>
  <c r="N107" i="9"/>
  <c r="S111" i="9"/>
  <c r="V111" i="9" s="1"/>
  <c r="N115" i="9"/>
  <c r="T6" i="9"/>
  <c r="T10" i="9"/>
  <c r="T25" i="9"/>
  <c r="O106" i="9"/>
  <c r="S110" i="9"/>
  <c r="T111" i="9"/>
  <c r="S118" i="9"/>
  <c r="V35" i="9"/>
  <c r="U28" i="9"/>
  <c r="K2" i="9"/>
  <c r="Y4" i="9" s="1"/>
  <c r="T2" i="9"/>
  <c r="N4" i="9"/>
  <c r="S6" i="9"/>
  <c r="O7" i="9"/>
  <c r="S8" i="9"/>
  <c r="O9" i="9"/>
  <c r="S10" i="9"/>
  <c r="O12" i="9"/>
  <c r="N14" i="9"/>
  <c r="N16" i="9"/>
  <c r="K18" i="9"/>
  <c r="T18" i="9"/>
  <c r="N19" i="9"/>
  <c r="S25" i="9"/>
  <c r="U26" i="9"/>
  <c r="K28" i="9"/>
  <c r="T28" i="9"/>
  <c r="K30" i="9"/>
  <c r="T30" i="9"/>
  <c r="K32" i="9"/>
  <c r="T32" i="9"/>
  <c r="K34" i="9"/>
  <c r="U34" i="9"/>
  <c r="N38" i="9"/>
  <c r="T38" i="9"/>
  <c r="S38" i="9"/>
  <c r="T41" i="9"/>
  <c r="V41" i="9" s="1"/>
  <c r="O74" i="9"/>
  <c r="K85" i="9"/>
  <c r="O88" i="9"/>
  <c r="O96" i="9"/>
  <c r="O108" i="9"/>
  <c r="U18" i="9"/>
  <c r="U30" i="9"/>
  <c r="N2" i="9"/>
  <c r="O3" i="9"/>
  <c r="U6" i="9"/>
  <c r="U8" i="9"/>
  <c r="U10" i="9"/>
  <c r="O11" i="9"/>
  <c r="K13" i="9"/>
  <c r="K15" i="9"/>
  <c r="K17" i="9"/>
  <c r="N18" i="9"/>
  <c r="S20" i="9"/>
  <c r="O21" i="9"/>
  <c r="S22" i="9"/>
  <c r="O23" i="9"/>
  <c r="S24" i="9"/>
  <c r="U25" i="9"/>
  <c r="O26" i="9"/>
  <c r="N28" i="9"/>
  <c r="N30" i="9"/>
  <c r="N32" i="9"/>
  <c r="N34" i="9"/>
  <c r="K35" i="9"/>
  <c r="N40" i="9"/>
  <c r="T40" i="9"/>
  <c r="S40" i="9"/>
  <c r="K81" i="9"/>
  <c r="O86" i="9"/>
  <c r="O94" i="9"/>
  <c r="O104" i="9"/>
  <c r="S5" i="9"/>
  <c r="O18" i="9"/>
  <c r="K20" i="9"/>
  <c r="T20" i="9"/>
  <c r="K22" i="9"/>
  <c r="T22" i="9"/>
  <c r="K24" i="9"/>
  <c r="T24" i="9"/>
  <c r="S27" i="9"/>
  <c r="O28" i="9"/>
  <c r="S29" i="9"/>
  <c r="O30" i="9"/>
  <c r="S31" i="9"/>
  <c r="O32" i="9"/>
  <c r="S33" i="9"/>
  <c r="O34" i="9"/>
  <c r="O40" i="9"/>
  <c r="N41" i="9"/>
  <c r="K43" i="9"/>
  <c r="U43" i="9"/>
  <c r="V43" i="9" s="1"/>
  <c r="K79" i="9"/>
  <c r="O84" i="9"/>
  <c r="O102" i="9"/>
  <c r="O117" i="9"/>
  <c r="O115" i="9"/>
  <c r="O113" i="9"/>
  <c r="O111" i="9"/>
  <c r="O109" i="9"/>
  <c r="O107" i="9"/>
  <c r="O105" i="9"/>
  <c r="O103" i="9"/>
  <c r="O101" i="9"/>
  <c r="O99" i="9"/>
  <c r="O97" i="9"/>
  <c r="O95" i="9"/>
  <c r="O93" i="9"/>
  <c r="O91" i="9"/>
  <c r="O89" i="9"/>
  <c r="O87" i="9"/>
  <c r="O85" i="9"/>
  <c r="O83" i="9"/>
  <c r="O81" i="9"/>
  <c r="O79" i="9"/>
  <c r="O77" i="9"/>
  <c r="O75" i="9"/>
  <c r="O73" i="9"/>
  <c r="O71" i="9"/>
  <c r="O69" i="9"/>
  <c r="O67" i="9"/>
  <c r="O65" i="9"/>
  <c r="O63" i="9"/>
  <c r="O61" i="9"/>
  <c r="O59" i="9"/>
  <c r="O57" i="9"/>
  <c r="O55" i="9"/>
  <c r="O53" i="9"/>
  <c r="O51" i="9"/>
  <c r="O49" i="9"/>
  <c r="O47" i="9"/>
  <c r="O45" i="9"/>
  <c r="O43" i="9"/>
  <c r="O41" i="9"/>
  <c r="O39" i="9"/>
  <c r="O37" i="9"/>
  <c r="K5" i="9"/>
  <c r="T5" i="9"/>
  <c r="O6" i="9"/>
  <c r="S7" i="9"/>
  <c r="O8" i="9"/>
  <c r="S9" i="9"/>
  <c r="O10" i="9"/>
  <c r="S12" i="9"/>
  <c r="U20" i="9"/>
  <c r="U22" i="9"/>
  <c r="U24" i="9"/>
  <c r="O25" i="9"/>
  <c r="K27" i="9"/>
  <c r="K29" i="9"/>
  <c r="K31" i="9"/>
  <c r="K33" i="9"/>
  <c r="N42" i="9"/>
  <c r="T42" i="9"/>
  <c r="S42" i="9"/>
  <c r="O82" i="9"/>
  <c r="O92" i="9"/>
  <c r="O100" i="9"/>
  <c r="O116" i="9"/>
  <c r="K118" i="9"/>
  <c r="K116" i="9"/>
  <c r="K114" i="9"/>
  <c r="K112" i="9"/>
  <c r="K110" i="9"/>
  <c r="K108" i="9"/>
  <c r="K106" i="9"/>
  <c r="K104" i="9"/>
  <c r="K102" i="9"/>
  <c r="K100" i="9"/>
  <c r="K98" i="9"/>
  <c r="K96" i="9"/>
  <c r="K94" i="9"/>
  <c r="K92" i="9"/>
  <c r="K90" i="9"/>
  <c r="K88" i="9"/>
  <c r="K86" i="9"/>
  <c r="K84" i="9"/>
  <c r="K82" i="9"/>
  <c r="K80" i="9"/>
  <c r="K78" i="9"/>
  <c r="K76" i="9"/>
  <c r="K74" i="9"/>
  <c r="K72" i="9"/>
  <c r="K70" i="9"/>
  <c r="K68" i="9"/>
  <c r="K66" i="9"/>
  <c r="K64" i="9"/>
  <c r="K62" i="9"/>
  <c r="K60" i="9"/>
  <c r="K58" i="9"/>
  <c r="K56" i="9"/>
  <c r="K54" i="9"/>
  <c r="K52" i="9"/>
  <c r="K50" i="9"/>
  <c r="K48" i="9"/>
  <c r="K46" i="9"/>
  <c r="K44" i="9"/>
  <c r="K42" i="9"/>
  <c r="K40" i="9"/>
  <c r="K38" i="9"/>
  <c r="K36" i="9"/>
  <c r="K117" i="9"/>
  <c r="K115" i="9"/>
  <c r="K113" i="9"/>
  <c r="K111" i="9"/>
  <c r="K109" i="9"/>
  <c r="K107" i="9"/>
  <c r="K105" i="9"/>
  <c r="K103" i="9"/>
  <c r="K101" i="9"/>
  <c r="K99" i="9"/>
  <c r="K97" i="9"/>
  <c r="K95" i="9"/>
  <c r="K93" i="9"/>
  <c r="K91" i="9"/>
  <c r="K89" i="9"/>
  <c r="K87" i="9"/>
  <c r="S4" i="9"/>
  <c r="V4" i="9" s="1"/>
  <c r="K7" i="9"/>
  <c r="T7" i="9"/>
  <c r="K9" i="9"/>
  <c r="T9" i="9"/>
  <c r="K12" i="9"/>
  <c r="T12" i="9"/>
  <c r="O13" i="9"/>
  <c r="S14" i="9"/>
  <c r="V14" i="9" s="1"/>
  <c r="O15" i="9"/>
  <c r="S16" i="9"/>
  <c r="V16" i="9" s="1"/>
  <c r="O17" i="9"/>
  <c r="S19" i="9"/>
  <c r="V19" i="9" s="1"/>
  <c r="U27" i="9"/>
  <c r="U29" i="9"/>
  <c r="U31" i="9"/>
  <c r="U33" i="9"/>
  <c r="O35" i="9"/>
  <c r="K37" i="9"/>
  <c r="U38" i="9"/>
  <c r="S39" i="9"/>
  <c r="O42" i="9"/>
  <c r="K45" i="9"/>
  <c r="K75" i="9"/>
  <c r="O80" i="9"/>
  <c r="V105" i="9"/>
  <c r="O114" i="9"/>
  <c r="U32" i="9"/>
  <c r="U7" i="9"/>
  <c r="U9" i="9"/>
  <c r="U12" i="9"/>
  <c r="K14" i="9"/>
  <c r="K16" i="9"/>
  <c r="K19" i="9"/>
  <c r="T19" i="9"/>
  <c r="O20" i="9"/>
  <c r="O22" i="9"/>
  <c r="O24" i="9"/>
  <c r="S26" i="9"/>
  <c r="N36" i="9"/>
  <c r="T36" i="9"/>
  <c r="S36" i="9"/>
  <c r="T39" i="9"/>
  <c r="N44" i="9"/>
  <c r="T44" i="9"/>
  <c r="S44" i="9"/>
  <c r="K47" i="9"/>
  <c r="K49" i="9"/>
  <c r="K51" i="9"/>
  <c r="K53" i="9"/>
  <c r="K55" i="9"/>
  <c r="K57" i="9"/>
  <c r="K59" i="9"/>
  <c r="K61" i="9"/>
  <c r="K63" i="9"/>
  <c r="K65" i="9"/>
  <c r="K67" i="9"/>
  <c r="K69" i="9"/>
  <c r="K71" i="9"/>
  <c r="K73" i="9"/>
  <c r="O78" i="9"/>
  <c r="V85" i="9"/>
  <c r="O90" i="9"/>
  <c r="V93" i="9"/>
  <c r="O98" i="9"/>
  <c r="O112" i="9"/>
  <c r="U2" i="9"/>
  <c r="K3" i="9"/>
  <c r="O5" i="9"/>
  <c r="K11" i="9"/>
  <c r="K21" i="9"/>
  <c r="K23" i="9"/>
  <c r="K26" i="9"/>
  <c r="O27" i="9"/>
  <c r="O29" i="9"/>
  <c r="O31" i="9"/>
  <c r="O33" i="9"/>
  <c r="S34" i="9"/>
  <c r="V34" i="9" s="1"/>
  <c r="O36" i="9"/>
  <c r="K39" i="9"/>
  <c r="U40" i="9"/>
  <c r="V40" i="9" s="1"/>
  <c r="O44" i="9"/>
  <c r="O76" i="9"/>
  <c r="O110" i="9"/>
  <c r="V117" i="9"/>
  <c r="S46" i="9"/>
  <c r="S48" i="9"/>
  <c r="S50" i="9"/>
  <c r="S52" i="9"/>
  <c r="S54" i="9"/>
  <c r="S56" i="9"/>
  <c r="S58" i="9"/>
  <c r="S60" i="9"/>
  <c r="S62" i="9"/>
  <c r="S64" i="9"/>
  <c r="S66" i="9"/>
  <c r="S68" i="9"/>
  <c r="S70" i="9"/>
  <c r="S72" i="9"/>
  <c r="S74" i="9"/>
  <c r="S76" i="9"/>
  <c r="S78" i="9"/>
  <c r="S80" i="9"/>
  <c r="S82" i="9"/>
  <c r="S84" i="9"/>
  <c r="S86" i="9"/>
  <c r="S88" i="9"/>
  <c r="S90" i="9"/>
  <c r="S92" i="9"/>
  <c r="S94" i="9"/>
  <c r="S96" i="9"/>
  <c r="S98" i="9"/>
  <c r="T46" i="9"/>
  <c r="T48" i="9"/>
  <c r="T50" i="9"/>
  <c r="T52" i="9"/>
  <c r="T54" i="9"/>
  <c r="T56" i="9"/>
  <c r="T58" i="9"/>
  <c r="T60" i="9"/>
  <c r="T62" i="9"/>
  <c r="T64" i="9"/>
  <c r="T66" i="9"/>
  <c r="T68" i="9"/>
  <c r="T70" i="9"/>
  <c r="T72" i="9"/>
  <c r="T74" i="9"/>
  <c r="T76" i="9"/>
  <c r="T78" i="9"/>
  <c r="T80" i="9"/>
  <c r="T82" i="9"/>
  <c r="T84" i="9"/>
  <c r="T86" i="9"/>
  <c r="T88" i="9"/>
  <c r="T90" i="9"/>
  <c r="T92" i="9"/>
  <c r="T94" i="9"/>
  <c r="T96" i="9"/>
  <c r="T98" i="9"/>
  <c r="T100" i="9"/>
  <c r="T102" i="9"/>
  <c r="T104" i="9"/>
  <c r="T106" i="9"/>
  <c r="T108" i="9"/>
  <c r="T110" i="9"/>
  <c r="T112" i="9"/>
  <c r="T114" i="9"/>
  <c r="T116" i="9"/>
  <c r="T118" i="9"/>
  <c r="U46" i="9"/>
  <c r="U48" i="9"/>
  <c r="U50" i="9"/>
  <c r="U52" i="9"/>
  <c r="U54" i="9"/>
  <c r="U56" i="9"/>
  <c r="U58" i="9"/>
  <c r="U60" i="9"/>
  <c r="U62" i="9"/>
  <c r="U64" i="9"/>
  <c r="U66" i="9"/>
  <c r="U68" i="9"/>
  <c r="U70" i="9"/>
  <c r="U72" i="9"/>
  <c r="U74" i="9"/>
  <c r="U76" i="9"/>
  <c r="U78" i="9"/>
  <c r="U80" i="9"/>
  <c r="U82" i="9"/>
  <c r="U84" i="9"/>
  <c r="U86" i="9"/>
  <c r="U88" i="9"/>
  <c r="U90" i="9"/>
  <c r="U92" i="9"/>
  <c r="U94" i="9"/>
  <c r="U96" i="9"/>
  <c r="U98" i="9"/>
  <c r="U100" i="9"/>
  <c r="U102" i="9"/>
  <c r="U104" i="9"/>
  <c r="U106" i="9"/>
  <c r="U108" i="9"/>
  <c r="U110" i="9"/>
  <c r="U112" i="9"/>
  <c r="U114" i="9"/>
  <c r="U116" i="9"/>
  <c r="U118" i="9"/>
  <c r="S20" i="8"/>
  <c r="T117" i="8"/>
  <c r="T63" i="8"/>
  <c r="U41" i="8"/>
  <c r="O2" i="8"/>
  <c r="N9" i="8"/>
  <c r="T95" i="8"/>
  <c r="S16" i="8"/>
  <c r="S34" i="8"/>
  <c r="T89" i="8"/>
  <c r="N21" i="8"/>
  <c r="S2" i="8"/>
  <c r="T9" i="8"/>
  <c r="N20" i="8"/>
  <c r="T47" i="8"/>
  <c r="T69" i="8"/>
  <c r="T79" i="8"/>
  <c r="N2" i="8"/>
  <c r="T15" i="8"/>
  <c r="N22" i="8"/>
  <c r="U34" i="8"/>
  <c r="V34" i="8" s="1"/>
  <c r="T57" i="8"/>
  <c r="T111" i="8"/>
  <c r="N7" i="8"/>
  <c r="O13" i="8"/>
  <c r="O17" i="8"/>
  <c r="O22" i="8"/>
  <c r="S30" i="8"/>
  <c r="N32" i="8"/>
  <c r="T85" i="8"/>
  <c r="T105" i="8"/>
  <c r="O20" i="8"/>
  <c r="T26" i="8"/>
  <c r="N28" i="8"/>
  <c r="T53" i="8"/>
  <c r="T73" i="8"/>
  <c r="S3" i="8"/>
  <c r="O5" i="8"/>
  <c r="O15" i="8"/>
  <c r="O24" i="8"/>
  <c r="T101" i="8"/>
  <c r="T24" i="8"/>
  <c r="N11" i="8"/>
  <c r="T3" i="8"/>
  <c r="S14" i="8"/>
  <c r="N18" i="8"/>
  <c r="N26" i="8"/>
  <c r="T43" i="8"/>
  <c r="T59" i="8"/>
  <c r="T75" i="8"/>
  <c r="T91" i="8"/>
  <c r="T107" i="8"/>
  <c r="T7" i="8"/>
  <c r="S28" i="8"/>
  <c r="N30" i="8"/>
  <c r="S32" i="8"/>
  <c r="N34" i="8"/>
  <c r="T49" i="8"/>
  <c r="T65" i="8"/>
  <c r="T81" i="8"/>
  <c r="T97" i="8"/>
  <c r="T113" i="8"/>
  <c r="N12" i="8"/>
  <c r="T13" i="8"/>
  <c r="S19" i="8"/>
  <c r="S21" i="8"/>
  <c r="T55" i="8"/>
  <c r="T71" i="8"/>
  <c r="T87" i="8"/>
  <c r="T103" i="8"/>
  <c r="N3" i="8"/>
  <c r="S11" i="8"/>
  <c r="T12" i="8"/>
  <c r="T20" i="8"/>
  <c r="T21" i="8"/>
  <c r="S22" i="8"/>
  <c r="S23" i="8"/>
  <c r="T45" i="8"/>
  <c r="T61" i="8"/>
  <c r="T77" i="8"/>
  <c r="T93" i="8"/>
  <c r="T109" i="8"/>
  <c r="N23" i="8"/>
  <c r="N24" i="8"/>
  <c r="T11" i="8"/>
  <c r="T17" i="8"/>
  <c r="S18" i="8"/>
  <c r="T22" i="8"/>
  <c r="T23" i="8"/>
  <c r="S24" i="8"/>
  <c r="S26" i="8"/>
  <c r="V26" i="8" s="1"/>
  <c r="T35" i="8"/>
  <c r="T51" i="8"/>
  <c r="T67" i="8"/>
  <c r="T83" i="8"/>
  <c r="T99" i="8"/>
  <c r="T115" i="8"/>
  <c r="K4" i="8"/>
  <c r="T4" i="8"/>
  <c r="N5" i="8"/>
  <c r="U7" i="8"/>
  <c r="U9" i="8"/>
  <c r="U12" i="8"/>
  <c r="V12" i="8" s="1"/>
  <c r="K14" i="8"/>
  <c r="T14" i="8"/>
  <c r="K16" i="8"/>
  <c r="T16" i="8"/>
  <c r="K19" i="8"/>
  <c r="T19" i="8"/>
  <c r="N27" i="8"/>
  <c r="N29" i="8"/>
  <c r="N31" i="8"/>
  <c r="N33" i="8"/>
  <c r="K43" i="8"/>
  <c r="K47" i="8"/>
  <c r="K51" i="8"/>
  <c r="K55" i="8"/>
  <c r="K59" i="8"/>
  <c r="K63" i="8"/>
  <c r="K67" i="8"/>
  <c r="K71" i="8"/>
  <c r="K75" i="8"/>
  <c r="K79" i="8"/>
  <c r="K83" i="8"/>
  <c r="K87" i="8"/>
  <c r="K91" i="8"/>
  <c r="K95" i="8"/>
  <c r="K99" i="8"/>
  <c r="K103" i="8"/>
  <c r="K107" i="8"/>
  <c r="K111" i="8"/>
  <c r="K115" i="8"/>
  <c r="U5" i="8"/>
  <c r="K7" i="8"/>
  <c r="U33" i="8"/>
  <c r="K3" i="8"/>
  <c r="U4" i="8"/>
  <c r="K11" i="8"/>
  <c r="U14" i="8"/>
  <c r="U16" i="8"/>
  <c r="U19" i="8"/>
  <c r="K21" i="8"/>
  <c r="K23" i="8"/>
  <c r="K26" i="8"/>
  <c r="O27" i="8"/>
  <c r="O29" i="8"/>
  <c r="O31" i="8"/>
  <c r="O33" i="8"/>
  <c r="K37" i="8"/>
  <c r="K12" i="8"/>
  <c r="U27" i="8"/>
  <c r="U29" i="8"/>
  <c r="U31" i="8"/>
  <c r="N39" i="8"/>
  <c r="S39" i="8"/>
  <c r="K2" i="8"/>
  <c r="T2" i="8"/>
  <c r="V2" i="8" s="1"/>
  <c r="N4" i="8"/>
  <c r="S6" i="8"/>
  <c r="O7" i="8"/>
  <c r="S8" i="8"/>
  <c r="O9" i="8"/>
  <c r="S10" i="8"/>
  <c r="O12" i="8"/>
  <c r="K18" i="8"/>
  <c r="T18" i="8"/>
  <c r="S25" i="8"/>
  <c r="K28" i="8"/>
  <c r="T28" i="8"/>
  <c r="K30" i="8"/>
  <c r="T30" i="8"/>
  <c r="K32" i="8"/>
  <c r="T32" i="8"/>
  <c r="V32" i="8" s="1"/>
  <c r="K34" i="8"/>
  <c r="N37" i="8"/>
  <c r="S37" i="8"/>
  <c r="O4" i="8"/>
  <c r="K6" i="8"/>
  <c r="T6" i="8"/>
  <c r="K8" i="8"/>
  <c r="T8" i="8"/>
  <c r="K10" i="8"/>
  <c r="T10" i="8"/>
  <c r="S13" i="8"/>
  <c r="O14" i="8"/>
  <c r="S15" i="8"/>
  <c r="O16" i="8"/>
  <c r="S17" i="8"/>
  <c r="O19" i="8"/>
  <c r="K25" i="8"/>
  <c r="T25" i="8"/>
  <c r="K35" i="8"/>
  <c r="T39" i="8"/>
  <c r="K118" i="8"/>
  <c r="K116" i="8"/>
  <c r="K114" i="8"/>
  <c r="K112" i="8"/>
  <c r="K110" i="8"/>
  <c r="K108" i="8"/>
  <c r="K106" i="8"/>
  <c r="K104" i="8"/>
  <c r="K102" i="8"/>
  <c r="K100" i="8"/>
  <c r="K98" i="8"/>
  <c r="K96" i="8"/>
  <c r="K94" i="8"/>
  <c r="K92" i="8"/>
  <c r="K90" i="8"/>
  <c r="K88" i="8"/>
  <c r="K86" i="8"/>
  <c r="K84" i="8"/>
  <c r="K82" i="8"/>
  <c r="K80" i="8"/>
  <c r="K78" i="8"/>
  <c r="K76" i="8"/>
  <c r="K74" i="8"/>
  <c r="K72" i="8"/>
  <c r="K70" i="8"/>
  <c r="K68" i="8"/>
  <c r="K66" i="8"/>
  <c r="K64" i="8"/>
  <c r="K62" i="8"/>
  <c r="K60" i="8"/>
  <c r="K58" i="8"/>
  <c r="K56" i="8"/>
  <c r="K54" i="8"/>
  <c r="K52" i="8"/>
  <c r="K50" i="8"/>
  <c r="K48" i="8"/>
  <c r="K46" i="8"/>
  <c r="K44" i="8"/>
  <c r="K42" i="8"/>
  <c r="K40" i="8"/>
  <c r="K38" i="8"/>
  <c r="K36" i="8"/>
  <c r="O3" i="8"/>
  <c r="U6" i="8"/>
  <c r="U8" i="8"/>
  <c r="U10" i="8"/>
  <c r="O11" i="8"/>
  <c r="K13" i="8"/>
  <c r="K15" i="8"/>
  <c r="K17" i="8"/>
  <c r="O21" i="8"/>
  <c r="O23" i="8"/>
  <c r="U25" i="8"/>
  <c r="O26" i="8"/>
  <c r="N35" i="8"/>
  <c r="S35" i="8"/>
  <c r="V35" i="8" s="1"/>
  <c r="U39" i="8"/>
  <c r="N41" i="8"/>
  <c r="S41" i="8"/>
  <c r="V41" i="8" s="1"/>
  <c r="K45" i="8"/>
  <c r="K49" i="8"/>
  <c r="K53" i="8"/>
  <c r="K57" i="8"/>
  <c r="K61" i="8"/>
  <c r="K65" i="8"/>
  <c r="K69" i="8"/>
  <c r="K73" i="8"/>
  <c r="K77" i="8"/>
  <c r="K81" i="8"/>
  <c r="K85" i="8"/>
  <c r="K89" i="8"/>
  <c r="K93" i="8"/>
  <c r="K97" i="8"/>
  <c r="K101" i="8"/>
  <c r="K105" i="8"/>
  <c r="K109" i="8"/>
  <c r="K113" i="8"/>
  <c r="K117" i="8"/>
  <c r="K9" i="8"/>
  <c r="S5" i="8"/>
  <c r="U13" i="8"/>
  <c r="U15" i="8"/>
  <c r="U17" i="8"/>
  <c r="O18" i="8"/>
  <c r="K20" i="8"/>
  <c r="K22" i="8"/>
  <c r="K24" i="8"/>
  <c r="S27" i="8"/>
  <c r="O28" i="8"/>
  <c r="S29" i="8"/>
  <c r="O30" i="8"/>
  <c r="S31" i="8"/>
  <c r="O32" i="8"/>
  <c r="S33" i="8"/>
  <c r="O117" i="8"/>
  <c r="O115" i="8"/>
  <c r="O113" i="8"/>
  <c r="O111" i="8"/>
  <c r="O109" i="8"/>
  <c r="O107" i="8"/>
  <c r="O105" i="8"/>
  <c r="O103" i="8"/>
  <c r="O101" i="8"/>
  <c r="O99" i="8"/>
  <c r="O97" i="8"/>
  <c r="O95" i="8"/>
  <c r="O93" i="8"/>
  <c r="O91" i="8"/>
  <c r="O89" i="8"/>
  <c r="O87" i="8"/>
  <c r="O85" i="8"/>
  <c r="O83" i="8"/>
  <c r="O81" i="8"/>
  <c r="O79" i="8"/>
  <c r="O77" i="8"/>
  <c r="O75" i="8"/>
  <c r="O73" i="8"/>
  <c r="O71" i="8"/>
  <c r="O69" i="8"/>
  <c r="O67" i="8"/>
  <c r="O65" i="8"/>
  <c r="O63" i="8"/>
  <c r="O61" i="8"/>
  <c r="O59" i="8"/>
  <c r="O57" i="8"/>
  <c r="O55" i="8"/>
  <c r="O53" i="8"/>
  <c r="O51" i="8"/>
  <c r="O49" i="8"/>
  <c r="O47" i="8"/>
  <c r="O45" i="8"/>
  <c r="O43" i="8"/>
  <c r="O41" i="8"/>
  <c r="O39" i="8"/>
  <c r="O37" i="8"/>
  <c r="O118" i="8"/>
  <c r="O116" i="8"/>
  <c r="O114" i="8"/>
  <c r="O112" i="8"/>
  <c r="O110" i="8"/>
  <c r="O108" i="8"/>
  <c r="O106" i="8"/>
  <c r="O104" i="8"/>
  <c r="O102" i="8"/>
  <c r="O100" i="8"/>
  <c r="O98" i="8"/>
  <c r="O96" i="8"/>
  <c r="O94" i="8"/>
  <c r="O92" i="8"/>
  <c r="O90" i="8"/>
  <c r="O88" i="8"/>
  <c r="O86" i="8"/>
  <c r="O84" i="8"/>
  <c r="O82" i="8"/>
  <c r="O80" i="8"/>
  <c r="O78" i="8"/>
  <c r="O76" i="8"/>
  <c r="O74" i="8"/>
  <c r="O72" i="8"/>
  <c r="O70" i="8"/>
  <c r="O68" i="8"/>
  <c r="O66" i="8"/>
  <c r="O64" i="8"/>
  <c r="O62" i="8"/>
  <c r="O60" i="8"/>
  <c r="O58" i="8"/>
  <c r="O56" i="8"/>
  <c r="O54" i="8"/>
  <c r="O52" i="8"/>
  <c r="O50" i="8"/>
  <c r="O48" i="8"/>
  <c r="O46" i="8"/>
  <c r="O44" i="8"/>
  <c r="O42" i="8"/>
  <c r="O40" i="8"/>
  <c r="O38" i="8"/>
  <c r="O36" i="8"/>
  <c r="O34" i="8"/>
  <c r="K5" i="8"/>
  <c r="Y4" i="8" s="1"/>
  <c r="O6" i="8"/>
  <c r="O8" i="8"/>
  <c r="O10" i="8"/>
  <c r="O25" i="8"/>
  <c r="K27" i="8"/>
  <c r="K29" i="8"/>
  <c r="K31" i="8"/>
  <c r="K33" i="8"/>
  <c r="T37" i="8"/>
  <c r="K39" i="8"/>
  <c r="S43" i="8"/>
  <c r="S45" i="8"/>
  <c r="S47" i="8"/>
  <c r="S49" i="8"/>
  <c r="S51" i="8"/>
  <c r="S53" i="8"/>
  <c r="S55" i="8"/>
  <c r="S57" i="8"/>
  <c r="S59" i="8"/>
  <c r="S61" i="8"/>
  <c r="S63" i="8"/>
  <c r="S65" i="8"/>
  <c r="S67" i="8"/>
  <c r="S69" i="8"/>
  <c r="S71" i="8"/>
  <c r="S73" i="8"/>
  <c r="S75" i="8"/>
  <c r="S77" i="8"/>
  <c r="S79" i="8"/>
  <c r="S81" i="8"/>
  <c r="S83" i="8"/>
  <c r="S85" i="8"/>
  <c r="S87" i="8"/>
  <c r="S89" i="8"/>
  <c r="S91" i="8"/>
  <c r="S93" i="8"/>
  <c r="S95" i="8"/>
  <c r="S97" i="8"/>
  <c r="S99" i="8"/>
  <c r="S101" i="8"/>
  <c r="S103" i="8"/>
  <c r="S105" i="8"/>
  <c r="S107" i="8"/>
  <c r="S109" i="8"/>
  <c r="S111" i="8"/>
  <c r="S113" i="8"/>
  <c r="S115" i="8"/>
  <c r="S117" i="8"/>
  <c r="U43" i="8"/>
  <c r="U45" i="8"/>
  <c r="U47" i="8"/>
  <c r="U49" i="8"/>
  <c r="U51" i="8"/>
  <c r="U53" i="8"/>
  <c r="U55" i="8"/>
  <c r="U57" i="8"/>
  <c r="U59" i="8"/>
  <c r="U61" i="8"/>
  <c r="U63" i="8"/>
  <c r="U65" i="8"/>
  <c r="U67" i="8"/>
  <c r="U69" i="8"/>
  <c r="U71" i="8"/>
  <c r="U73" i="8"/>
  <c r="U75" i="8"/>
  <c r="U77" i="8"/>
  <c r="U79" i="8"/>
  <c r="U81" i="8"/>
  <c r="U83" i="8"/>
  <c r="U85" i="8"/>
  <c r="U87" i="8"/>
  <c r="U89" i="8"/>
  <c r="U91" i="8"/>
  <c r="U93" i="8"/>
  <c r="U95" i="8"/>
  <c r="U97" i="8"/>
  <c r="U99" i="8"/>
  <c r="U101" i="8"/>
  <c r="U103" i="8"/>
  <c r="U105" i="8"/>
  <c r="U107" i="8"/>
  <c r="U109" i="8"/>
  <c r="U111" i="8"/>
  <c r="U113" i="8"/>
  <c r="U115" i="8"/>
  <c r="U117" i="8"/>
  <c r="S36" i="8"/>
  <c r="S38" i="8"/>
  <c r="S40" i="8"/>
  <c r="S42" i="8"/>
  <c r="S44" i="8"/>
  <c r="S46" i="8"/>
  <c r="S48" i="8"/>
  <c r="S50" i="8"/>
  <c r="S52" i="8"/>
  <c r="S54" i="8"/>
  <c r="S56" i="8"/>
  <c r="S58" i="8"/>
  <c r="S60" i="8"/>
  <c r="S62" i="8"/>
  <c r="S64" i="8"/>
  <c r="S66" i="8"/>
  <c r="S68" i="8"/>
  <c r="S70" i="8"/>
  <c r="S72" i="8"/>
  <c r="S74" i="8"/>
  <c r="S76" i="8"/>
  <c r="S78" i="8"/>
  <c r="S80" i="8"/>
  <c r="S82" i="8"/>
  <c r="S84" i="8"/>
  <c r="S86" i="8"/>
  <c r="S88" i="8"/>
  <c r="S90" i="8"/>
  <c r="S92" i="8"/>
  <c r="S94" i="8"/>
  <c r="S96" i="8"/>
  <c r="S98" i="8"/>
  <c r="S100" i="8"/>
  <c r="S102" i="8"/>
  <c r="S104" i="8"/>
  <c r="S106" i="8"/>
  <c r="S108" i="8"/>
  <c r="S110" i="8"/>
  <c r="S112" i="8"/>
  <c r="S114" i="8"/>
  <c r="S116" i="8"/>
  <c r="S118" i="8"/>
  <c r="T36" i="8"/>
  <c r="T38" i="8"/>
  <c r="T40" i="8"/>
  <c r="T42" i="8"/>
  <c r="T44" i="8"/>
  <c r="T46" i="8"/>
  <c r="T48" i="8"/>
  <c r="T50" i="8"/>
  <c r="T52" i="8"/>
  <c r="T54" i="8"/>
  <c r="T56" i="8"/>
  <c r="T58" i="8"/>
  <c r="T60" i="8"/>
  <c r="T62" i="8"/>
  <c r="T64" i="8"/>
  <c r="T66" i="8"/>
  <c r="T68" i="8"/>
  <c r="T70" i="8"/>
  <c r="T72" i="8"/>
  <c r="T74" i="8"/>
  <c r="T76" i="8"/>
  <c r="T78" i="8"/>
  <c r="T80" i="8"/>
  <c r="T82" i="8"/>
  <c r="T84" i="8"/>
  <c r="T86" i="8"/>
  <c r="T88" i="8"/>
  <c r="T90" i="8"/>
  <c r="T92" i="8"/>
  <c r="T94" i="8"/>
  <c r="T96" i="8"/>
  <c r="T98" i="8"/>
  <c r="T100" i="8"/>
  <c r="T102" i="8"/>
  <c r="T104" i="8"/>
  <c r="T106" i="8"/>
  <c r="T108" i="8"/>
  <c r="T110" i="8"/>
  <c r="T112" i="8"/>
  <c r="T114" i="8"/>
  <c r="T116" i="8"/>
  <c r="T118" i="8"/>
  <c r="U36" i="8"/>
  <c r="U38" i="8"/>
  <c r="U40" i="8"/>
  <c r="U42" i="8"/>
  <c r="U44" i="8"/>
  <c r="U46" i="8"/>
  <c r="U48" i="8"/>
  <c r="U50" i="8"/>
  <c r="U52" i="8"/>
  <c r="U54" i="8"/>
  <c r="U56" i="8"/>
  <c r="U58" i="8"/>
  <c r="U60" i="8"/>
  <c r="U62" i="8"/>
  <c r="U64" i="8"/>
  <c r="U66" i="8"/>
  <c r="U68" i="8"/>
  <c r="U70" i="8"/>
  <c r="U72" i="8"/>
  <c r="U74" i="8"/>
  <c r="U76" i="8"/>
  <c r="U78" i="8"/>
  <c r="U80" i="8"/>
  <c r="U82" i="8"/>
  <c r="U84" i="8"/>
  <c r="U86" i="8"/>
  <c r="U88" i="8"/>
  <c r="U90" i="8"/>
  <c r="U92" i="8"/>
  <c r="U94" i="8"/>
  <c r="U96" i="8"/>
  <c r="U98" i="8"/>
  <c r="U100" i="8"/>
  <c r="U102" i="8"/>
  <c r="U104" i="8"/>
  <c r="U106" i="8"/>
  <c r="U108" i="8"/>
  <c r="U110" i="8"/>
  <c r="U112" i="8"/>
  <c r="U114" i="8"/>
  <c r="U116" i="8"/>
  <c r="U118" i="8"/>
  <c r="V79" i="7"/>
  <c r="O5" i="7"/>
  <c r="U11" i="7"/>
  <c r="K16" i="7"/>
  <c r="O17" i="7"/>
  <c r="W37" i="7"/>
  <c r="V75" i="7"/>
  <c r="U6" i="7"/>
  <c r="AA24" i="7"/>
  <c r="U23" i="7"/>
  <c r="V30" i="7"/>
  <c r="W107" i="7"/>
  <c r="V6" i="7"/>
  <c r="K11" i="7"/>
  <c r="AA17" i="7"/>
  <c r="V23" i="7"/>
  <c r="W57" i="7"/>
  <c r="W101" i="7"/>
  <c r="K55" i="7"/>
  <c r="W95" i="7"/>
  <c r="U26" i="7"/>
  <c r="O31" i="7"/>
  <c r="V41" i="7"/>
  <c r="V8" i="7"/>
  <c r="X8" i="7" s="1"/>
  <c r="O10" i="7"/>
  <c r="O22" i="7"/>
  <c r="O29" i="7"/>
  <c r="V32" i="7"/>
  <c r="X32" i="7" s="1"/>
  <c r="V14" i="7"/>
  <c r="AB16" i="7"/>
  <c r="P22" i="7"/>
  <c r="U25" i="7"/>
  <c r="U30" i="7"/>
  <c r="O34" i="7"/>
  <c r="K39" i="7"/>
  <c r="V73" i="7"/>
  <c r="U3" i="7"/>
  <c r="O8" i="7"/>
  <c r="O27" i="7"/>
  <c r="O32" i="7"/>
  <c r="O33" i="7"/>
  <c r="U35" i="7"/>
  <c r="V63" i="7"/>
  <c r="V3" i="7"/>
  <c r="V4" i="7"/>
  <c r="U10" i="7"/>
  <c r="K14" i="7"/>
  <c r="O15" i="7"/>
  <c r="U21" i="7"/>
  <c r="U28" i="7"/>
  <c r="V35" i="7"/>
  <c r="V43" i="7"/>
  <c r="V69" i="7"/>
  <c r="K71" i="7"/>
  <c r="V89" i="7"/>
  <c r="AA10" i="7"/>
  <c r="V10" i="7"/>
  <c r="V21" i="7"/>
  <c r="V28" i="7"/>
  <c r="V105" i="7"/>
  <c r="P2" i="7"/>
  <c r="W35" i="7"/>
  <c r="X35" i="7" s="1"/>
  <c r="O6" i="7"/>
  <c r="V11" i="7"/>
  <c r="O13" i="7"/>
  <c r="U17" i="7"/>
  <c r="X17" i="7" s="1"/>
  <c r="O24" i="7"/>
  <c r="K118" i="7"/>
  <c r="K116" i="7"/>
  <c r="K114" i="7"/>
  <c r="K112" i="7"/>
  <c r="K110" i="7"/>
  <c r="K108" i="7"/>
  <c r="K106" i="7"/>
  <c r="K104" i="7"/>
  <c r="K102" i="7"/>
  <c r="K100" i="7"/>
  <c r="K98" i="7"/>
  <c r="K96" i="7"/>
  <c r="K94" i="7"/>
  <c r="K92" i="7"/>
  <c r="K90" i="7"/>
  <c r="K88" i="7"/>
  <c r="K86" i="7"/>
  <c r="K84" i="7"/>
  <c r="K82" i="7"/>
  <c r="K80" i="7"/>
  <c r="K78" i="7"/>
  <c r="K76" i="7"/>
  <c r="K74" i="7"/>
  <c r="K72" i="7"/>
  <c r="K70" i="7"/>
  <c r="K68" i="7"/>
  <c r="K66" i="7"/>
  <c r="K64" i="7"/>
  <c r="K62" i="7"/>
  <c r="K60" i="7"/>
  <c r="K58" i="7"/>
  <c r="K56" i="7"/>
  <c r="K54" i="7"/>
  <c r="K52" i="7"/>
  <c r="K50" i="7"/>
  <c r="K48" i="7"/>
  <c r="K46" i="7"/>
  <c r="K44" i="7"/>
  <c r="K42" i="7"/>
  <c r="K40" i="7"/>
  <c r="K38" i="7"/>
  <c r="K36" i="7"/>
  <c r="U4" i="7"/>
  <c r="W5" i="7"/>
  <c r="K7" i="7"/>
  <c r="V7" i="7"/>
  <c r="K9" i="7"/>
  <c r="V9" i="7"/>
  <c r="K12" i="7"/>
  <c r="V12" i="7"/>
  <c r="P13" i="7"/>
  <c r="U14" i="7"/>
  <c r="P15" i="7"/>
  <c r="U16" i="7"/>
  <c r="P17" i="7"/>
  <c r="U19" i="7"/>
  <c r="W27" i="7"/>
  <c r="W29" i="7"/>
  <c r="W31" i="7"/>
  <c r="W33" i="7"/>
  <c r="K45" i="7"/>
  <c r="O51" i="7"/>
  <c r="U51" i="7"/>
  <c r="K61" i="7"/>
  <c r="O67" i="7"/>
  <c r="U67" i="7"/>
  <c r="K77" i="7"/>
  <c r="O83" i="7"/>
  <c r="U83" i="7"/>
  <c r="K93" i="7"/>
  <c r="O99" i="7"/>
  <c r="U99" i="7"/>
  <c r="K109" i="7"/>
  <c r="O115" i="7"/>
  <c r="U115" i="7"/>
  <c r="W9" i="7"/>
  <c r="X9" i="7" s="1"/>
  <c r="O61" i="7"/>
  <c r="U61" i="7"/>
  <c r="W4" i="7"/>
  <c r="O7" i="7"/>
  <c r="O9" i="7"/>
  <c r="O12" i="7"/>
  <c r="W14" i="7"/>
  <c r="W16" i="7"/>
  <c r="W19" i="7"/>
  <c r="K21" i="7"/>
  <c r="K23" i="7"/>
  <c r="AB23" i="7"/>
  <c r="K26" i="7"/>
  <c r="V26" i="7"/>
  <c r="P27" i="7"/>
  <c r="P29" i="7"/>
  <c r="P31" i="7"/>
  <c r="P33" i="7"/>
  <c r="O39" i="7"/>
  <c r="U39" i="7"/>
  <c r="K49" i="7"/>
  <c r="O55" i="7"/>
  <c r="U55" i="7"/>
  <c r="K65" i="7"/>
  <c r="O71" i="7"/>
  <c r="U71" i="7"/>
  <c r="K81" i="7"/>
  <c r="O87" i="7"/>
  <c r="U87" i="7"/>
  <c r="K97" i="7"/>
  <c r="O103" i="7"/>
  <c r="U103" i="7"/>
  <c r="K113" i="7"/>
  <c r="K2" i="7"/>
  <c r="W3" i="7"/>
  <c r="P7" i="7"/>
  <c r="P9" i="7"/>
  <c r="W11" i="7"/>
  <c r="X11" i="7" s="1"/>
  <c r="P12" i="7"/>
  <c r="K18" i="7"/>
  <c r="W21" i="7"/>
  <c r="X21" i="7" s="1"/>
  <c r="W23" i="7"/>
  <c r="X23" i="7" s="1"/>
  <c r="W26" i="7"/>
  <c r="K28" i="7"/>
  <c r="K30" i="7"/>
  <c r="K32" i="7"/>
  <c r="K34" i="7"/>
  <c r="K43" i="7"/>
  <c r="O49" i="7"/>
  <c r="U49" i="7"/>
  <c r="K59" i="7"/>
  <c r="O65" i="7"/>
  <c r="U65" i="7"/>
  <c r="K75" i="7"/>
  <c r="O81" i="7"/>
  <c r="U81" i="7"/>
  <c r="K91" i="7"/>
  <c r="O97" i="7"/>
  <c r="U97" i="7"/>
  <c r="K107" i="7"/>
  <c r="O113" i="7"/>
  <c r="U113" i="7"/>
  <c r="W7" i="7"/>
  <c r="W12" i="7"/>
  <c r="W2" i="7"/>
  <c r="P4" i="7"/>
  <c r="K6" i="7"/>
  <c r="K8" i="7"/>
  <c r="K10" i="7"/>
  <c r="P14" i="7"/>
  <c r="P16" i="7"/>
  <c r="W18" i="7"/>
  <c r="P19" i="7"/>
  <c r="K25" i="7"/>
  <c r="V25" i="7"/>
  <c r="W28" i="7"/>
  <c r="W30" i="7"/>
  <c r="V34" i="7"/>
  <c r="U34" i="7"/>
  <c r="K35" i="7"/>
  <c r="K37" i="7"/>
  <c r="O43" i="7"/>
  <c r="AB25" i="7" s="1"/>
  <c r="U43" i="7"/>
  <c r="V51" i="7"/>
  <c r="K53" i="7"/>
  <c r="O59" i="7"/>
  <c r="U59" i="7"/>
  <c r="X59" i="7" s="1"/>
  <c r="V67" i="7"/>
  <c r="K69" i="7"/>
  <c r="O75" i="7"/>
  <c r="U75" i="7"/>
  <c r="V83" i="7"/>
  <c r="K85" i="7"/>
  <c r="O91" i="7"/>
  <c r="U91" i="7"/>
  <c r="X91" i="7" s="1"/>
  <c r="V99" i="7"/>
  <c r="K101" i="7"/>
  <c r="O107" i="7"/>
  <c r="U107" i="7"/>
  <c r="X107" i="7" s="1"/>
  <c r="V115" i="7"/>
  <c r="K117" i="7"/>
  <c r="O77" i="7"/>
  <c r="U77" i="7"/>
  <c r="O93" i="7"/>
  <c r="U93" i="7"/>
  <c r="O109" i="7"/>
  <c r="U109" i="7"/>
  <c r="P3" i="7"/>
  <c r="AA3" i="7"/>
  <c r="P11" i="7"/>
  <c r="K13" i="7"/>
  <c r="V13" i="7"/>
  <c r="X13" i="7" s="1"/>
  <c r="K15" i="7"/>
  <c r="V15" i="7"/>
  <c r="X15" i="7" s="1"/>
  <c r="K17" i="7"/>
  <c r="U20" i="7"/>
  <c r="P21" i="7"/>
  <c r="U22" i="7"/>
  <c r="P23" i="7"/>
  <c r="U24" i="7"/>
  <c r="W25" i="7"/>
  <c r="P26" i="7"/>
  <c r="O36" i="7"/>
  <c r="V36" i="7"/>
  <c r="U36" i="7"/>
  <c r="O37" i="7"/>
  <c r="U37" i="7"/>
  <c r="K47" i="7"/>
  <c r="W51" i="7"/>
  <c r="O53" i="7"/>
  <c r="U53" i="7"/>
  <c r="X53" i="7" s="1"/>
  <c r="V61" i="7"/>
  <c r="K63" i="7"/>
  <c r="W67" i="7"/>
  <c r="O69" i="7"/>
  <c r="U69" i="7"/>
  <c r="V77" i="7"/>
  <c r="K79" i="7"/>
  <c r="W83" i="7"/>
  <c r="O85" i="7"/>
  <c r="U85" i="7"/>
  <c r="X85" i="7" s="1"/>
  <c r="V93" i="7"/>
  <c r="K95" i="7"/>
  <c r="W99" i="7"/>
  <c r="O101" i="7"/>
  <c r="U101" i="7"/>
  <c r="X101" i="7" s="1"/>
  <c r="V109" i="7"/>
  <c r="K111" i="7"/>
  <c r="W115" i="7"/>
  <c r="O117" i="7"/>
  <c r="U117" i="7"/>
  <c r="X117" i="7" s="1"/>
  <c r="O45" i="7"/>
  <c r="U45" i="7"/>
  <c r="U5" i="7"/>
  <c r="P18" i="7"/>
  <c r="K20" i="7"/>
  <c r="V20" i="7"/>
  <c r="K22" i="7"/>
  <c r="V22" i="7"/>
  <c r="K24" i="7"/>
  <c r="V24" i="7"/>
  <c r="U27" i="7"/>
  <c r="P28" i="7"/>
  <c r="U29" i="7"/>
  <c r="P30" i="7"/>
  <c r="U31" i="7"/>
  <c r="P32" i="7"/>
  <c r="U33" i="7"/>
  <c r="P34" i="7"/>
  <c r="V39" i="7"/>
  <c r="K41" i="7"/>
  <c r="W45" i="7"/>
  <c r="O47" i="7"/>
  <c r="U47" i="7"/>
  <c r="X47" i="7" s="1"/>
  <c r="V55" i="7"/>
  <c r="K57" i="7"/>
  <c r="W61" i="7"/>
  <c r="O63" i="7"/>
  <c r="U63" i="7"/>
  <c r="X63" i="7" s="1"/>
  <c r="V71" i="7"/>
  <c r="K73" i="7"/>
  <c r="W77" i="7"/>
  <c r="O79" i="7"/>
  <c r="U79" i="7"/>
  <c r="X79" i="7" s="1"/>
  <c r="V87" i="7"/>
  <c r="K89" i="7"/>
  <c r="W93" i="7"/>
  <c r="O95" i="7"/>
  <c r="U95" i="7"/>
  <c r="X95" i="7" s="1"/>
  <c r="V103" i="7"/>
  <c r="K105" i="7"/>
  <c r="W109" i="7"/>
  <c r="O111" i="7"/>
  <c r="U111" i="7"/>
  <c r="X111" i="7" s="1"/>
  <c r="AB2" i="7"/>
  <c r="P117" i="7"/>
  <c r="P115" i="7"/>
  <c r="P113" i="7"/>
  <c r="P111" i="7"/>
  <c r="P109" i="7"/>
  <c r="P107" i="7"/>
  <c r="P105" i="7"/>
  <c r="P103" i="7"/>
  <c r="P101" i="7"/>
  <c r="P99" i="7"/>
  <c r="P97" i="7"/>
  <c r="P95" i="7"/>
  <c r="P93" i="7"/>
  <c r="P91" i="7"/>
  <c r="P89" i="7"/>
  <c r="P87" i="7"/>
  <c r="P85" i="7"/>
  <c r="P83" i="7"/>
  <c r="P81" i="7"/>
  <c r="P79" i="7"/>
  <c r="P77" i="7"/>
  <c r="P75" i="7"/>
  <c r="P73" i="7"/>
  <c r="P71" i="7"/>
  <c r="P69" i="7"/>
  <c r="P67" i="7"/>
  <c r="P65" i="7"/>
  <c r="P63" i="7"/>
  <c r="P61" i="7"/>
  <c r="P59" i="7"/>
  <c r="P57" i="7"/>
  <c r="P55" i="7"/>
  <c r="P53" i="7"/>
  <c r="P51" i="7"/>
  <c r="P49" i="7"/>
  <c r="P47" i="7"/>
  <c r="P45" i="7"/>
  <c r="P43" i="7"/>
  <c r="P41" i="7"/>
  <c r="P39" i="7"/>
  <c r="P37" i="7"/>
  <c r="P35" i="7"/>
  <c r="P118" i="7"/>
  <c r="P116" i="7"/>
  <c r="P114" i="7"/>
  <c r="P112" i="7"/>
  <c r="P110" i="7"/>
  <c r="P108" i="7"/>
  <c r="P106" i="7"/>
  <c r="P104" i="7"/>
  <c r="P102" i="7"/>
  <c r="P100" i="7"/>
  <c r="P98" i="7"/>
  <c r="P96" i="7"/>
  <c r="P94" i="7"/>
  <c r="P92" i="7"/>
  <c r="P90" i="7"/>
  <c r="P88" i="7"/>
  <c r="P86" i="7"/>
  <c r="P84" i="7"/>
  <c r="P82" i="7"/>
  <c r="P80" i="7"/>
  <c r="P78" i="7"/>
  <c r="P76" i="7"/>
  <c r="P74" i="7"/>
  <c r="P72" i="7"/>
  <c r="P70" i="7"/>
  <c r="P68" i="7"/>
  <c r="P66" i="7"/>
  <c r="P64" i="7"/>
  <c r="P62" i="7"/>
  <c r="P60" i="7"/>
  <c r="P58" i="7"/>
  <c r="P56" i="7"/>
  <c r="P54" i="7"/>
  <c r="P52" i="7"/>
  <c r="P50" i="7"/>
  <c r="P48" i="7"/>
  <c r="P46" i="7"/>
  <c r="P44" i="7"/>
  <c r="P42" i="7"/>
  <c r="P40" i="7"/>
  <c r="P38" i="7"/>
  <c r="K5" i="7"/>
  <c r="P6" i="7"/>
  <c r="P8" i="7"/>
  <c r="P10" i="7"/>
  <c r="P25" i="7"/>
  <c r="K27" i="7"/>
  <c r="K29" i="7"/>
  <c r="K31" i="7"/>
  <c r="K33" i="7"/>
  <c r="W39" i="7"/>
  <c r="O41" i="7"/>
  <c r="U41" i="7"/>
  <c r="V49" i="7"/>
  <c r="K51" i="7"/>
  <c r="W55" i="7"/>
  <c r="O57" i="7"/>
  <c r="U57" i="7"/>
  <c r="X57" i="7" s="1"/>
  <c r="V65" i="7"/>
  <c r="K67" i="7"/>
  <c r="W71" i="7"/>
  <c r="O73" i="7"/>
  <c r="U73" i="7"/>
  <c r="X73" i="7" s="1"/>
  <c r="V81" i="7"/>
  <c r="K83" i="7"/>
  <c r="W87" i="7"/>
  <c r="O89" i="7"/>
  <c r="U89" i="7"/>
  <c r="V97" i="7"/>
  <c r="K99" i="7"/>
  <c r="W103" i="7"/>
  <c r="O105" i="7"/>
  <c r="U105" i="7"/>
  <c r="X105" i="7" s="1"/>
  <c r="V113" i="7"/>
  <c r="K115" i="7"/>
  <c r="U38" i="7"/>
  <c r="U40" i="7"/>
  <c r="U42" i="7"/>
  <c r="U44" i="7"/>
  <c r="U46" i="7"/>
  <c r="U48" i="7"/>
  <c r="U50" i="7"/>
  <c r="U52" i="7"/>
  <c r="U54" i="7"/>
  <c r="U56" i="7"/>
  <c r="U58" i="7"/>
  <c r="U60" i="7"/>
  <c r="U62" i="7"/>
  <c r="U64" i="7"/>
  <c r="U66" i="7"/>
  <c r="U68" i="7"/>
  <c r="U70" i="7"/>
  <c r="U72" i="7"/>
  <c r="U74" i="7"/>
  <c r="U76" i="7"/>
  <c r="U78" i="7"/>
  <c r="U80" i="7"/>
  <c r="U82" i="7"/>
  <c r="U84" i="7"/>
  <c r="U86" i="7"/>
  <c r="U88" i="7"/>
  <c r="U90" i="7"/>
  <c r="U92" i="7"/>
  <c r="U94" i="7"/>
  <c r="U96" i="7"/>
  <c r="U98" i="7"/>
  <c r="U100" i="7"/>
  <c r="U102" i="7"/>
  <c r="U104" i="7"/>
  <c r="U106" i="7"/>
  <c r="U108" i="7"/>
  <c r="U110" i="7"/>
  <c r="U112" i="7"/>
  <c r="U114" i="7"/>
  <c r="U116" i="7"/>
  <c r="U118" i="7"/>
  <c r="V38" i="7"/>
  <c r="V40" i="7"/>
  <c r="V42" i="7"/>
  <c r="V44" i="7"/>
  <c r="V46" i="7"/>
  <c r="V48" i="7"/>
  <c r="V50" i="7"/>
  <c r="V52" i="7"/>
  <c r="V54" i="7"/>
  <c r="V56" i="7"/>
  <c r="V58" i="7"/>
  <c r="V60" i="7"/>
  <c r="V62" i="7"/>
  <c r="V64" i="7"/>
  <c r="V66" i="7"/>
  <c r="V68" i="7"/>
  <c r="V70" i="7"/>
  <c r="V72" i="7"/>
  <c r="V74" i="7"/>
  <c r="V76" i="7"/>
  <c r="V78" i="7"/>
  <c r="V80" i="7"/>
  <c r="V82" i="7"/>
  <c r="V84" i="7"/>
  <c r="V86" i="7"/>
  <c r="V88" i="7"/>
  <c r="V90" i="7"/>
  <c r="V92" i="7"/>
  <c r="V94" i="7"/>
  <c r="V96" i="7"/>
  <c r="V98" i="7"/>
  <c r="V100" i="7"/>
  <c r="V102" i="7"/>
  <c r="V104" i="7"/>
  <c r="V106" i="7"/>
  <c r="V108" i="7"/>
  <c r="V110" i="7"/>
  <c r="V112" i="7"/>
  <c r="V114" i="7"/>
  <c r="V116" i="7"/>
  <c r="V118" i="7"/>
  <c r="W38" i="7"/>
  <c r="W40" i="7"/>
  <c r="W42" i="7"/>
  <c r="W44" i="7"/>
  <c r="W46" i="7"/>
  <c r="W48" i="7"/>
  <c r="W50" i="7"/>
  <c r="W52" i="7"/>
  <c r="W54" i="7"/>
  <c r="W56" i="7"/>
  <c r="W58" i="7"/>
  <c r="W60" i="7"/>
  <c r="W62" i="7"/>
  <c r="W64" i="7"/>
  <c r="W66" i="7"/>
  <c r="W68" i="7"/>
  <c r="W70" i="7"/>
  <c r="W72" i="7"/>
  <c r="W74" i="7"/>
  <c r="W76" i="7"/>
  <c r="W78" i="7"/>
  <c r="W80" i="7"/>
  <c r="W82" i="7"/>
  <c r="W84" i="7"/>
  <c r="W86" i="7"/>
  <c r="W88" i="7"/>
  <c r="W90" i="7"/>
  <c r="W92" i="7"/>
  <c r="W94" i="7"/>
  <c r="W96" i="7"/>
  <c r="W98" i="7"/>
  <c r="W100" i="7"/>
  <c r="W102" i="7"/>
  <c r="W104" i="7"/>
  <c r="W106" i="7"/>
  <c r="W108" i="7"/>
  <c r="W110" i="7"/>
  <c r="W112" i="7"/>
  <c r="W114" i="7"/>
  <c r="W116" i="7"/>
  <c r="W118" i="7"/>
  <c r="R116" i="1"/>
  <c r="Q116" i="1"/>
  <c r="P116" i="1"/>
  <c r="R114" i="1"/>
  <c r="Q114" i="1"/>
  <c r="P114" i="1"/>
  <c r="R113" i="1"/>
  <c r="Q113" i="1"/>
  <c r="P113" i="1"/>
  <c r="R112" i="1"/>
  <c r="Q112" i="1"/>
  <c r="P112" i="1"/>
  <c r="R108" i="1"/>
  <c r="Q108" i="1"/>
  <c r="P108" i="1"/>
  <c r="R106" i="1"/>
  <c r="Q106" i="1"/>
  <c r="P106" i="1"/>
  <c r="R103" i="1"/>
  <c r="Q103" i="1"/>
  <c r="P103" i="1"/>
  <c r="R101" i="1"/>
  <c r="Q101" i="1"/>
  <c r="P101" i="1"/>
  <c r="R100" i="1"/>
  <c r="Q100" i="1"/>
  <c r="P100" i="1"/>
  <c r="R98" i="1"/>
  <c r="Q98" i="1"/>
  <c r="P98" i="1"/>
  <c r="R92" i="1"/>
  <c r="Q92" i="1"/>
  <c r="P92" i="1"/>
  <c r="R91" i="1"/>
  <c r="Q91" i="1"/>
  <c r="P91" i="1"/>
  <c r="R90" i="1"/>
  <c r="Q90" i="1"/>
  <c r="P90" i="1"/>
  <c r="R89" i="1"/>
  <c r="Q89" i="1"/>
  <c r="P89" i="1"/>
  <c r="R86" i="1"/>
  <c r="Q86" i="1"/>
  <c r="P86" i="1"/>
  <c r="R85" i="1"/>
  <c r="Q85" i="1"/>
  <c r="P85" i="1"/>
  <c r="R84" i="1"/>
  <c r="Q84" i="1"/>
  <c r="P84" i="1"/>
  <c r="R82" i="1"/>
  <c r="Q82" i="1"/>
  <c r="P82" i="1"/>
  <c r="R75" i="1"/>
  <c r="Q75" i="1"/>
  <c r="P75" i="1"/>
  <c r="R74" i="1"/>
  <c r="Q74" i="1"/>
  <c r="P74" i="1"/>
  <c r="R71" i="1"/>
  <c r="Q71" i="1"/>
  <c r="P71" i="1"/>
  <c r="R67" i="1"/>
  <c r="Q67" i="1"/>
  <c r="P67" i="1"/>
  <c r="R66" i="1"/>
  <c r="Q66" i="1"/>
  <c r="P66" i="1"/>
  <c r="R64" i="1"/>
  <c r="Q64" i="1"/>
  <c r="P64" i="1"/>
  <c r="R53" i="1"/>
  <c r="Q53" i="1"/>
  <c r="P53" i="1"/>
  <c r="R48" i="1"/>
  <c r="Q48" i="1"/>
  <c r="P48" i="1"/>
  <c r="R46" i="1"/>
  <c r="Q46" i="1"/>
  <c r="P46" i="1"/>
  <c r="R39" i="1"/>
  <c r="Q39" i="1"/>
  <c r="P39" i="1"/>
  <c r="R27" i="1"/>
  <c r="Q27" i="1"/>
  <c r="P27" i="1"/>
  <c r="R109" i="1"/>
  <c r="Q109" i="1"/>
  <c r="P109" i="1"/>
  <c r="R104" i="1"/>
  <c r="Q104" i="1"/>
  <c r="P104" i="1"/>
  <c r="R99" i="1"/>
  <c r="Q99" i="1"/>
  <c r="P99" i="1"/>
  <c r="R97" i="1"/>
  <c r="Q97" i="1"/>
  <c r="P97" i="1"/>
  <c r="R83" i="1"/>
  <c r="Q83" i="1"/>
  <c r="P83" i="1"/>
  <c r="R79" i="1"/>
  <c r="Q79" i="1"/>
  <c r="P79" i="1"/>
  <c r="R72" i="1"/>
  <c r="Q72" i="1"/>
  <c r="P72" i="1"/>
  <c r="R44" i="1"/>
  <c r="Q44" i="1"/>
  <c r="P44" i="1"/>
  <c r="R43" i="1"/>
  <c r="Q43" i="1"/>
  <c r="P43" i="1"/>
  <c r="R40" i="1"/>
  <c r="Q40" i="1"/>
  <c r="P40" i="1"/>
  <c r="R36" i="1"/>
  <c r="Q36" i="1"/>
  <c r="P36" i="1"/>
  <c r="R33" i="1"/>
  <c r="Q33" i="1"/>
  <c r="P33" i="1"/>
  <c r="R18" i="1"/>
  <c r="Q18" i="1"/>
  <c r="P18" i="1"/>
  <c r="R117" i="1"/>
  <c r="Q117" i="1"/>
  <c r="P117" i="1"/>
  <c r="R115" i="1"/>
  <c r="Q115" i="1"/>
  <c r="P115" i="1"/>
  <c r="R110" i="1"/>
  <c r="Q110" i="1"/>
  <c r="P110" i="1"/>
  <c r="R70" i="1"/>
  <c r="Q70" i="1"/>
  <c r="P70" i="1"/>
  <c r="R68" i="1"/>
  <c r="Q68" i="1"/>
  <c r="P68" i="1"/>
  <c r="R63" i="1"/>
  <c r="Q63" i="1"/>
  <c r="P63" i="1"/>
  <c r="R60" i="1"/>
  <c r="Q60" i="1"/>
  <c r="P60" i="1"/>
  <c r="R57" i="1"/>
  <c r="Q57" i="1"/>
  <c r="P57" i="1"/>
  <c r="R56" i="1"/>
  <c r="Q56" i="1"/>
  <c r="P56" i="1"/>
  <c r="R51" i="1"/>
  <c r="Q51" i="1"/>
  <c r="P51" i="1"/>
  <c r="R49" i="1"/>
  <c r="Q49" i="1"/>
  <c r="P49" i="1"/>
  <c r="R42" i="1"/>
  <c r="Q42" i="1"/>
  <c r="P42" i="1"/>
  <c r="R41" i="1"/>
  <c r="Q41" i="1"/>
  <c r="P41" i="1"/>
  <c r="R37" i="1"/>
  <c r="Q37" i="1"/>
  <c r="P37" i="1"/>
  <c r="R35" i="1"/>
  <c r="Q35" i="1"/>
  <c r="P35" i="1"/>
  <c r="R30" i="1"/>
  <c r="Q30" i="1"/>
  <c r="P30" i="1"/>
  <c r="R25" i="1"/>
  <c r="Q25" i="1"/>
  <c r="P25" i="1"/>
  <c r="R24" i="1"/>
  <c r="Q24" i="1"/>
  <c r="P24" i="1"/>
  <c r="R23" i="1"/>
  <c r="Q23" i="1"/>
  <c r="P23" i="1"/>
  <c r="R22" i="1"/>
  <c r="Q22" i="1"/>
  <c r="P22" i="1"/>
  <c r="R21" i="1"/>
  <c r="Q21" i="1"/>
  <c r="P21" i="1"/>
  <c r="R20" i="1"/>
  <c r="Q20" i="1"/>
  <c r="P20" i="1"/>
  <c r="R17" i="1"/>
  <c r="Q17" i="1"/>
  <c r="P17" i="1"/>
  <c r="R16" i="1"/>
  <c r="Q16" i="1"/>
  <c r="P16" i="1"/>
  <c r="R15" i="1"/>
  <c r="Q15" i="1"/>
  <c r="P15" i="1"/>
  <c r="R13" i="1"/>
  <c r="Q13" i="1"/>
  <c r="P13" i="1"/>
  <c r="R12" i="1"/>
  <c r="Q12" i="1"/>
  <c r="P12" i="1"/>
  <c r="R11" i="1"/>
  <c r="Q11" i="1"/>
  <c r="P11" i="1"/>
  <c r="R10" i="1"/>
  <c r="Q10" i="1"/>
  <c r="P10" i="1"/>
  <c r="R9" i="1"/>
  <c r="Q9" i="1"/>
  <c r="P9" i="1"/>
  <c r="R8" i="1"/>
  <c r="Q8" i="1"/>
  <c r="P8" i="1"/>
  <c r="R7" i="1"/>
  <c r="Q7" i="1"/>
  <c r="P7" i="1"/>
  <c r="R5" i="1"/>
  <c r="Q5" i="1"/>
  <c r="P5" i="1"/>
  <c r="R4" i="1"/>
  <c r="Q4" i="1"/>
  <c r="P4" i="1"/>
  <c r="R3" i="1"/>
  <c r="Q3" i="1"/>
  <c r="P3" i="1"/>
  <c r="R2" i="1"/>
  <c r="Q2" i="1"/>
  <c r="P2" i="1"/>
  <c r="R118" i="1"/>
  <c r="Q118" i="1"/>
  <c r="P118" i="1"/>
  <c r="R93" i="1"/>
  <c r="Q93" i="1"/>
  <c r="P93" i="1"/>
  <c r="R88" i="1"/>
  <c r="Q88" i="1"/>
  <c r="P88" i="1"/>
  <c r="R81" i="1"/>
  <c r="Q81" i="1"/>
  <c r="P81" i="1"/>
  <c r="R78" i="1"/>
  <c r="Q78" i="1"/>
  <c r="P78" i="1"/>
  <c r="R77" i="1"/>
  <c r="Q77" i="1"/>
  <c r="P77" i="1"/>
  <c r="R69" i="1"/>
  <c r="Q69" i="1"/>
  <c r="P69" i="1"/>
  <c r="R62" i="1"/>
  <c r="Q62" i="1"/>
  <c r="P62" i="1"/>
  <c r="R58" i="1"/>
  <c r="Q58" i="1"/>
  <c r="P58" i="1"/>
  <c r="R55" i="1"/>
  <c r="Q55" i="1"/>
  <c r="P55" i="1"/>
  <c r="R54" i="1"/>
  <c r="Q54" i="1"/>
  <c r="P54" i="1"/>
  <c r="R52" i="1"/>
  <c r="Q52" i="1"/>
  <c r="P52" i="1"/>
  <c r="R28" i="1"/>
  <c r="Q28" i="1"/>
  <c r="P28" i="1"/>
  <c r="R111" i="1"/>
  <c r="Q111" i="1"/>
  <c r="P111" i="1"/>
  <c r="R107" i="1"/>
  <c r="Q107" i="1"/>
  <c r="P107" i="1"/>
  <c r="R105" i="1"/>
  <c r="Q105" i="1"/>
  <c r="P105" i="1"/>
  <c r="R102" i="1"/>
  <c r="Q102" i="1"/>
  <c r="P102" i="1"/>
  <c r="R96" i="1"/>
  <c r="Q96" i="1"/>
  <c r="P96" i="1"/>
  <c r="R95" i="1"/>
  <c r="Q95" i="1"/>
  <c r="P95" i="1"/>
  <c r="R94" i="1"/>
  <c r="Q94" i="1"/>
  <c r="P94" i="1"/>
  <c r="R87" i="1"/>
  <c r="Q87" i="1"/>
  <c r="P87" i="1"/>
  <c r="R80" i="1"/>
  <c r="Q80" i="1"/>
  <c r="P80" i="1"/>
  <c r="R76" i="1"/>
  <c r="Q76" i="1"/>
  <c r="P76" i="1"/>
  <c r="R73" i="1"/>
  <c r="Q73" i="1"/>
  <c r="P73" i="1"/>
  <c r="R65" i="1"/>
  <c r="Q65" i="1"/>
  <c r="P65" i="1"/>
  <c r="R61" i="1"/>
  <c r="Q61" i="1"/>
  <c r="P61" i="1"/>
  <c r="R59" i="1"/>
  <c r="Q59" i="1"/>
  <c r="P59" i="1"/>
  <c r="R50" i="1"/>
  <c r="Q50" i="1"/>
  <c r="P50" i="1"/>
  <c r="R47" i="1"/>
  <c r="Q47" i="1"/>
  <c r="P47" i="1"/>
  <c r="R45" i="1"/>
  <c r="Q45" i="1"/>
  <c r="P45" i="1"/>
  <c r="R38" i="1"/>
  <c r="Q38" i="1"/>
  <c r="P38" i="1"/>
  <c r="R34" i="1"/>
  <c r="Q34" i="1"/>
  <c r="P34" i="1"/>
  <c r="R32" i="1"/>
  <c r="Q32" i="1"/>
  <c r="P32" i="1"/>
  <c r="R31" i="1"/>
  <c r="Q31" i="1"/>
  <c r="P31" i="1"/>
  <c r="R29" i="1"/>
  <c r="Q29" i="1"/>
  <c r="P29" i="1"/>
  <c r="R26" i="1"/>
  <c r="Q26" i="1"/>
  <c r="P26" i="1"/>
  <c r="R19" i="1"/>
  <c r="Q19" i="1"/>
  <c r="P19" i="1"/>
  <c r="R14" i="1"/>
  <c r="Q14" i="1"/>
  <c r="P14" i="1"/>
  <c r="R6" i="1"/>
  <c r="Q6" i="1"/>
  <c r="P6" i="1"/>
  <c r="X34" i="7" l="1"/>
  <c r="AB17" i="7"/>
  <c r="AB18" i="7"/>
  <c r="AB24" i="7"/>
  <c r="V20" i="8"/>
  <c r="Z3" i="8"/>
  <c r="Z11" i="8"/>
  <c r="Z4" i="8"/>
  <c r="Z18" i="8"/>
  <c r="V18" i="8"/>
  <c r="V9" i="8"/>
  <c r="V3" i="8"/>
  <c r="Z5" i="8" s="1"/>
  <c r="V57" i="9"/>
  <c r="V114" i="9"/>
  <c r="Z4" i="9"/>
  <c r="Z3" i="9"/>
  <c r="Z11" i="9"/>
  <c r="V83" i="9"/>
  <c r="V44" i="9"/>
  <c r="V110" i="9"/>
  <c r="V28" i="9"/>
  <c r="V65" i="9"/>
  <c r="V45" i="9"/>
  <c r="V95" i="9"/>
  <c r="V66" i="9"/>
  <c r="Z25" i="9"/>
  <c r="V87" i="9"/>
  <c r="V2" i="14"/>
  <c r="V21" i="14"/>
  <c r="Z25" i="14"/>
  <c r="V35" i="14"/>
  <c r="V23" i="14"/>
  <c r="Z3" i="14"/>
  <c r="Z11" i="14"/>
  <c r="Z4" i="14"/>
  <c r="V18" i="14"/>
  <c r="Z18" i="12"/>
  <c r="V8" i="12"/>
  <c r="Z25" i="12"/>
  <c r="V15" i="12"/>
  <c r="V25" i="12"/>
  <c r="Z4" i="12"/>
  <c r="Z3" i="12"/>
  <c r="Z11" i="12"/>
  <c r="V18" i="12"/>
  <c r="X37" i="7"/>
  <c r="X30" i="7"/>
  <c r="X29" i="7"/>
  <c r="X28" i="7"/>
  <c r="X114" i="7"/>
  <c r="X89" i="7"/>
  <c r="X18" i="7"/>
  <c r="X26" i="7"/>
  <c r="X10" i="7"/>
  <c r="X106" i="7"/>
  <c r="X74" i="7"/>
  <c r="X58" i="7"/>
  <c r="X42" i="7"/>
  <c r="X108" i="7"/>
  <c r="X92" i="7"/>
  <c r="X76" i="7"/>
  <c r="X60" i="7"/>
  <c r="X44" i="7"/>
  <c r="X27" i="7"/>
  <c r="X7" i="7"/>
  <c r="X2" i="7"/>
  <c r="X6" i="7"/>
  <c r="V100" i="14"/>
  <c r="V84" i="14"/>
  <c r="V5" i="14"/>
  <c r="V111" i="14"/>
  <c r="V79" i="14"/>
  <c r="V47" i="14"/>
  <c r="V17" i="14"/>
  <c r="V41" i="14"/>
  <c r="V31" i="14"/>
  <c r="V12" i="14"/>
  <c r="V36" i="14"/>
  <c r="V15" i="14"/>
  <c r="V118" i="14"/>
  <c r="V102" i="14"/>
  <c r="V86" i="14"/>
  <c r="V54" i="14"/>
  <c r="V9" i="14"/>
  <c r="V83" i="14"/>
  <c r="V51" i="14"/>
  <c r="V11" i="14"/>
  <c r="V114" i="14"/>
  <c r="V98" i="14"/>
  <c r="V82" i="14"/>
  <c r="V66" i="14"/>
  <c r="V50" i="14"/>
  <c r="V29" i="14"/>
  <c r="V34" i="14"/>
  <c r="V107" i="14"/>
  <c r="V75" i="14"/>
  <c r="V19" i="14"/>
  <c r="V112" i="14"/>
  <c r="V96" i="14"/>
  <c r="V80" i="14"/>
  <c r="V64" i="14"/>
  <c r="V48" i="14"/>
  <c r="V7" i="14"/>
  <c r="V110" i="14"/>
  <c r="V94" i="14"/>
  <c r="V78" i="14"/>
  <c r="V62" i="14"/>
  <c r="V46" i="14"/>
  <c r="V40" i="14"/>
  <c r="V116" i="14"/>
  <c r="V68" i="14"/>
  <c r="V52" i="14"/>
  <c r="V25" i="14"/>
  <c r="V6" i="14"/>
  <c r="V99" i="14"/>
  <c r="V87" i="14"/>
  <c r="V67" i="14"/>
  <c r="V55" i="14"/>
  <c r="V26" i="14"/>
  <c r="V20" i="14"/>
  <c r="V108" i="14"/>
  <c r="V92" i="14"/>
  <c r="V76" i="14"/>
  <c r="V60" i="14"/>
  <c r="V44" i="14"/>
  <c r="V113" i="14"/>
  <c r="V105" i="14"/>
  <c r="V97" i="14"/>
  <c r="V89" i="14"/>
  <c r="V81" i="14"/>
  <c r="V73" i="14"/>
  <c r="V65" i="14"/>
  <c r="V57" i="14"/>
  <c r="V49" i="14"/>
  <c r="V39" i="14"/>
  <c r="V37" i="14"/>
  <c r="V10" i="14"/>
  <c r="V115" i="14"/>
  <c r="V16" i="14"/>
  <c r="V4" i="14"/>
  <c r="V106" i="14"/>
  <c r="V90" i="14"/>
  <c r="V74" i="14"/>
  <c r="V58" i="14"/>
  <c r="V42" i="14"/>
  <c r="V38" i="14"/>
  <c r="V103" i="14"/>
  <c r="V91" i="14"/>
  <c r="V71" i="14"/>
  <c r="V59" i="14"/>
  <c r="V3" i="14"/>
  <c r="V88" i="14"/>
  <c r="V72" i="14"/>
  <c r="V56" i="14"/>
  <c r="V8" i="14"/>
  <c r="V14" i="14"/>
  <c r="V70" i="14"/>
  <c r="V33" i="14"/>
  <c r="V95" i="14"/>
  <c r="V63" i="14"/>
  <c r="V32" i="14"/>
  <c r="V24" i="14"/>
  <c r="V30" i="14"/>
  <c r="V27" i="14"/>
  <c r="V22" i="14"/>
  <c r="V28" i="14"/>
  <c r="V101" i="12"/>
  <c r="V97" i="12"/>
  <c r="V81" i="12"/>
  <c r="V63" i="12"/>
  <c r="V2" i="12"/>
  <c r="V51" i="12"/>
  <c r="V112" i="12"/>
  <c r="V96" i="12"/>
  <c r="V80" i="12"/>
  <c r="V64" i="12"/>
  <c r="V48" i="12"/>
  <c r="V75" i="12"/>
  <c r="V24" i="12"/>
  <c r="V78" i="12"/>
  <c r="V93" i="12"/>
  <c r="V45" i="12"/>
  <c r="V72" i="12"/>
  <c r="V57" i="12"/>
  <c r="V115" i="12"/>
  <c r="V99" i="12"/>
  <c r="V83" i="12"/>
  <c r="V67" i="12"/>
  <c r="V21" i="12"/>
  <c r="Z19" i="12" s="1"/>
  <c r="V4" i="12"/>
  <c r="V100" i="12"/>
  <c r="V95" i="12"/>
  <c r="V49" i="12"/>
  <c r="V82" i="12"/>
  <c r="V50" i="12"/>
  <c r="V19" i="12"/>
  <c r="V13" i="12"/>
  <c r="V6" i="12"/>
  <c r="V94" i="12"/>
  <c r="V46" i="12"/>
  <c r="V77" i="12"/>
  <c r="V103" i="12"/>
  <c r="V87" i="12"/>
  <c r="V71" i="12"/>
  <c r="V117" i="12"/>
  <c r="V32" i="12"/>
  <c r="V110" i="12"/>
  <c r="V62" i="12"/>
  <c r="V105" i="12"/>
  <c r="V73" i="12"/>
  <c r="V37" i="12"/>
  <c r="V43" i="12"/>
  <c r="V108" i="12"/>
  <c r="V92" i="12"/>
  <c r="V76" i="12"/>
  <c r="V60" i="12"/>
  <c r="V44" i="12"/>
  <c r="V55" i="12"/>
  <c r="V118" i="12"/>
  <c r="V102" i="12"/>
  <c r="V56" i="12"/>
  <c r="V40" i="12"/>
  <c r="V106" i="12"/>
  <c r="V90" i="12"/>
  <c r="V74" i="12"/>
  <c r="V58" i="12"/>
  <c r="V42" i="12"/>
  <c r="V59" i="12"/>
  <c r="V85" i="12"/>
  <c r="V69" i="12"/>
  <c r="V53" i="12"/>
  <c r="V9" i="12"/>
  <c r="V36" i="12"/>
  <c r="V104" i="12"/>
  <c r="V88" i="12"/>
  <c r="V16" i="12"/>
  <c r="V20" i="12"/>
  <c r="V114" i="12"/>
  <c r="V98" i="12"/>
  <c r="V86" i="12"/>
  <c r="V70" i="12"/>
  <c r="V54" i="12"/>
  <c r="V38" i="12"/>
  <c r="V113" i="12"/>
  <c r="V65" i="12"/>
  <c r="V5" i="12"/>
  <c r="V66" i="12"/>
  <c r="V116" i="12"/>
  <c r="V84" i="12"/>
  <c r="V68" i="12"/>
  <c r="V52" i="12"/>
  <c r="V111" i="12"/>
  <c r="V79" i="12"/>
  <c r="V47" i="12"/>
  <c r="V17" i="12"/>
  <c r="V61" i="12"/>
  <c r="V22" i="12"/>
  <c r="V14" i="12"/>
  <c r="V12" i="12"/>
  <c r="V7" i="12"/>
  <c r="V104" i="9"/>
  <c r="V77" i="9"/>
  <c r="V53" i="9"/>
  <c r="V59" i="9"/>
  <c r="V113" i="9"/>
  <c r="V81" i="9"/>
  <c r="V112" i="9"/>
  <c r="V36" i="9"/>
  <c r="V25" i="9"/>
  <c r="V8" i="9"/>
  <c r="V69" i="9"/>
  <c r="V30" i="9"/>
  <c r="V6" i="9"/>
  <c r="V23" i="9"/>
  <c r="V61" i="9"/>
  <c r="V50" i="9"/>
  <c r="V22" i="9"/>
  <c r="V97" i="9"/>
  <c r="V55" i="9"/>
  <c r="V64" i="9"/>
  <c r="V48" i="9"/>
  <c r="V94" i="9"/>
  <c r="V31" i="9"/>
  <c r="V118" i="9"/>
  <c r="V102" i="9"/>
  <c r="V92" i="9"/>
  <c r="V10" i="9"/>
  <c r="V79" i="9"/>
  <c r="V86" i="9"/>
  <c r="V116" i="9"/>
  <c r="V100" i="9"/>
  <c r="V84" i="9"/>
  <c r="V26" i="9"/>
  <c r="V78" i="9"/>
  <c r="V62" i="9"/>
  <c r="V46" i="9"/>
  <c r="V39" i="9"/>
  <c r="V12" i="9"/>
  <c r="V29" i="9"/>
  <c r="Z19" i="9" s="1"/>
  <c r="V2" i="9"/>
  <c r="V47" i="9"/>
  <c r="V76" i="9"/>
  <c r="V60" i="9"/>
  <c r="V38" i="9"/>
  <c r="V20" i="9"/>
  <c r="V51" i="9"/>
  <c r="V71" i="9"/>
  <c r="V106" i="9"/>
  <c r="V90" i="9"/>
  <c r="V74" i="9"/>
  <c r="V58" i="9"/>
  <c r="V9" i="9"/>
  <c r="V27" i="9"/>
  <c r="V80" i="9"/>
  <c r="V82" i="9"/>
  <c r="V88" i="9"/>
  <c r="V72" i="9"/>
  <c r="V56" i="9"/>
  <c r="V67" i="9"/>
  <c r="V70" i="9"/>
  <c r="V54" i="9"/>
  <c r="V7" i="9"/>
  <c r="V33" i="9"/>
  <c r="V32" i="9"/>
  <c r="V91" i="9"/>
  <c r="V63" i="9"/>
  <c r="V68" i="9"/>
  <c r="V52" i="9"/>
  <c r="V42" i="9"/>
  <c r="V24" i="9"/>
  <c r="V18" i="9"/>
  <c r="V89" i="9"/>
  <c r="V96" i="9"/>
  <c r="V108" i="9"/>
  <c r="V98" i="9"/>
  <c r="V5" i="9"/>
  <c r="V7" i="8"/>
  <c r="V30" i="8"/>
  <c r="V21" i="8"/>
  <c r="V27" i="8"/>
  <c r="V59" i="8"/>
  <c r="V43" i="8"/>
  <c r="V61" i="8"/>
  <c r="V23" i="8"/>
  <c r="V29" i="8"/>
  <c r="V33" i="8"/>
  <c r="V24" i="8"/>
  <c r="V4" i="8"/>
  <c r="V22" i="8"/>
  <c r="V28" i="8"/>
  <c r="V11" i="8"/>
  <c r="V19" i="8"/>
  <c r="V110" i="8"/>
  <c r="V94" i="8"/>
  <c r="V78" i="8"/>
  <c r="V62" i="8"/>
  <c r="V46" i="8"/>
  <c r="V15" i="8"/>
  <c r="V39" i="8"/>
  <c r="V106" i="8"/>
  <c r="V90" i="8"/>
  <c r="V74" i="8"/>
  <c r="V58" i="8"/>
  <c r="V42" i="8"/>
  <c r="V16" i="8"/>
  <c r="V37" i="8"/>
  <c r="V8" i="8"/>
  <c r="V116" i="8"/>
  <c r="V100" i="8"/>
  <c r="V84" i="8"/>
  <c r="V68" i="8"/>
  <c r="V51" i="8"/>
  <c r="V13" i="8"/>
  <c r="V36" i="8"/>
  <c r="V104" i="8"/>
  <c r="V88" i="8"/>
  <c r="V72" i="8"/>
  <c r="V56" i="8"/>
  <c r="V40" i="8"/>
  <c r="V103" i="8"/>
  <c r="V87" i="8"/>
  <c r="V71" i="8"/>
  <c r="V55" i="8"/>
  <c r="V5" i="8"/>
  <c r="Z12" i="8" s="1"/>
  <c r="V14" i="8"/>
  <c r="V118" i="8"/>
  <c r="V102" i="8"/>
  <c r="V86" i="8"/>
  <c r="V70" i="8"/>
  <c r="V54" i="8"/>
  <c r="V38" i="8"/>
  <c r="V53" i="8"/>
  <c r="V25" i="8"/>
  <c r="V6" i="8"/>
  <c r="V52" i="8"/>
  <c r="V114" i="8"/>
  <c r="V98" i="8"/>
  <c r="V82" i="8"/>
  <c r="V66" i="8"/>
  <c r="V50" i="8"/>
  <c r="V49" i="8"/>
  <c r="V17" i="8"/>
  <c r="V112" i="8"/>
  <c r="V96" i="8"/>
  <c r="V80" i="8"/>
  <c r="V64" i="8"/>
  <c r="V48" i="8"/>
  <c r="V111" i="8"/>
  <c r="V95" i="8"/>
  <c r="V79" i="8"/>
  <c r="V63" i="8"/>
  <c r="V47" i="8"/>
  <c r="V31" i="8"/>
  <c r="V109" i="8"/>
  <c r="V93" i="8"/>
  <c r="V77" i="8"/>
  <c r="V45" i="8"/>
  <c r="V10" i="8"/>
  <c r="V108" i="8"/>
  <c r="V92" i="8"/>
  <c r="V76" i="8"/>
  <c r="V60" i="8"/>
  <c r="V44" i="8"/>
  <c r="V113" i="8"/>
  <c r="V97" i="8"/>
  <c r="V81" i="8"/>
  <c r="V65" i="8"/>
  <c r="V107" i="8"/>
  <c r="V91" i="8"/>
  <c r="V75" i="8"/>
  <c r="V105" i="8"/>
  <c r="V89" i="8"/>
  <c r="V73" i="8"/>
  <c r="V57" i="8"/>
  <c r="V117" i="8"/>
  <c r="V101" i="8"/>
  <c r="V85" i="8"/>
  <c r="V69" i="8"/>
  <c r="V115" i="8"/>
  <c r="V99" i="8"/>
  <c r="V83" i="8"/>
  <c r="V67" i="8"/>
  <c r="X75" i="7"/>
  <c r="X43" i="7"/>
  <c r="X25" i="7"/>
  <c r="X41" i="7"/>
  <c r="X118" i="7"/>
  <c r="X102" i="7"/>
  <c r="X86" i="7"/>
  <c r="X70" i="7"/>
  <c r="X54" i="7"/>
  <c r="X38" i="7"/>
  <c r="X24" i="7"/>
  <c r="X82" i="7"/>
  <c r="X50" i="7"/>
  <c r="X36" i="7"/>
  <c r="X68" i="7"/>
  <c r="X98" i="7"/>
  <c r="X66" i="7"/>
  <c r="X55" i="7"/>
  <c r="X116" i="7"/>
  <c r="X52" i="7"/>
  <c r="X112" i="7"/>
  <c r="X96" i="7"/>
  <c r="X80" i="7"/>
  <c r="X64" i="7"/>
  <c r="X48" i="7"/>
  <c r="X67" i="7"/>
  <c r="X12" i="7"/>
  <c r="X4" i="7"/>
  <c r="X20" i="7"/>
  <c r="X110" i="7"/>
  <c r="X94" i="7"/>
  <c r="X78" i="7"/>
  <c r="X62" i="7"/>
  <c r="X46" i="7"/>
  <c r="X87" i="7"/>
  <c r="X84" i="7"/>
  <c r="AA4" i="7"/>
  <c r="X33" i="7"/>
  <c r="X69" i="7"/>
  <c r="AB10" i="7"/>
  <c r="X19" i="7"/>
  <c r="X90" i="7"/>
  <c r="X3" i="7"/>
  <c r="X100" i="7"/>
  <c r="X104" i="7"/>
  <c r="X88" i="7"/>
  <c r="X72" i="7"/>
  <c r="X56" i="7"/>
  <c r="X40" i="7"/>
  <c r="AB3" i="7"/>
  <c r="X22" i="7"/>
  <c r="X45" i="7"/>
  <c r="X77" i="7"/>
  <c r="X14" i="7"/>
  <c r="AB4" i="7"/>
  <c r="X113" i="7"/>
  <c r="X81" i="7"/>
  <c r="X49" i="7"/>
  <c r="X31" i="7"/>
  <c r="X109" i="7"/>
  <c r="X99" i="7"/>
  <c r="X103" i="7"/>
  <c r="X71" i="7"/>
  <c r="X39" i="7"/>
  <c r="X115" i="7"/>
  <c r="X83" i="7"/>
  <c r="X51" i="7"/>
  <c r="X61" i="7"/>
  <c r="X93" i="7"/>
  <c r="X97" i="7"/>
  <c r="X65" i="7"/>
  <c r="X16" i="7"/>
  <c r="X5" i="7"/>
  <c r="AB3" i="1"/>
  <c r="O29" i="1" s="1"/>
  <c r="M14" i="1"/>
  <c r="M19" i="1"/>
  <c r="M26" i="1"/>
  <c r="M29" i="1"/>
  <c r="M31" i="1"/>
  <c r="M32" i="1"/>
  <c r="M34" i="1"/>
  <c r="M38" i="1"/>
  <c r="M45" i="1"/>
  <c r="M47" i="1"/>
  <c r="M50" i="1"/>
  <c r="M59" i="1"/>
  <c r="M61" i="1"/>
  <c r="M65" i="1"/>
  <c r="M73" i="1"/>
  <c r="M76" i="1"/>
  <c r="M80" i="1"/>
  <c r="M87" i="1"/>
  <c r="M94" i="1"/>
  <c r="M95" i="1"/>
  <c r="M96" i="1"/>
  <c r="M102" i="1"/>
  <c r="M105" i="1"/>
  <c r="M107" i="1"/>
  <c r="M111" i="1"/>
  <c r="M28" i="1"/>
  <c r="M52" i="1"/>
  <c r="M54" i="1"/>
  <c r="M55" i="1"/>
  <c r="M58" i="1"/>
  <c r="M62" i="1"/>
  <c r="M69" i="1"/>
  <c r="M77" i="1"/>
  <c r="M78" i="1"/>
  <c r="M81" i="1"/>
  <c r="M88" i="1"/>
  <c r="M93" i="1"/>
  <c r="M118" i="1"/>
  <c r="M2" i="1"/>
  <c r="M3" i="1"/>
  <c r="M4" i="1"/>
  <c r="M5" i="1"/>
  <c r="M7" i="1"/>
  <c r="M8" i="1"/>
  <c r="M9" i="1"/>
  <c r="M10" i="1"/>
  <c r="M11" i="1"/>
  <c r="M12" i="1"/>
  <c r="M13" i="1"/>
  <c r="M15" i="1"/>
  <c r="M16" i="1"/>
  <c r="M17" i="1"/>
  <c r="M20" i="1"/>
  <c r="M21" i="1"/>
  <c r="M22" i="1"/>
  <c r="M23" i="1"/>
  <c r="M24" i="1"/>
  <c r="M25" i="1"/>
  <c r="M30" i="1"/>
  <c r="M35" i="1"/>
  <c r="M37" i="1"/>
  <c r="M41" i="1"/>
  <c r="M42" i="1"/>
  <c r="Z24" i="1" s="1"/>
  <c r="M49" i="1"/>
  <c r="M51" i="1"/>
  <c r="M56" i="1"/>
  <c r="M57" i="1"/>
  <c r="M60" i="1"/>
  <c r="M63" i="1"/>
  <c r="M68" i="1"/>
  <c r="M70" i="1"/>
  <c r="M110" i="1"/>
  <c r="M115" i="1"/>
  <c r="M117" i="1"/>
  <c r="M18" i="1"/>
  <c r="M33" i="1"/>
  <c r="M36" i="1"/>
  <c r="M40" i="1"/>
  <c r="M43" i="1"/>
  <c r="M44" i="1"/>
  <c r="M72" i="1"/>
  <c r="M79" i="1"/>
  <c r="M83" i="1"/>
  <c r="M97" i="1"/>
  <c r="M99" i="1"/>
  <c r="M104" i="1"/>
  <c r="M109" i="1"/>
  <c r="M27" i="1"/>
  <c r="M39" i="1"/>
  <c r="M46" i="1"/>
  <c r="M48" i="1"/>
  <c r="M53" i="1"/>
  <c r="M64" i="1"/>
  <c r="M66" i="1"/>
  <c r="M67" i="1"/>
  <c r="M71" i="1"/>
  <c r="M74" i="1"/>
  <c r="M75" i="1"/>
  <c r="M82" i="1"/>
  <c r="M84" i="1"/>
  <c r="M85" i="1"/>
  <c r="M86" i="1"/>
  <c r="M89" i="1"/>
  <c r="M90" i="1"/>
  <c r="M91" i="1"/>
  <c r="M92" i="1"/>
  <c r="M98" i="1"/>
  <c r="M100" i="1"/>
  <c r="M101" i="1"/>
  <c r="M103" i="1"/>
  <c r="M106" i="1"/>
  <c r="M108" i="1"/>
  <c r="M112" i="1"/>
  <c r="M113" i="1"/>
  <c r="M114" i="1"/>
  <c r="M116" i="1"/>
  <c r="M6" i="1"/>
  <c r="Z26" i="8" l="1"/>
  <c r="Z19" i="8"/>
  <c r="Z26" i="9"/>
  <c r="Z5" i="9"/>
  <c r="Z12" i="9"/>
  <c r="Z26" i="14"/>
  <c r="Z19" i="14"/>
  <c r="Z12" i="14"/>
  <c r="Z5" i="14"/>
  <c r="Z26" i="12"/>
  <c r="Z5" i="12"/>
  <c r="Z12" i="12"/>
  <c r="Z2" i="1"/>
  <c r="Z10" i="1"/>
  <c r="Z17" i="1"/>
  <c r="AB19" i="7"/>
  <c r="AB26" i="7"/>
  <c r="AB12" i="7"/>
  <c r="AB5" i="7"/>
  <c r="N83" i="1"/>
  <c r="U83" i="1"/>
  <c r="T83" i="1"/>
  <c r="S83" i="1"/>
  <c r="N94" i="1"/>
  <c r="U94" i="1"/>
  <c r="T94" i="1"/>
  <c r="S94" i="1"/>
  <c r="N75" i="1"/>
  <c r="T75" i="1"/>
  <c r="S75" i="1"/>
  <c r="U75" i="1"/>
  <c r="N79" i="1"/>
  <c r="U79" i="1"/>
  <c r="T79" i="1"/>
  <c r="S79" i="1"/>
  <c r="N117" i="1"/>
  <c r="U117" i="1"/>
  <c r="T117" i="1"/>
  <c r="S117" i="1"/>
  <c r="N56" i="1"/>
  <c r="U56" i="1"/>
  <c r="T56" i="1"/>
  <c r="S56" i="1"/>
  <c r="N25" i="1"/>
  <c r="U25" i="1"/>
  <c r="T25" i="1"/>
  <c r="S25" i="1"/>
  <c r="N15" i="1"/>
  <c r="U15" i="1"/>
  <c r="T15" i="1"/>
  <c r="S15" i="1"/>
  <c r="N5" i="1"/>
  <c r="S5" i="1"/>
  <c r="U5" i="1"/>
  <c r="T5" i="1"/>
  <c r="N78" i="1"/>
  <c r="T78" i="1"/>
  <c r="S78" i="1"/>
  <c r="U78" i="1"/>
  <c r="N28" i="1"/>
  <c r="U28" i="1"/>
  <c r="T28" i="1"/>
  <c r="S28" i="1"/>
  <c r="N87" i="1"/>
  <c r="U87" i="1"/>
  <c r="T87" i="1"/>
  <c r="S87" i="1"/>
  <c r="N47" i="1"/>
  <c r="U47" i="1"/>
  <c r="T47" i="1"/>
  <c r="S47" i="1"/>
  <c r="N19" i="1"/>
  <c r="U19" i="1"/>
  <c r="T19" i="1"/>
  <c r="S19" i="1"/>
  <c r="N112" i="1"/>
  <c r="U112" i="1"/>
  <c r="T112" i="1"/>
  <c r="S112" i="1"/>
  <c r="N91" i="1"/>
  <c r="U91" i="1"/>
  <c r="T91" i="1"/>
  <c r="S91" i="1"/>
  <c r="N74" i="1"/>
  <c r="U74" i="1"/>
  <c r="T74" i="1"/>
  <c r="S74" i="1"/>
  <c r="N39" i="1"/>
  <c r="S39" i="1"/>
  <c r="U39" i="1"/>
  <c r="T39" i="1"/>
  <c r="N72" i="1"/>
  <c r="T72" i="1"/>
  <c r="S72" i="1"/>
  <c r="U72" i="1"/>
  <c r="N115" i="1"/>
  <c r="U115" i="1"/>
  <c r="T115" i="1"/>
  <c r="S115" i="1"/>
  <c r="N51" i="1"/>
  <c r="U51" i="1"/>
  <c r="T51" i="1"/>
  <c r="S51" i="1"/>
  <c r="N24" i="1"/>
  <c r="U24" i="1"/>
  <c r="T24" i="1"/>
  <c r="S24" i="1"/>
  <c r="N13" i="1"/>
  <c r="U13" i="1"/>
  <c r="T13" i="1"/>
  <c r="S13" i="1"/>
  <c r="N4" i="1"/>
  <c r="U4" i="1"/>
  <c r="T4" i="1"/>
  <c r="S4" i="1"/>
  <c r="N77" i="1"/>
  <c r="U77" i="1"/>
  <c r="T77" i="1"/>
  <c r="S77" i="1"/>
  <c r="N111" i="1"/>
  <c r="S111" i="1"/>
  <c r="U111" i="1"/>
  <c r="T111" i="1"/>
  <c r="N80" i="1"/>
  <c r="T80" i="1"/>
  <c r="S80" i="1"/>
  <c r="U80" i="1"/>
  <c r="N45" i="1"/>
  <c r="U45" i="1"/>
  <c r="T45" i="1"/>
  <c r="S45" i="1"/>
  <c r="N14" i="1"/>
  <c r="U14" i="1"/>
  <c r="T14" i="1"/>
  <c r="S14" i="1"/>
  <c r="N48" i="1"/>
  <c r="U48" i="1"/>
  <c r="T48" i="1"/>
  <c r="S48" i="1"/>
  <c r="N7" i="1"/>
  <c r="U7" i="1"/>
  <c r="T7" i="1"/>
  <c r="S7" i="1"/>
  <c r="N92" i="1"/>
  <c r="S92" i="1"/>
  <c r="U92" i="1"/>
  <c r="T92" i="1"/>
  <c r="U90" i="1"/>
  <c r="T90" i="1"/>
  <c r="S90" i="1"/>
  <c r="U44" i="1"/>
  <c r="T44" i="1"/>
  <c r="S44" i="1"/>
  <c r="U12" i="1"/>
  <c r="T12" i="1"/>
  <c r="S12" i="1"/>
  <c r="U69" i="1"/>
  <c r="T69" i="1"/>
  <c r="S69" i="1"/>
  <c r="U107" i="1"/>
  <c r="T107" i="1"/>
  <c r="S107" i="1"/>
  <c r="U76" i="1"/>
  <c r="T76" i="1"/>
  <c r="S76" i="1"/>
  <c r="S38" i="1"/>
  <c r="U38" i="1"/>
  <c r="T38" i="1"/>
  <c r="N16" i="1"/>
  <c r="T16" i="1"/>
  <c r="S16" i="1"/>
  <c r="U16" i="1"/>
  <c r="N114" i="1"/>
  <c r="T114" i="1"/>
  <c r="S114" i="1"/>
  <c r="U114" i="1"/>
  <c r="N18" i="1"/>
  <c r="U18" i="1"/>
  <c r="T18" i="1"/>
  <c r="S18" i="1"/>
  <c r="N50" i="1"/>
  <c r="U50" i="1"/>
  <c r="T50" i="1"/>
  <c r="S50" i="1"/>
  <c r="U71" i="1"/>
  <c r="T71" i="1"/>
  <c r="S71" i="1"/>
  <c r="T49" i="1"/>
  <c r="S49" i="1"/>
  <c r="U49" i="1"/>
  <c r="T106" i="1"/>
  <c r="S106" i="1"/>
  <c r="U106" i="1"/>
  <c r="U109" i="1"/>
  <c r="T109" i="1"/>
  <c r="S109" i="1"/>
  <c r="N42" i="1"/>
  <c r="U42" i="1"/>
  <c r="T42" i="1"/>
  <c r="S42" i="1"/>
  <c r="N2" i="1"/>
  <c r="U2" i="1"/>
  <c r="T2" i="1"/>
  <c r="S2" i="1"/>
  <c r="U73" i="1"/>
  <c r="T73" i="1"/>
  <c r="S73" i="1"/>
  <c r="U103" i="1"/>
  <c r="T103" i="1"/>
  <c r="S103" i="1"/>
  <c r="S86" i="1"/>
  <c r="U86" i="1"/>
  <c r="T86" i="1"/>
  <c r="T66" i="1"/>
  <c r="S66" i="1"/>
  <c r="U66" i="1"/>
  <c r="U104" i="1"/>
  <c r="T104" i="1"/>
  <c r="S104" i="1"/>
  <c r="U40" i="1"/>
  <c r="T40" i="1"/>
  <c r="S40" i="1"/>
  <c r="U68" i="1"/>
  <c r="T68" i="1"/>
  <c r="S68" i="1"/>
  <c r="U41" i="1"/>
  <c r="T41" i="1"/>
  <c r="S41" i="1"/>
  <c r="U21" i="1"/>
  <c r="T21" i="1"/>
  <c r="S21" i="1"/>
  <c r="U10" i="1"/>
  <c r="T10" i="1"/>
  <c r="S10" i="1"/>
  <c r="S118" i="1"/>
  <c r="U118" i="1"/>
  <c r="T118" i="1"/>
  <c r="T58" i="1"/>
  <c r="S58" i="1"/>
  <c r="U58" i="1"/>
  <c r="U102" i="1"/>
  <c r="T102" i="1"/>
  <c r="S102" i="1"/>
  <c r="U65" i="1"/>
  <c r="T65" i="1"/>
  <c r="S65" i="1"/>
  <c r="U32" i="1"/>
  <c r="T32" i="1"/>
  <c r="S32" i="1"/>
  <c r="N98" i="1"/>
  <c r="U98" i="1"/>
  <c r="T98" i="1"/>
  <c r="S98" i="1"/>
  <c r="N57" i="1"/>
  <c r="U57" i="1"/>
  <c r="T57" i="1"/>
  <c r="S57" i="1"/>
  <c r="N52" i="1"/>
  <c r="U52" i="1"/>
  <c r="T52" i="1"/>
  <c r="S52" i="1"/>
  <c r="N113" i="1"/>
  <c r="U113" i="1"/>
  <c r="T113" i="1"/>
  <c r="S113" i="1"/>
  <c r="N46" i="1"/>
  <c r="U46" i="1"/>
  <c r="T46" i="1"/>
  <c r="S46" i="1"/>
  <c r="U27" i="1"/>
  <c r="T27" i="1"/>
  <c r="S27" i="1"/>
  <c r="U23" i="1"/>
  <c r="T23" i="1"/>
  <c r="S23" i="1"/>
  <c r="N89" i="1"/>
  <c r="U89" i="1"/>
  <c r="T89" i="1"/>
  <c r="S89" i="1"/>
  <c r="U43" i="1"/>
  <c r="T43" i="1"/>
  <c r="S43" i="1"/>
  <c r="T11" i="1"/>
  <c r="S11" i="1"/>
  <c r="U11" i="1"/>
  <c r="N105" i="1"/>
  <c r="U105" i="1"/>
  <c r="T105" i="1"/>
  <c r="S105" i="1"/>
  <c r="N6" i="1"/>
  <c r="T6" i="1"/>
  <c r="S6" i="1"/>
  <c r="U6" i="1"/>
  <c r="N101" i="1"/>
  <c r="U101" i="1"/>
  <c r="T101" i="1"/>
  <c r="S101" i="1"/>
  <c r="N85" i="1"/>
  <c r="U85" i="1"/>
  <c r="T85" i="1"/>
  <c r="S85" i="1"/>
  <c r="N64" i="1"/>
  <c r="U64" i="1"/>
  <c r="T64" i="1"/>
  <c r="S64" i="1"/>
  <c r="N99" i="1"/>
  <c r="S99" i="1"/>
  <c r="U99" i="1"/>
  <c r="T99" i="1"/>
  <c r="N36" i="1"/>
  <c r="T36" i="1"/>
  <c r="S36" i="1"/>
  <c r="U36" i="1"/>
  <c r="N63" i="1"/>
  <c r="U63" i="1"/>
  <c r="T63" i="1"/>
  <c r="S63" i="1"/>
  <c r="N37" i="1"/>
  <c r="U37" i="1"/>
  <c r="T37" i="1"/>
  <c r="S37" i="1"/>
  <c r="N20" i="1"/>
  <c r="U20" i="1"/>
  <c r="T20" i="1"/>
  <c r="S20" i="1"/>
  <c r="N9" i="1"/>
  <c r="U9" i="1"/>
  <c r="T9" i="1"/>
  <c r="S9" i="1"/>
  <c r="N93" i="1"/>
  <c r="U93" i="1"/>
  <c r="T93" i="1"/>
  <c r="S93" i="1"/>
  <c r="N55" i="1"/>
  <c r="U55" i="1"/>
  <c r="T55" i="1"/>
  <c r="S55" i="1"/>
  <c r="N96" i="1"/>
  <c r="S96" i="1"/>
  <c r="U96" i="1"/>
  <c r="T96" i="1"/>
  <c r="N61" i="1"/>
  <c r="T61" i="1"/>
  <c r="S61" i="1"/>
  <c r="U61" i="1"/>
  <c r="N31" i="1"/>
  <c r="U31" i="1"/>
  <c r="T31" i="1"/>
  <c r="S31" i="1"/>
  <c r="N82" i="1"/>
  <c r="U82" i="1"/>
  <c r="T82" i="1"/>
  <c r="S82" i="1"/>
  <c r="N30" i="1"/>
  <c r="S30" i="1"/>
  <c r="U30" i="1"/>
  <c r="T30" i="1"/>
  <c r="N81" i="1"/>
  <c r="U81" i="1"/>
  <c r="T81" i="1"/>
  <c r="S81" i="1"/>
  <c r="U108" i="1"/>
  <c r="T108" i="1"/>
  <c r="S108" i="1"/>
  <c r="S110" i="1"/>
  <c r="U110" i="1"/>
  <c r="T110" i="1"/>
  <c r="U3" i="1"/>
  <c r="T3" i="1"/>
  <c r="S3" i="1"/>
  <c r="N67" i="1"/>
  <c r="U67" i="1"/>
  <c r="T67" i="1"/>
  <c r="S67" i="1"/>
  <c r="U70" i="1"/>
  <c r="T70" i="1"/>
  <c r="S70" i="1"/>
  <c r="N22" i="1"/>
  <c r="S22" i="1"/>
  <c r="U22" i="1"/>
  <c r="T22" i="1"/>
  <c r="N62" i="1"/>
  <c r="U62" i="1"/>
  <c r="T62" i="1"/>
  <c r="S62" i="1"/>
  <c r="U34" i="1"/>
  <c r="T34" i="1"/>
  <c r="S34" i="1"/>
  <c r="N116" i="1"/>
  <c r="U116" i="1"/>
  <c r="T116" i="1"/>
  <c r="S116" i="1"/>
  <c r="N100" i="1"/>
  <c r="U100" i="1"/>
  <c r="T100" i="1"/>
  <c r="S100" i="1"/>
  <c r="N84" i="1"/>
  <c r="U84" i="1"/>
  <c r="T84" i="1"/>
  <c r="S84" i="1"/>
  <c r="N53" i="1"/>
  <c r="U53" i="1"/>
  <c r="T53" i="1"/>
  <c r="S53" i="1"/>
  <c r="N97" i="1"/>
  <c r="U97" i="1"/>
  <c r="T97" i="1"/>
  <c r="S97" i="1"/>
  <c r="N33" i="1"/>
  <c r="U33" i="1"/>
  <c r="T33" i="1"/>
  <c r="S33" i="1"/>
  <c r="N60" i="1"/>
  <c r="S60" i="1"/>
  <c r="U60" i="1"/>
  <c r="T60" i="1"/>
  <c r="N35" i="1"/>
  <c r="T35" i="1"/>
  <c r="S35" i="1"/>
  <c r="U35" i="1"/>
  <c r="N17" i="1"/>
  <c r="U17" i="1"/>
  <c r="T17" i="1"/>
  <c r="S17" i="1"/>
  <c r="N8" i="1"/>
  <c r="U8" i="1"/>
  <c r="T8" i="1"/>
  <c r="S8" i="1"/>
  <c r="N88" i="1"/>
  <c r="U88" i="1"/>
  <c r="T88" i="1"/>
  <c r="S88" i="1"/>
  <c r="N54" i="1"/>
  <c r="U54" i="1"/>
  <c r="T54" i="1"/>
  <c r="S54" i="1"/>
  <c r="N95" i="1"/>
  <c r="U95" i="1"/>
  <c r="T95" i="1"/>
  <c r="S95" i="1"/>
  <c r="N59" i="1"/>
  <c r="U59" i="1"/>
  <c r="T59" i="1"/>
  <c r="S59" i="1"/>
  <c r="N29" i="1"/>
  <c r="S29" i="1"/>
  <c r="U29" i="1"/>
  <c r="T29" i="1"/>
  <c r="N26" i="1"/>
  <c r="U26" i="1"/>
  <c r="T26" i="1"/>
  <c r="S26" i="1"/>
  <c r="O74" i="1"/>
  <c r="O51" i="1"/>
  <c r="O77" i="1"/>
  <c r="O14" i="1"/>
  <c r="O82" i="1"/>
  <c r="O48" i="1"/>
  <c r="O30" i="1"/>
  <c r="O52" i="1"/>
  <c r="O57" i="1"/>
  <c r="O39" i="1"/>
  <c r="O24" i="1"/>
  <c r="O111" i="1"/>
  <c r="O91" i="1"/>
  <c r="O45" i="1"/>
  <c r="O26" i="1"/>
  <c r="O114" i="1"/>
  <c r="O83" i="1"/>
  <c r="O16" i="1"/>
  <c r="O94" i="1"/>
  <c r="O115" i="1"/>
  <c r="O112" i="1"/>
  <c r="O72" i="1"/>
  <c r="O13" i="1"/>
  <c r="O80" i="1"/>
  <c r="O4" i="1"/>
  <c r="O81" i="1"/>
  <c r="O98" i="1"/>
  <c r="O18" i="1"/>
  <c r="O7" i="1"/>
  <c r="O50" i="1"/>
  <c r="O113" i="1"/>
  <c r="O92" i="1"/>
  <c r="O75" i="1"/>
  <c r="O46" i="1"/>
  <c r="O79" i="1"/>
  <c r="O117" i="1"/>
  <c r="O56" i="1"/>
  <c r="O25" i="1"/>
  <c r="O15" i="1"/>
  <c r="O5" i="1"/>
  <c r="O78" i="1"/>
  <c r="O28" i="1"/>
  <c r="O87" i="1"/>
  <c r="O47" i="1"/>
  <c r="O19" i="1"/>
  <c r="O108" i="1"/>
  <c r="O90" i="1"/>
  <c r="O71" i="1"/>
  <c r="O27" i="1"/>
  <c r="O44" i="1"/>
  <c r="O110" i="1"/>
  <c r="O49" i="1"/>
  <c r="O23" i="1"/>
  <c r="O12" i="1"/>
  <c r="O3" i="1"/>
  <c r="O69" i="1"/>
  <c r="O107" i="1"/>
  <c r="O76" i="1"/>
  <c r="O38" i="1"/>
  <c r="O106" i="1"/>
  <c r="O89" i="1"/>
  <c r="O67" i="1"/>
  <c r="O109" i="1"/>
  <c r="O43" i="1"/>
  <c r="O70" i="1"/>
  <c r="O42" i="1"/>
  <c r="O22" i="1"/>
  <c r="O11" i="1"/>
  <c r="O2" i="1"/>
  <c r="O62" i="1"/>
  <c r="O105" i="1"/>
  <c r="O73" i="1"/>
  <c r="O34" i="1"/>
  <c r="O103" i="1"/>
  <c r="O86" i="1"/>
  <c r="O66" i="1"/>
  <c r="O104" i="1"/>
  <c r="O40" i="1"/>
  <c r="O68" i="1"/>
  <c r="O41" i="1"/>
  <c r="O21" i="1"/>
  <c r="O10" i="1"/>
  <c r="O118" i="1"/>
  <c r="O58" i="1"/>
  <c r="O102" i="1"/>
  <c r="O65" i="1"/>
  <c r="O32" i="1"/>
  <c r="O6" i="1"/>
  <c r="O101" i="1"/>
  <c r="O85" i="1"/>
  <c r="O64" i="1"/>
  <c r="O99" i="1"/>
  <c r="O36" i="1"/>
  <c r="O63" i="1"/>
  <c r="O37" i="1"/>
  <c r="O20" i="1"/>
  <c r="O9" i="1"/>
  <c r="O93" i="1"/>
  <c r="O55" i="1"/>
  <c r="O96" i="1"/>
  <c r="O61" i="1"/>
  <c r="O31" i="1"/>
  <c r="O116" i="1"/>
  <c r="O100" i="1"/>
  <c r="O84" i="1"/>
  <c r="O53" i="1"/>
  <c r="O97" i="1"/>
  <c r="O33" i="1"/>
  <c r="O60" i="1"/>
  <c r="O35" i="1"/>
  <c r="O17" i="1"/>
  <c r="O8" i="1"/>
  <c r="O88" i="1"/>
  <c r="O54" i="1"/>
  <c r="O95" i="1"/>
  <c r="O59" i="1"/>
  <c r="N66" i="1"/>
  <c r="N109" i="1"/>
  <c r="N70" i="1"/>
  <c r="N58" i="1"/>
  <c r="N34" i="1"/>
  <c r="N106" i="1"/>
  <c r="N27" i="1"/>
  <c r="N68" i="1"/>
  <c r="N11" i="1"/>
  <c r="N107" i="1"/>
  <c r="N32" i="1"/>
  <c r="N90" i="1"/>
  <c r="N104" i="1"/>
  <c r="N3" i="1"/>
  <c r="N102" i="1"/>
  <c r="N108" i="1"/>
  <c r="N10" i="1"/>
  <c r="N44" i="1"/>
  <c r="N41" i="1"/>
  <c r="N76" i="1"/>
  <c r="N103" i="1"/>
  <c r="N86" i="1"/>
  <c r="N43" i="1"/>
  <c r="N23" i="1"/>
  <c r="N118" i="1"/>
  <c r="N73" i="1"/>
  <c r="N12" i="1"/>
  <c r="N49" i="1"/>
  <c r="N71" i="1"/>
  <c r="N40" i="1"/>
  <c r="N69" i="1"/>
  <c r="N65" i="1"/>
  <c r="N110" i="1"/>
  <c r="N21" i="1"/>
  <c r="N38" i="1"/>
  <c r="V35" i="1" l="1"/>
  <c r="V16" i="1"/>
  <c r="Z3" i="1"/>
  <c r="Z11" i="1"/>
  <c r="Z4" i="1"/>
  <c r="Z18" i="1"/>
  <c r="V89" i="1"/>
  <c r="V21" i="1"/>
  <c r="V73" i="1"/>
  <c r="V69" i="1"/>
  <c r="V7" i="1"/>
  <c r="V14" i="1"/>
  <c r="V77" i="1"/>
  <c r="V13" i="1"/>
  <c r="V51" i="1"/>
  <c r="V74" i="1"/>
  <c r="V112" i="1"/>
  <c r="V47" i="1"/>
  <c r="V28" i="1"/>
  <c r="V25" i="1"/>
  <c r="V117" i="1"/>
  <c r="Z25" i="1"/>
  <c r="V22" i="1"/>
  <c r="V30" i="1"/>
  <c r="V96" i="1"/>
  <c r="V99" i="1"/>
  <c r="V118" i="1"/>
  <c r="V86" i="1"/>
  <c r="V58" i="1"/>
  <c r="V66" i="1"/>
  <c r="V114" i="1"/>
  <c r="V67" i="1"/>
  <c r="V65" i="1"/>
  <c r="V40" i="1"/>
  <c r="V90" i="1"/>
  <c r="V83" i="1"/>
  <c r="V62" i="1"/>
  <c r="V70" i="1"/>
  <c r="V81" i="1"/>
  <c r="V82" i="1"/>
  <c r="V55" i="1"/>
  <c r="V9" i="1"/>
  <c r="V37" i="1"/>
  <c r="V64" i="1"/>
  <c r="V101" i="1"/>
  <c r="V105" i="1"/>
  <c r="V113" i="1"/>
  <c r="V57" i="1"/>
  <c r="V32" i="1"/>
  <c r="V68" i="1"/>
  <c r="V44" i="1"/>
  <c r="V92" i="1"/>
  <c r="V111" i="1"/>
  <c r="V39" i="1"/>
  <c r="V23" i="1"/>
  <c r="V102" i="1"/>
  <c r="V104" i="1"/>
  <c r="V71" i="1"/>
  <c r="V48" i="1"/>
  <c r="V45" i="1"/>
  <c r="V4" i="1"/>
  <c r="V24" i="1"/>
  <c r="V115" i="1"/>
  <c r="V91" i="1"/>
  <c r="V19" i="1"/>
  <c r="V87" i="1"/>
  <c r="V15" i="1"/>
  <c r="V56" i="1"/>
  <c r="V79" i="1"/>
  <c r="V94" i="1"/>
  <c r="V3" i="1"/>
  <c r="V43" i="1"/>
  <c r="V10" i="1"/>
  <c r="V103" i="1"/>
  <c r="V107" i="1"/>
  <c r="V78" i="1"/>
  <c r="V95" i="1"/>
  <c r="V88" i="1"/>
  <c r="V17" i="1"/>
  <c r="V97" i="1"/>
  <c r="V84" i="1"/>
  <c r="V116" i="1"/>
  <c r="V61" i="1"/>
  <c r="V36" i="1"/>
  <c r="V27" i="1"/>
  <c r="V42" i="1"/>
  <c r="V106" i="1"/>
  <c r="V50" i="1"/>
  <c r="V29" i="1"/>
  <c r="V60" i="1"/>
  <c r="V38" i="1"/>
  <c r="V80" i="1"/>
  <c r="V72" i="1"/>
  <c r="V75" i="1"/>
  <c r="V110" i="1"/>
  <c r="V31" i="1"/>
  <c r="V93" i="1"/>
  <c r="V20" i="1"/>
  <c r="V63" i="1"/>
  <c r="V85" i="1"/>
  <c r="V46" i="1"/>
  <c r="V52" i="1"/>
  <c r="V98" i="1"/>
  <c r="V49" i="1"/>
  <c r="V76" i="1"/>
  <c r="V5" i="1"/>
  <c r="V26" i="1"/>
  <c r="V59" i="1"/>
  <c r="V54" i="1"/>
  <c r="V8" i="1"/>
  <c r="V33" i="1"/>
  <c r="V53" i="1"/>
  <c r="V100" i="1"/>
  <c r="V34" i="1"/>
  <c r="V108" i="1"/>
  <c r="V6" i="1"/>
  <c r="V11" i="1"/>
  <c r="V41" i="1"/>
  <c r="V2" i="1"/>
  <c r="V109" i="1"/>
  <c r="V18" i="1"/>
  <c r="V12" i="1"/>
  <c r="Z26" i="1" l="1"/>
  <c r="Z12" i="1"/>
  <c r="Z5" i="1"/>
  <c r="Z19" i="1"/>
  <c r="J32" i="1"/>
  <c r="J68" i="1"/>
  <c r="J76" i="1"/>
  <c r="J44" i="1"/>
  <c r="J114" i="1"/>
  <c r="J24" i="1"/>
  <c r="J94" i="1"/>
  <c r="J5" i="1"/>
  <c r="J92" i="1"/>
  <c r="J82" i="1"/>
  <c r="J35" i="1"/>
  <c r="J2" i="1"/>
  <c r="J55" i="1"/>
  <c r="J64" i="1"/>
  <c r="J48" i="1"/>
  <c r="J116" i="1"/>
  <c r="J96" i="1"/>
  <c r="J25" i="1"/>
  <c r="J9" i="1"/>
  <c r="J62" i="1"/>
  <c r="J41" i="1"/>
  <c r="J52" i="1"/>
  <c r="J79" i="1"/>
  <c r="J88" i="1"/>
  <c r="J65" i="1"/>
  <c r="J40" i="1"/>
  <c r="J107" i="1"/>
  <c r="J27" i="1"/>
  <c r="J80" i="1"/>
  <c r="J72" i="1"/>
  <c r="J98" i="1"/>
  <c r="J19" i="1"/>
  <c r="J56" i="1"/>
  <c r="J50" i="1"/>
  <c r="J95" i="1"/>
  <c r="J97" i="1"/>
  <c r="J67" i="1"/>
  <c r="J20" i="1"/>
  <c r="J11" i="1"/>
  <c r="J73" i="1"/>
  <c r="J23" i="1"/>
  <c r="J13" i="1"/>
  <c r="J75" i="1"/>
  <c r="J105" i="1"/>
  <c r="J89" i="1"/>
  <c r="J49" i="1"/>
  <c r="J45" i="1"/>
  <c r="J70" i="1"/>
  <c r="J110" i="1"/>
  <c r="J87" i="1"/>
  <c r="J84" i="1"/>
  <c r="J31" i="1"/>
  <c r="J102" i="1"/>
  <c r="J104" i="1"/>
  <c r="J69" i="1"/>
  <c r="J71" i="1"/>
  <c r="J7" i="1"/>
  <c r="J4" i="1"/>
  <c r="J91" i="1"/>
  <c r="J28" i="1"/>
  <c r="J46" i="1"/>
  <c r="J30" i="1"/>
  <c r="J8" i="1"/>
  <c r="J100" i="1"/>
  <c r="J34" i="1"/>
  <c r="J61" i="1"/>
  <c r="J36" i="1"/>
  <c r="J109" i="1"/>
  <c r="J6" i="1"/>
  <c r="J78" i="1"/>
  <c r="J99" i="1"/>
  <c r="J21" i="1"/>
  <c r="J57" i="1"/>
  <c r="J33" i="1"/>
  <c r="J101" i="1"/>
  <c r="J38" i="1"/>
  <c r="J77" i="1"/>
  <c r="J58" i="1"/>
  <c r="J66" i="1"/>
  <c r="J3" i="1"/>
  <c r="J90" i="1"/>
  <c r="J14" i="1"/>
  <c r="J51" i="1"/>
  <c r="J16" i="1"/>
  <c r="J15" i="1"/>
  <c r="J113" i="1"/>
  <c r="J29" i="1"/>
  <c r="J60" i="1"/>
  <c r="J22" i="1"/>
  <c r="J93" i="1"/>
  <c r="J85" i="1"/>
  <c r="J83" i="1"/>
  <c r="J115" i="1"/>
  <c r="J59" i="1"/>
  <c r="J74" i="1"/>
  <c r="J81" i="1"/>
  <c r="J63" i="1"/>
  <c r="J43" i="1"/>
  <c r="J118" i="1"/>
  <c r="J86" i="1"/>
  <c r="J12" i="1"/>
  <c r="J108" i="1"/>
  <c r="J111" i="1"/>
  <c r="J39" i="1"/>
  <c r="J47" i="1"/>
  <c r="J117" i="1"/>
  <c r="J26" i="1"/>
  <c r="J18" i="1"/>
  <c r="J54" i="1"/>
  <c r="J53" i="1"/>
  <c r="J106" i="1"/>
  <c r="J37" i="1"/>
  <c r="J42" i="1"/>
  <c r="J10" i="1"/>
  <c r="J103" i="1"/>
  <c r="J112" i="1"/>
  <c r="J17" i="1"/>
  <c r="AB2" i="1"/>
  <c r="K68" i="1" s="1"/>
  <c r="Y25" i="1" l="1"/>
  <c r="Y3" i="1"/>
  <c r="Y11" i="1"/>
  <c r="Y18" i="1"/>
  <c r="K97" i="1"/>
  <c r="K19" i="1"/>
  <c r="K80" i="1"/>
  <c r="K44" i="1"/>
  <c r="K69" i="1"/>
  <c r="K24" i="1"/>
  <c r="K25" i="1"/>
  <c r="K96" i="1"/>
  <c r="K54" i="1"/>
  <c r="K26" i="1"/>
  <c r="K39" i="1"/>
  <c r="K12" i="1"/>
  <c r="K63" i="1"/>
  <c r="K59" i="1"/>
  <c r="K3" i="1"/>
  <c r="K94" i="1"/>
  <c r="K30" i="1"/>
  <c r="K4" i="1"/>
  <c r="K64" i="1"/>
  <c r="K9" i="1"/>
  <c r="K107" i="1"/>
  <c r="K48" i="1"/>
  <c r="K43" i="1"/>
  <c r="K90" i="1"/>
  <c r="K17" i="1"/>
  <c r="K37" i="1"/>
  <c r="K31" i="1"/>
  <c r="K61" i="1"/>
  <c r="K110" i="1"/>
  <c r="K10" i="1"/>
  <c r="K102" i="1"/>
  <c r="K75" i="1"/>
  <c r="K13" i="1"/>
  <c r="K35" i="1"/>
  <c r="K87" i="1"/>
  <c r="K85" i="1"/>
  <c r="K29" i="1"/>
  <c r="K16" i="1"/>
  <c r="K34" i="1"/>
  <c r="K11" i="1"/>
  <c r="K95" i="1"/>
  <c r="K27" i="1"/>
  <c r="K108" i="1"/>
  <c r="K82" i="1"/>
  <c r="K41" i="1"/>
  <c r="K103" i="1"/>
  <c r="K60" i="1"/>
  <c r="K62" i="1"/>
  <c r="K89" i="1"/>
  <c r="K106" i="1"/>
  <c r="K21" i="1"/>
  <c r="K86" i="1"/>
  <c r="K66" i="1"/>
  <c r="K77" i="1"/>
  <c r="K57" i="1"/>
  <c r="K109" i="1"/>
  <c r="K46" i="1"/>
  <c r="K7" i="1"/>
  <c r="K88" i="1"/>
  <c r="K105" i="1"/>
  <c r="K111" i="1"/>
  <c r="K81" i="1"/>
  <c r="K52" i="1"/>
  <c r="K93" i="1"/>
  <c r="K113" i="1"/>
  <c r="K51" i="1"/>
  <c r="K114" i="1"/>
  <c r="K73" i="1"/>
  <c r="K100" i="1"/>
  <c r="K84" i="1"/>
  <c r="K40" i="1"/>
  <c r="K20" i="1"/>
  <c r="K50" i="1"/>
  <c r="K98" i="1"/>
  <c r="K76" i="1"/>
  <c r="K117" i="1"/>
  <c r="K115" i="1"/>
  <c r="K116" i="1"/>
  <c r="K78" i="1"/>
  <c r="K118" i="1"/>
  <c r="K101" i="1"/>
  <c r="K71" i="1"/>
  <c r="K92" i="1"/>
  <c r="K79" i="1"/>
  <c r="K65" i="1"/>
  <c r="K32" i="1"/>
  <c r="K53" i="1"/>
  <c r="K47" i="1"/>
  <c r="K74" i="1"/>
  <c r="K91" i="1"/>
  <c r="K49" i="1"/>
  <c r="K112" i="1"/>
  <c r="K104" i="1"/>
  <c r="K6" i="1"/>
  <c r="K42" i="1"/>
  <c r="K83" i="1"/>
  <c r="K5" i="1"/>
  <c r="K58" i="1"/>
  <c r="K28" i="1"/>
  <c r="K70" i="1"/>
  <c r="K45" i="1"/>
  <c r="K99" i="1"/>
  <c r="K18" i="1"/>
  <c r="K33" i="1"/>
  <c r="K22" i="1"/>
  <c r="K15" i="1"/>
  <c r="K14" i="1"/>
  <c r="K2" i="1"/>
  <c r="Y4" i="1" s="1"/>
  <c r="K38" i="1"/>
  <c r="K36" i="1"/>
  <c r="K8" i="1"/>
  <c r="K23" i="1"/>
  <c r="K67" i="1"/>
  <c r="K56" i="1"/>
  <c r="K72" i="1"/>
  <c r="K55" i="1"/>
</calcChain>
</file>

<file path=xl/sharedStrings.xml><?xml version="1.0" encoding="utf-8"?>
<sst xmlns="http://schemas.openxmlformats.org/spreadsheetml/2006/main" count="6524" uniqueCount="114">
  <si>
    <t>Index</t>
    <phoneticPr fontId="1" type="noConversion"/>
  </si>
  <si>
    <t>MAE</t>
    <phoneticPr fontId="1" type="noConversion"/>
  </si>
  <si>
    <t>PCC</t>
    <phoneticPr fontId="1" type="noConversion"/>
  </si>
  <si>
    <t>RRV</t>
    <phoneticPr fontId="1" type="noConversion"/>
  </si>
  <si>
    <t>lnRRV</t>
    <phoneticPr fontId="1" type="noConversion"/>
  </si>
  <si>
    <t>RAE</t>
    <phoneticPr fontId="1" type="noConversion"/>
  </si>
  <si>
    <t>Mean_Observed_RRV</t>
    <phoneticPr fontId="1" type="noConversion"/>
  </si>
  <si>
    <t>Mean_Observed_lnRRV</t>
    <phoneticPr fontId="1" type="noConversion"/>
  </si>
  <si>
    <t>SugarType</t>
  </si>
  <si>
    <t>SugarClass</t>
  </si>
  <si>
    <t>Gal</t>
  </si>
  <si>
    <t>Hex</t>
  </si>
  <si>
    <t>OH</t>
  </si>
  <si>
    <t>OBn</t>
  </si>
  <si>
    <t>OPh</t>
  </si>
  <si>
    <t>OAc</t>
  </si>
  <si>
    <t>OLev</t>
  </si>
  <si>
    <t>OPMB</t>
  </si>
  <si>
    <t>OTBDPS</t>
  </si>
  <si>
    <t>OBz</t>
  </si>
  <si>
    <t>OClAc</t>
  </si>
  <si>
    <t>OTBS</t>
  </si>
  <si>
    <t>Man</t>
  </si>
  <si>
    <t>Glc</t>
  </si>
  <si>
    <t>OTIPS</t>
  </si>
  <si>
    <t>GalNAc</t>
  </si>
  <si>
    <t>HexNAc</t>
  </si>
  <si>
    <t>NHTroc</t>
  </si>
  <si>
    <t>N3</t>
  </si>
  <si>
    <t>NPhth</t>
  </si>
  <si>
    <t>GlcNAc</t>
  </si>
  <si>
    <t>NHTFA</t>
  </si>
  <si>
    <t>NHCOOBn</t>
  </si>
  <si>
    <t>NO2Bz</t>
  </si>
  <si>
    <t>Accuracy</t>
    <phoneticPr fontId="1" type="noConversion"/>
  </si>
  <si>
    <t>ObsLnRRV</t>
    <phoneticPr fontId="1" type="noConversion"/>
  </si>
  <si>
    <t>PredLnRRV</t>
    <phoneticPr fontId="1" type="noConversion"/>
  </si>
  <si>
    <t>AbsLnRRVError</t>
    <phoneticPr fontId="1" type="noConversion"/>
  </si>
  <si>
    <t>MeanObsLnRRV_minus_ObsLnRRV</t>
    <phoneticPr fontId="1" type="noConversion"/>
  </si>
  <si>
    <t>ObsRRV</t>
    <phoneticPr fontId="1" type="noConversion"/>
  </si>
  <si>
    <t>PredRRV</t>
    <phoneticPr fontId="1" type="noConversion"/>
  </si>
  <si>
    <t>AbsRRVError</t>
    <phoneticPr fontId="1" type="noConversion"/>
  </si>
  <si>
    <t>MeanObsRRV_minus_ObsRRV</t>
    <phoneticPr fontId="1" type="noConversion"/>
  </si>
  <si>
    <t>Obs[0,1000]</t>
    <phoneticPr fontId="1" type="noConversion"/>
  </si>
  <si>
    <t>Obs[1000,15000]</t>
    <phoneticPr fontId="1" type="noConversion"/>
  </si>
  <si>
    <t>Obs[&gt;15000]</t>
    <phoneticPr fontId="1" type="noConversion"/>
  </si>
  <si>
    <t>Pred[0,1000]</t>
    <phoneticPr fontId="1" type="noConversion"/>
  </si>
  <si>
    <t>Pred[1000,15000]</t>
    <phoneticPr fontId="1" type="noConversion"/>
  </si>
  <si>
    <t>Pred[&gt;15000]</t>
    <phoneticPr fontId="1" type="noConversion"/>
  </si>
  <si>
    <t>ClassificationResult</t>
    <phoneticPr fontId="1" type="noConversion"/>
  </si>
  <si>
    <t>Overall</t>
    <phoneticPr fontId="1" type="noConversion"/>
  </si>
  <si>
    <t>[&gt;15000]</t>
    <phoneticPr fontId="1" type="noConversion"/>
  </si>
  <si>
    <t>[1000,15000]</t>
    <phoneticPr fontId="1" type="noConversion"/>
  </si>
  <si>
    <t>[0,1000]</t>
    <phoneticPr fontId="1" type="noConversion"/>
  </si>
  <si>
    <t>N</t>
    <phoneticPr fontId="1" type="noConversion"/>
  </si>
  <si>
    <t>MeanObsLnRRV_minus_ObsLnRRV(Class)</t>
    <phoneticPr fontId="1" type="noConversion"/>
  </si>
  <si>
    <t>MeanObsRRV_minus_ObsRRV(Class)</t>
    <phoneticPr fontId="1" type="noConversion"/>
  </si>
  <si>
    <t>AbsLnRRVError</t>
  </si>
  <si>
    <t>MeanObsRRV_minus_ObsRRV</t>
    <phoneticPr fontId="1" type="noConversion"/>
  </si>
  <si>
    <t>MeanObsRRV</t>
  </si>
  <si>
    <t>PCC</t>
    <phoneticPr fontId="1" type="noConversion"/>
  </si>
  <si>
    <t>Mean_Observed_lnRRV</t>
    <phoneticPr fontId="1" type="noConversion"/>
  </si>
  <si>
    <t>Mean_Observed_lnRRV</t>
    <phoneticPr fontId="1" type="noConversion"/>
  </si>
  <si>
    <t>MAE</t>
    <phoneticPr fontId="1" type="noConversion"/>
  </si>
  <si>
    <t>Accuracy</t>
    <phoneticPr fontId="1" type="noConversion"/>
  </si>
  <si>
    <t>Mean_Observed_RRV</t>
    <phoneticPr fontId="1" type="noConversion"/>
  </si>
  <si>
    <t>N</t>
    <phoneticPr fontId="1" type="noConversion"/>
  </si>
  <si>
    <t>lnRRV</t>
    <phoneticPr fontId="1" type="noConversion"/>
  </si>
  <si>
    <t>Data Set Size</t>
    <phoneticPr fontId="1" type="noConversion"/>
  </si>
  <si>
    <t>Sugar Type</t>
  </si>
  <si>
    <t>Feature: Basic Properties</t>
    <phoneticPr fontId="1" type="noConversion"/>
  </si>
  <si>
    <t>Feature: NMR Chemical Shifts</t>
    <phoneticPr fontId="1" type="noConversion"/>
  </si>
  <si>
    <t>Feature: Molecular Descriptors</t>
    <phoneticPr fontId="1" type="noConversion"/>
  </si>
  <si>
    <t>Encoding Scheme of Basic Properties &amp; NMR Chemical Shifts</t>
    <phoneticPr fontId="1" type="noConversion"/>
  </si>
  <si>
    <t>Feature Selection</t>
  </si>
  <si>
    <t>Feature Size</t>
    <phoneticPr fontId="1" type="noConversion"/>
  </si>
  <si>
    <t>PCC(Y)</t>
    <phoneticPr fontId="1" type="noConversion"/>
  </si>
  <si>
    <t>PCC(RRV)</t>
    <phoneticPr fontId="1" type="noConversion"/>
  </si>
  <si>
    <t>Y</t>
    <phoneticPr fontId="1" type="noConversion"/>
  </si>
  <si>
    <t>Distribution of Y</t>
  </si>
  <si>
    <t>SVR Kernel</t>
    <phoneticPr fontId="1" type="noConversion"/>
  </si>
  <si>
    <t>C</t>
    <phoneticPr fontId="1" type="noConversion"/>
  </si>
  <si>
    <t>Notes</t>
    <phoneticPr fontId="1" type="noConversion"/>
  </si>
  <si>
    <t>Hex, HexNAc, SA</t>
  </si>
  <si>
    <t>Yes</t>
    <phoneticPr fontId="1" type="noConversion"/>
  </si>
  <si>
    <t>Yes</t>
    <phoneticPr fontId="1" type="noConversion"/>
  </si>
  <si>
    <t>No</t>
    <phoneticPr fontId="1" type="noConversion"/>
  </si>
  <si>
    <t>No</t>
    <phoneticPr fontId="1" type="noConversion"/>
  </si>
  <si>
    <t>Normalized Real Values</t>
    <phoneticPr fontId="1" type="noConversion"/>
  </si>
  <si>
    <t>ln(RRV)</t>
  </si>
  <si>
    <t>Normal</t>
  </si>
  <si>
    <t>NormailzedPolyKernel</t>
    <phoneticPr fontId="1" type="noConversion"/>
  </si>
  <si>
    <t>Without Protecting Group Type in Basic Properties</t>
    <phoneticPr fontId="1" type="noConversion"/>
  </si>
  <si>
    <t>Hex, HexNAc</t>
  </si>
  <si>
    <t>Binarization</t>
    <phoneticPr fontId="1" type="noConversion"/>
  </si>
  <si>
    <t>Without Final Normalization</t>
    <phoneticPr fontId="1" type="noConversion"/>
  </si>
  <si>
    <t>Binarization &amp; Normalized Real Values</t>
    <phoneticPr fontId="1" type="noConversion"/>
  </si>
  <si>
    <t>144(151-7)</t>
  </si>
  <si>
    <t>NormailzedPolyKernel</t>
    <phoneticPr fontId="1" type="noConversion"/>
  </si>
  <si>
    <t>N/A</t>
    <phoneticPr fontId="1" type="noConversion"/>
  </si>
  <si>
    <t>PCC(lnRRV)</t>
    <phoneticPr fontId="1" type="noConversion"/>
  </si>
  <si>
    <t>PCC(RRV)</t>
    <phoneticPr fontId="1" type="noConversion"/>
  </si>
  <si>
    <t>MAE(RRV)</t>
    <phoneticPr fontId="1" type="noConversion"/>
  </si>
  <si>
    <t>With C Parameter Optimalization for SVR (See C_Optimization Tab)</t>
    <phoneticPr fontId="1" type="noConversion"/>
  </si>
  <si>
    <t>C</t>
    <phoneticPr fontId="1" type="noConversion"/>
  </si>
  <si>
    <t>R2</t>
    <phoneticPr fontId="1" type="noConversion"/>
  </si>
  <si>
    <t>R3</t>
    <phoneticPr fontId="1" type="noConversion"/>
  </si>
  <si>
    <t>R4</t>
    <phoneticPr fontId="1" type="noConversion"/>
  </si>
  <si>
    <t>R6</t>
    <phoneticPr fontId="1" type="noConversion"/>
  </si>
  <si>
    <t>Alpha</t>
  </si>
  <si>
    <t>Beta</t>
  </si>
  <si>
    <t>ProductAnomericState</t>
    <phoneticPr fontId="1" type="noConversion"/>
  </si>
  <si>
    <t>Neu5Ac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</si>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</sst>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000_ "/>
    <numFmt numFmtId="177" formatCode="0.00_ "/>
    <numFmt numFmtId="178" formatCode="0.0000_);[Red]\(0.0000\)"/>
    <numFmt numFmtId="179" formatCode="#,##0.00_);[Red]\(#,##0.00\)"/>
    <numFmt numFmtId="180" formatCode="0.0_ "/>
  </numFmts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2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2" borderId="0" xfId="0" applyFill="1">
      <alignment vertical="center"/>
    </xf>
    <xf numFmtId="176" fontId="0" fillId="2" borderId="0" xfId="0" applyNumberFormat="1" applyFill="1">
      <alignment vertical="center"/>
    </xf>
    <xf numFmtId="10" fontId="0" fillId="2" borderId="0" xfId="0" applyNumberFormat="1" applyFill="1">
      <alignment vertical="center"/>
    </xf>
    <xf numFmtId="0" fontId="2" fillId="2" borderId="0" xfId="0" applyFont="1" applyFill="1">
      <alignment vertical="center"/>
    </xf>
    <xf numFmtId="177" fontId="0" fillId="2" borderId="0" xfId="0" applyNumberFormat="1" applyFill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178" fontId="3" fillId="0" borderId="0" xfId="0" applyNumberFormat="1" applyFont="1">
      <alignment vertical="center"/>
    </xf>
    <xf numFmtId="179" fontId="3" fillId="0" borderId="0" xfId="0" applyNumberFormat="1" applyFont="1">
      <alignment vertical="center"/>
    </xf>
    <xf numFmtId="10" fontId="3" fillId="0" borderId="0" xfId="0" applyNumberFormat="1" applyFont="1">
      <alignment vertical="center"/>
    </xf>
    <xf numFmtId="180" fontId="3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8" fontId="4" fillId="0" borderId="0" xfId="0" applyNumberFormat="1" applyFont="1">
      <alignment vertical="center"/>
    </xf>
    <xf numFmtId="179" fontId="4" fillId="0" borderId="0" xfId="0" applyNumberFormat="1" applyFont="1">
      <alignment vertical="center"/>
    </xf>
    <xf numFmtId="10" fontId="4" fillId="0" borderId="0" xfId="0" applyNumberFormat="1" applyFont="1">
      <alignment vertical="center"/>
    </xf>
    <xf numFmtId="180" fontId="4" fillId="0" borderId="0" xfId="0" applyNumberFormat="1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applyAlignment="1"/>
    <xf numFmtId="177" fontId="2" fillId="2" borderId="0" xfId="0" applyNumberFormat="1" applyFont="1" applyFill="1">
      <alignment vertical="center"/>
    </xf>
    <xf numFmtId="177" fontId="0" fillId="0" borderId="0" xfId="0" applyNumberFormat="1" applyFill="1">
      <alignment vertical="center"/>
    </xf>
    <xf numFmtId="0" fontId="2" fillId="0" borderId="0" xfId="0" applyFont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>
      <pane ySplit="1" topLeftCell="A2" activePane="bottomLeft" state="frozen"/>
      <selection pane="bottomLeft"/>
    </sheetView>
  </sheetViews>
  <sheetFormatPr defaultRowHeight="16.5"/>
  <cols>
    <col min="1" max="1" width="6.875" bestFit="1" customWidth="1"/>
    <col min="2" max="2" width="14" bestFit="1" customWidth="1"/>
    <col min="3" max="3" width="16.625" bestFit="1" customWidth="1"/>
    <col min="4" max="4" width="14.875" customWidth="1"/>
    <col min="5" max="5" width="16.5" customWidth="1"/>
    <col min="6" max="6" width="18.25" customWidth="1"/>
    <col min="7" max="7" width="33.75" customWidth="1"/>
    <col min="8" max="8" width="12" customWidth="1"/>
    <col min="9" max="9" width="13" bestFit="1" customWidth="1"/>
    <col min="10" max="10" width="8.625" bestFit="1" customWidth="1"/>
    <col min="11" max="11" width="11.5" bestFit="1" customWidth="1"/>
    <col min="12" max="12" width="9.125" bestFit="1" customWidth="1"/>
    <col min="13" max="13" width="7.625" bestFit="1" customWidth="1"/>
    <col min="14" max="14" width="10.25" bestFit="1" customWidth="1"/>
    <col min="15" max="15" width="8.125" bestFit="1" customWidth="1"/>
    <col min="16" max="16" width="17.875" bestFit="1" customWidth="1"/>
    <col min="17" max="17" width="20.375" bestFit="1" customWidth="1"/>
    <col min="18" max="18" width="5.5" bestFit="1" customWidth="1"/>
    <col min="19" max="19" width="59.875" bestFit="1" customWidth="1"/>
  </cols>
  <sheetData>
    <row r="1" spans="1:19" ht="33">
      <c r="A1" s="6" t="s">
        <v>0</v>
      </c>
      <c r="B1" s="7" t="s">
        <v>68</v>
      </c>
      <c r="C1" s="7" t="s">
        <v>69</v>
      </c>
      <c r="D1" s="8" t="s">
        <v>70</v>
      </c>
      <c r="E1" s="8" t="s">
        <v>71</v>
      </c>
      <c r="F1" s="8" t="s">
        <v>72</v>
      </c>
      <c r="G1" s="8" t="s">
        <v>73</v>
      </c>
      <c r="H1" s="8" t="s">
        <v>74</v>
      </c>
      <c r="I1" s="6" t="s">
        <v>75</v>
      </c>
      <c r="J1" s="9" t="s">
        <v>76</v>
      </c>
      <c r="K1" s="9" t="s">
        <v>77</v>
      </c>
      <c r="L1" s="10" t="s">
        <v>1</v>
      </c>
      <c r="M1" s="9" t="s">
        <v>5</v>
      </c>
      <c r="N1" s="11" t="s">
        <v>64</v>
      </c>
      <c r="O1" s="7" t="s">
        <v>78</v>
      </c>
      <c r="P1" s="7" t="s">
        <v>79</v>
      </c>
      <c r="Q1" s="7" t="s">
        <v>80</v>
      </c>
      <c r="R1" s="12" t="s">
        <v>81</v>
      </c>
      <c r="S1" s="7" t="s">
        <v>82</v>
      </c>
    </row>
    <row r="2" spans="1:19">
      <c r="A2" s="13">
        <v>1</v>
      </c>
      <c r="B2" s="14">
        <v>136</v>
      </c>
      <c r="C2" s="14" t="s">
        <v>83</v>
      </c>
      <c r="D2" s="15" t="s">
        <v>85</v>
      </c>
      <c r="E2" s="15" t="s">
        <v>85</v>
      </c>
      <c r="F2" s="15" t="s">
        <v>87</v>
      </c>
      <c r="G2" s="15" t="s">
        <v>88</v>
      </c>
      <c r="H2" s="16" t="s">
        <v>86</v>
      </c>
      <c r="I2" s="17">
        <v>25</v>
      </c>
      <c r="J2" s="18">
        <v>0.91269885035175247</v>
      </c>
      <c r="K2" s="19">
        <v>0.6964171714997891</v>
      </c>
      <c r="L2" s="20">
        <v>7519.5972181275902</v>
      </c>
      <c r="M2" s="19">
        <v>0.61607241028823567</v>
      </c>
      <c r="N2" s="21">
        <v>0.77941176470588236</v>
      </c>
      <c r="O2" s="14" t="s">
        <v>89</v>
      </c>
      <c r="P2" s="14" t="s">
        <v>90</v>
      </c>
      <c r="Q2" s="14" t="s">
        <v>91</v>
      </c>
      <c r="R2" s="22">
        <v>8</v>
      </c>
      <c r="S2" s="14" t="s">
        <v>92</v>
      </c>
    </row>
    <row r="3" spans="1:19">
      <c r="A3" s="13">
        <v>2</v>
      </c>
      <c r="B3" s="14">
        <v>117</v>
      </c>
      <c r="C3" s="14" t="s">
        <v>93</v>
      </c>
      <c r="D3" s="15" t="s">
        <v>84</v>
      </c>
      <c r="E3" s="15" t="s">
        <v>84</v>
      </c>
      <c r="F3" s="15" t="s">
        <v>86</v>
      </c>
      <c r="G3" s="15" t="s">
        <v>88</v>
      </c>
      <c r="H3" s="16" t="s">
        <v>86</v>
      </c>
      <c r="I3" s="17">
        <v>16</v>
      </c>
      <c r="J3" s="19">
        <v>0.92559999999999998</v>
      </c>
      <c r="K3" s="19">
        <v>0.68028656496748652</v>
      </c>
      <c r="L3" s="20">
        <v>4220.5701411757918</v>
      </c>
      <c r="M3" s="19">
        <v>0.44276081245018556</v>
      </c>
      <c r="N3" s="21">
        <v>0.76923076923076927</v>
      </c>
      <c r="O3" s="14" t="s">
        <v>89</v>
      </c>
      <c r="P3" s="14" t="s">
        <v>90</v>
      </c>
      <c r="Q3" s="14" t="s">
        <v>91</v>
      </c>
      <c r="R3" s="22">
        <v>8</v>
      </c>
      <c r="S3" s="14" t="s">
        <v>92</v>
      </c>
    </row>
    <row r="4" spans="1:19">
      <c r="A4" s="13">
        <v>3</v>
      </c>
      <c r="B4" s="14">
        <v>117</v>
      </c>
      <c r="C4" s="14" t="s">
        <v>93</v>
      </c>
      <c r="D4" s="15" t="s">
        <v>84</v>
      </c>
      <c r="E4" s="15" t="s">
        <v>85</v>
      </c>
      <c r="F4" s="15" t="s">
        <v>86</v>
      </c>
      <c r="G4" s="15" t="s">
        <v>94</v>
      </c>
      <c r="H4" s="16" t="s">
        <v>86</v>
      </c>
      <c r="I4" s="17">
        <v>131</v>
      </c>
      <c r="J4" s="19">
        <v>0.9219239997426727</v>
      </c>
      <c r="K4" s="19">
        <v>0.76753052237827302</v>
      </c>
      <c r="L4" s="20">
        <v>3876.8544148500177</v>
      </c>
      <c r="M4" s="19">
        <v>0.40670315930157286</v>
      </c>
      <c r="N4" s="21">
        <v>0.74358974358974361</v>
      </c>
      <c r="O4" s="14" t="s">
        <v>89</v>
      </c>
      <c r="P4" s="14" t="s">
        <v>90</v>
      </c>
      <c r="Q4" s="14" t="s">
        <v>91</v>
      </c>
      <c r="R4" s="22">
        <v>5</v>
      </c>
      <c r="S4" s="14" t="s">
        <v>95</v>
      </c>
    </row>
    <row r="5" spans="1:19">
      <c r="A5" s="13">
        <v>4</v>
      </c>
      <c r="B5" s="14">
        <v>117</v>
      </c>
      <c r="C5" s="14" t="s">
        <v>93</v>
      </c>
      <c r="D5" s="15" t="s">
        <v>85</v>
      </c>
      <c r="E5" s="15" t="s">
        <v>84</v>
      </c>
      <c r="F5" s="15" t="s">
        <v>86</v>
      </c>
      <c r="G5" s="15" t="s">
        <v>96</v>
      </c>
      <c r="H5" s="16" t="s">
        <v>86</v>
      </c>
      <c r="I5" s="17" t="s">
        <v>97</v>
      </c>
      <c r="J5" s="19">
        <v>0.92224835672450622</v>
      </c>
      <c r="K5" s="19">
        <v>0.7768189133817911</v>
      </c>
      <c r="L5" s="20">
        <v>3868.843721739494</v>
      </c>
      <c r="M5" s="19">
        <v>0.40586279393119273</v>
      </c>
      <c r="N5" s="21">
        <v>0.75213675213675213</v>
      </c>
      <c r="O5" s="14" t="s">
        <v>89</v>
      </c>
      <c r="P5" s="14" t="s">
        <v>90</v>
      </c>
      <c r="Q5" s="14" t="s">
        <v>98</v>
      </c>
      <c r="R5" s="22">
        <v>5</v>
      </c>
      <c r="S5" s="14" t="s">
        <v>95</v>
      </c>
    </row>
    <row r="6" spans="1:19">
      <c r="A6" s="13">
        <v>5</v>
      </c>
      <c r="B6" s="14">
        <v>117</v>
      </c>
      <c r="C6" s="14" t="s">
        <v>93</v>
      </c>
      <c r="D6" s="15" t="s">
        <v>86</v>
      </c>
      <c r="E6" s="15" t="s">
        <v>87</v>
      </c>
      <c r="F6" s="15" t="s">
        <v>84</v>
      </c>
      <c r="G6" s="15" t="s">
        <v>99</v>
      </c>
      <c r="H6" s="16" t="s">
        <v>87</v>
      </c>
      <c r="I6" s="17">
        <v>1444</v>
      </c>
      <c r="J6" s="19">
        <v>0.87878688705818586</v>
      </c>
      <c r="K6" s="19">
        <v>0.73255379630819062</v>
      </c>
      <c r="L6" s="20">
        <v>4131.0484451620077</v>
      </c>
      <c r="M6" s="19">
        <v>0.43336949859135654</v>
      </c>
      <c r="N6" s="21">
        <v>0.74358974358974361</v>
      </c>
      <c r="O6" s="14" t="s">
        <v>89</v>
      </c>
      <c r="P6" s="14" t="s">
        <v>90</v>
      </c>
      <c r="Q6" s="14" t="s">
        <v>91</v>
      </c>
      <c r="R6" s="22">
        <v>8</v>
      </c>
      <c r="S6" s="14"/>
    </row>
    <row r="7" spans="1:19">
      <c r="A7" s="13">
        <v>6</v>
      </c>
      <c r="B7" s="14">
        <v>117</v>
      </c>
      <c r="C7" s="14" t="s">
        <v>93</v>
      </c>
      <c r="D7" s="15" t="s">
        <v>85</v>
      </c>
      <c r="E7" s="15" t="s">
        <v>84</v>
      </c>
      <c r="F7" s="15" t="s">
        <v>84</v>
      </c>
      <c r="G7" s="15" t="s">
        <v>96</v>
      </c>
      <c r="H7" s="16" t="s">
        <v>86</v>
      </c>
      <c r="I7" s="17">
        <v>1595</v>
      </c>
      <c r="J7" s="19">
        <v>0.94684496863222012</v>
      </c>
      <c r="K7" s="19">
        <v>0.88028345559731802</v>
      </c>
      <c r="L7" s="20">
        <v>2537.8101921010634</v>
      </c>
      <c r="M7" s="19">
        <v>0.26623012174037591</v>
      </c>
      <c r="N7" s="21">
        <v>0.85470085470085466</v>
      </c>
      <c r="O7" s="14" t="s">
        <v>89</v>
      </c>
      <c r="P7" s="14" t="s">
        <v>90</v>
      </c>
      <c r="Q7" s="14" t="s">
        <v>91</v>
      </c>
      <c r="R7" s="22">
        <v>8</v>
      </c>
      <c r="S7" s="14"/>
    </row>
    <row r="8" spans="1:19">
      <c r="A8" s="13">
        <v>7</v>
      </c>
      <c r="B8" s="14">
        <v>117</v>
      </c>
      <c r="C8" s="14" t="s">
        <v>93</v>
      </c>
      <c r="D8" s="15" t="s">
        <v>85</v>
      </c>
      <c r="E8" s="15" t="s">
        <v>85</v>
      </c>
      <c r="F8" s="15" t="s">
        <v>84</v>
      </c>
      <c r="G8" s="15" t="s">
        <v>96</v>
      </c>
      <c r="H8" s="16" t="s">
        <v>85</v>
      </c>
      <c r="I8" s="17">
        <v>222</v>
      </c>
      <c r="J8" s="19">
        <v>0.99168828785353036</v>
      </c>
      <c r="K8" s="19">
        <v>0.97059256927325754</v>
      </c>
      <c r="L8" s="20">
        <v>1291.3153231603483</v>
      </c>
      <c r="M8" s="19">
        <v>0.13546601584319837</v>
      </c>
      <c r="N8" s="21">
        <v>0.97435897435897434</v>
      </c>
      <c r="O8" s="14" t="s">
        <v>89</v>
      </c>
      <c r="P8" s="14" t="s">
        <v>90</v>
      </c>
      <c r="Q8" s="14" t="s">
        <v>91</v>
      </c>
      <c r="R8" s="22">
        <v>8</v>
      </c>
      <c r="S8" s="14"/>
    </row>
    <row r="9" spans="1:19">
      <c r="A9" s="13">
        <v>8</v>
      </c>
      <c r="B9" s="14">
        <v>117</v>
      </c>
      <c r="C9" s="14" t="s">
        <v>93</v>
      </c>
      <c r="D9" s="15" t="s">
        <v>84</v>
      </c>
      <c r="E9" s="15" t="s">
        <v>84</v>
      </c>
      <c r="F9" s="15" t="s">
        <v>84</v>
      </c>
      <c r="G9" s="15" t="s">
        <v>96</v>
      </c>
      <c r="H9" s="16" t="s">
        <v>84</v>
      </c>
      <c r="I9" s="17">
        <v>225</v>
      </c>
      <c r="J9" s="19">
        <v>0.99000287127709008</v>
      </c>
      <c r="K9" s="19">
        <v>0.97011592716051442</v>
      </c>
      <c r="L9" s="20">
        <v>1253.305854292443</v>
      </c>
      <c r="M9" s="19">
        <v>0.13147861542860981</v>
      </c>
      <c r="N9" s="21">
        <v>0.97435897435897434</v>
      </c>
      <c r="O9" s="14" t="s">
        <v>89</v>
      </c>
      <c r="P9" s="14" t="s">
        <v>90</v>
      </c>
      <c r="Q9" s="14" t="s">
        <v>91</v>
      </c>
      <c r="R9" s="22">
        <v>64</v>
      </c>
      <c r="S9" s="14" t="s">
        <v>103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pane ySplit="1" topLeftCell="A2" activePane="bottomLeft" state="frozen"/>
      <selection pane="bottomLeft"/>
    </sheetView>
  </sheetViews>
  <sheetFormatPr defaultRowHeight="16.5"/>
  <cols>
    <col min="1" max="1" width="4.5" bestFit="1" customWidth="1"/>
    <col min="2" max="2" width="13.375" bestFit="1" customWidth="1"/>
    <col min="3" max="3" width="11.5" bestFit="1" customWidth="1"/>
    <col min="4" max="4" width="12.125" bestFit="1" customWidth="1"/>
  </cols>
  <sheetData>
    <row r="1" spans="1:4">
      <c r="A1" s="23" t="s">
        <v>104</v>
      </c>
      <c r="B1" s="24" t="s">
        <v>100</v>
      </c>
      <c r="C1" s="24" t="s">
        <v>101</v>
      </c>
      <c r="D1" s="25" t="s">
        <v>102</v>
      </c>
    </row>
    <row r="2" spans="1:4">
      <c r="A2">
        <v>1</v>
      </c>
      <c r="B2" s="26">
        <v>0.96876541682789508</v>
      </c>
      <c r="C2" s="26">
        <v>0.74980041118410612</v>
      </c>
      <c r="D2" s="27">
        <v>3492.9468298110774</v>
      </c>
    </row>
    <row r="3" spans="1:4">
      <c r="A3">
        <v>2</v>
      </c>
      <c r="B3" s="26">
        <v>0.98111951265854702</v>
      </c>
      <c r="C3" s="26">
        <v>0.8513318741557262</v>
      </c>
      <c r="D3" s="27">
        <v>2813.573167156921</v>
      </c>
    </row>
    <row r="4" spans="1:4">
      <c r="A4">
        <v>4</v>
      </c>
      <c r="B4" s="26">
        <v>0.98772661754045155</v>
      </c>
      <c r="C4" s="26">
        <v>0.9510565998275966</v>
      </c>
      <c r="D4" s="27">
        <v>1591.2229741953481</v>
      </c>
    </row>
    <row r="5" spans="1:4">
      <c r="A5">
        <v>8</v>
      </c>
      <c r="B5" s="26">
        <v>0.98927147484183475</v>
      </c>
      <c r="C5" s="26">
        <v>0.96654030123182366</v>
      </c>
      <c r="D5" s="27">
        <v>1340.803697979763</v>
      </c>
    </row>
    <row r="6" spans="1:4">
      <c r="A6">
        <v>16</v>
      </c>
      <c r="B6" s="26">
        <v>0.98980343575881113</v>
      </c>
      <c r="C6" s="26">
        <v>0.96922440927890674</v>
      </c>
      <c r="D6" s="27">
        <v>1279.7474105260255</v>
      </c>
    </row>
    <row r="7" spans="1:4">
      <c r="A7">
        <v>32</v>
      </c>
      <c r="B7" s="26">
        <v>0.98995729334015659</v>
      </c>
      <c r="C7" s="26">
        <v>0.96936831706071902</v>
      </c>
      <c r="D7" s="27">
        <v>1272.1730432657725</v>
      </c>
    </row>
    <row r="8" spans="1:4">
      <c r="A8" s="23">
        <v>64</v>
      </c>
      <c r="B8" s="24">
        <v>0.99000287127709008</v>
      </c>
      <c r="C8" s="24">
        <v>0.97011592716051442</v>
      </c>
      <c r="D8" s="25">
        <v>1253.305854292443</v>
      </c>
    </row>
    <row r="9" spans="1:4">
      <c r="A9">
        <v>128</v>
      </c>
      <c r="B9" s="26">
        <v>0.98998393289937825</v>
      </c>
      <c r="C9" s="26">
        <v>0.96950607401519506</v>
      </c>
      <c r="D9" s="27">
        <v>1264.3950399449093</v>
      </c>
    </row>
    <row r="10" spans="1:4">
      <c r="A10">
        <v>256</v>
      </c>
      <c r="B10" s="26">
        <v>0.98998058981444303</v>
      </c>
      <c r="C10" s="26">
        <v>0.97025981039985731</v>
      </c>
      <c r="D10" s="27">
        <v>1254.5098388815568</v>
      </c>
    </row>
    <row r="11" spans="1:4">
      <c r="A11">
        <v>512</v>
      </c>
      <c r="B11" s="26">
        <v>0.98995663600771877</v>
      </c>
      <c r="C11" s="26">
        <v>0.96966109523126398</v>
      </c>
      <c r="D11" s="27">
        <v>1251.1494225107558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7"/>
  <sheetViews>
    <sheetView workbookViewId="0"/>
  </sheetViews>
  <sheetFormatPr defaultRowHeight="16.5"/>
  <cols>
    <col min="3" max="4" width="13.625" style="27" bestFit="1" customWidth="1"/>
    <col min="5" max="5" width="9.125" style="27" bestFit="1" customWidth="1"/>
    <col min="6" max="6" width="10.5" style="27" bestFit="1" customWidth="1"/>
    <col min="7" max="7" width="9.5" style="27" bestFit="1" customWidth="1"/>
    <col min="8" max="8" width="10.5" style="27" bestFit="1" customWidth="1"/>
    <col min="9" max="9" width="9.5" style="27" bestFit="1" customWidth="1"/>
    <col min="16" max="16" width="17.625" bestFit="1" customWidth="1"/>
    <col min="17" max="17" width="9" customWidth="1"/>
    <col min="20" max="20" width="8.5" bestFit="1" customWidth="1"/>
    <col min="22" max="22" width="13.125" bestFit="1" customWidth="1"/>
  </cols>
  <sheetData>
    <row r="1" spans="1:23">
      <c r="A1" s="31" t="s">
        <v>8</v>
      </c>
      <c r="B1" s="31" t="s">
        <v>9</v>
      </c>
      <c r="C1" s="25" t="s">
        <v>35</v>
      </c>
      <c r="D1" s="25" t="s">
        <v>36</v>
      </c>
      <c r="E1" s="25" t="s">
        <v>57</v>
      </c>
      <c r="F1" s="25" t="s">
        <v>39</v>
      </c>
      <c r="G1" s="25" t="s">
        <v>40</v>
      </c>
      <c r="H1" s="25" t="s">
        <v>41</v>
      </c>
      <c r="I1" s="25" t="s">
        <v>58</v>
      </c>
      <c r="J1" s="23" t="s">
        <v>43</v>
      </c>
      <c r="K1" s="23" t="s">
        <v>44</v>
      </c>
      <c r="L1" s="23" t="s">
        <v>45</v>
      </c>
      <c r="M1" s="23" t="s">
        <v>46</v>
      </c>
      <c r="N1" s="23" t="s">
        <v>47</v>
      </c>
      <c r="O1" s="23" t="s">
        <v>48</v>
      </c>
      <c r="P1" s="23" t="s">
        <v>49</v>
      </c>
      <c r="R1" s="4" t="s">
        <v>50</v>
      </c>
      <c r="S1" s="4" t="s">
        <v>4</v>
      </c>
      <c r="T1" s="4" t="s">
        <v>3</v>
      </c>
      <c r="V1" t="s">
        <v>59</v>
      </c>
      <c r="W1">
        <f>AVERAGE(F2:F137)</f>
        <v>11337.244987225291</v>
      </c>
    </row>
    <row r="2" spans="1:23">
      <c r="A2" s="28" t="s">
        <v>112</v>
      </c>
      <c r="B2" s="28" t="s">
        <v>113</v>
      </c>
      <c r="C2" s="27">
        <v>12.70684793</v>
      </c>
      <c r="D2" s="27">
        <v>11.1557039552</v>
      </c>
      <c r="E2" s="27">
        <v>1.5511439748</v>
      </c>
      <c r="F2" s="27">
        <f t="shared" ref="F2:F33" si="0">EXP(C2)</f>
        <v>329999.99886392133</v>
      </c>
      <c r="G2" s="27">
        <f t="shared" ref="G2:G33" si="1">EXP(D2)</f>
        <v>69961.750845587914</v>
      </c>
      <c r="H2" s="27">
        <f t="shared" ref="H2:H33" si="2">ABS(F2-G2)</f>
        <v>260038.2480183334</v>
      </c>
      <c r="I2" s="27">
        <f t="shared" ref="I2:I33" si="3">ABS($W$1-G2)</f>
        <v>58624.505858362623</v>
      </c>
      <c r="J2">
        <f t="shared" ref="J2:J33" si="4">IF(F2&lt;1000,1,0)</f>
        <v>0</v>
      </c>
      <c r="K2">
        <f t="shared" ref="K2:K33" si="5">IF(F2&gt;=1000,IF(F2&lt;15000,1,0),0)</f>
        <v>0</v>
      </c>
      <c r="L2">
        <f t="shared" ref="L2:L33" si="6">IF(F2&gt;=15000,1,0)</f>
        <v>1</v>
      </c>
      <c r="M2">
        <f t="shared" ref="M2:M33" si="7">IF(G2&lt;1000,1,0)</f>
        <v>0</v>
      </c>
      <c r="N2">
        <f t="shared" ref="N2:N33" si="8">IF(G2&gt;=1000,IF(G2&lt;15000,1,0),0)</f>
        <v>0</v>
      </c>
      <c r="O2">
        <f t="shared" ref="O2:O33" si="9">IF(G2&gt;=15000,1,0)</f>
        <v>1</v>
      </c>
      <c r="P2">
        <f t="shared" ref="P2:P33" si="10">J2*M2+K2*N2+L2*O2</f>
        <v>1</v>
      </c>
      <c r="R2" s="1" t="s">
        <v>2</v>
      </c>
      <c r="S2" s="2">
        <f>PEARSON(C2:C137,D2:D137)</f>
        <v>0.91269885035175302</v>
      </c>
      <c r="T2" s="2">
        <f>PEARSON(F2:F137,G2:G137)</f>
        <v>0.69641717149978943</v>
      </c>
    </row>
    <row r="3" spans="1:23">
      <c r="A3" s="28" t="s">
        <v>112</v>
      </c>
      <c r="B3" s="28" t="s">
        <v>113</v>
      </c>
      <c r="C3" s="27">
        <v>12.323855679999999</v>
      </c>
      <c r="D3" s="27">
        <v>10.9813706892</v>
      </c>
      <c r="E3" s="27">
        <v>1.3424849908000001</v>
      </c>
      <c r="F3" s="27">
        <f t="shared" si="0"/>
        <v>224999.99973302451</v>
      </c>
      <c r="G3" s="27">
        <f t="shared" si="1"/>
        <v>58769.053199025177</v>
      </c>
      <c r="H3" s="27">
        <f t="shared" si="2"/>
        <v>166230.94653399935</v>
      </c>
      <c r="I3" s="27">
        <f t="shared" si="3"/>
        <v>47431.808211799886</v>
      </c>
      <c r="J3">
        <f t="shared" si="4"/>
        <v>0</v>
      </c>
      <c r="K3">
        <f t="shared" si="5"/>
        <v>0</v>
      </c>
      <c r="L3">
        <f t="shared" si="6"/>
        <v>1</v>
      </c>
      <c r="M3">
        <f t="shared" si="7"/>
        <v>0</v>
      </c>
      <c r="N3">
        <f t="shared" si="8"/>
        <v>0</v>
      </c>
      <c r="O3">
        <f t="shared" si="9"/>
        <v>1</v>
      </c>
      <c r="P3">
        <f t="shared" si="10"/>
        <v>1</v>
      </c>
      <c r="R3" s="1" t="s">
        <v>1</v>
      </c>
      <c r="S3" s="2">
        <f>AVERAGE(E2:E137)</f>
        <v>1.0094320549448534</v>
      </c>
      <c r="T3" s="5">
        <f>AVERAGE(H2:H137)</f>
        <v>7519.5972181275874</v>
      </c>
    </row>
    <row r="4" spans="1:23">
      <c r="A4" s="28" t="s">
        <v>112</v>
      </c>
      <c r="B4" s="28" t="s">
        <v>113</v>
      </c>
      <c r="C4" s="27">
        <v>11.28978191</v>
      </c>
      <c r="D4" s="27">
        <v>11.3731210715</v>
      </c>
      <c r="E4" s="27">
        <v>8.3339161499999995E-2</v>
      </c>
      <c r="F4" s="27">
        <f t="shared" si="0"/>
        <v>79999.999707518538</v>
      </c>
      <c r="G4" s="27">
        <f t="shared" si="1"/>
        <v>86952.830417910023</v>
      </c>
      <c r="H4" s="27">
        <f t="shared" si="2"/>
        <v>6952.8307103914849</v>
      </c>
      <c r="I4" s="27">
        <f t="shared" si="3"/>
        <v>75615.585430684732</v>
      </c>
      <c r="J4">
        <f t="shared" si="4"/>
        <v>0</v>
      </c>
      <c r="K4">
        <f t="shared" si="5"/>
        <v>0</v>
      </c>
      <c r="L4">
        <f t="shared" si="6"/>
        <v>1</v>
      </c>
      <c r="M4">
        <f t="shared" si="7"/>
        <v>0</v>
      </c>
      <c r="N4">
        <f t="shared" si="8"/>
        <v>0</v>
      </c>
      <c r="O4">
        <f t="shared" si="9"/>
        <v>1</v>
      </c>
      <c r="P4">
        <f t="shared" si="10"/>
        <v>1</v>
      </c>
      <c r="R4" s="1" t="s">
        <v>5</v>
      </c>
      <c r="S4" s="2"/>
      <c r="T4" s="2">
        <f>SUM(H2:H137)/SUM(I2:I137)</f>
        <v>0.61607241028823545</v>
      </c>
    </row>
    <row r="5" spans="1:23">
      <c r="A5" s="28" t="s">
        <v>112</v>
      </c>
      <c r="B5" s="28" t="s">
        <v>113</v>
      </c>
      <c r="C5" s="27">
        <v>11.26446411</v>
      </c>
      <c r="D5" s="27">
        <v>11.3414670223</v>
      </c>
      <c r="E5" s="27">
        <v>7.7002912300000004E-2</v>
      </c>
      <c r="F5" s="27">
        <f t="shared" si="0"/>
        <v>78000.00033760519</v>
      </c>
      <c r="G5" s="27">
        <f t="shared" si="1"/>
        <v>84243.52766531895</v>
      </c>
      <c r="H5" s="27">
        <f t="shared" si="2"/>
        <v>6243.5273277137603</v>
      </c>
      <c r="I5" s="27">
        <f t="shared" si="3"/>
        <v>72906.282678093659</v>
      </c>
      <c r="J5">
        <f t="shared" si="4"/>
        <v>0</v>
      </c>
      <c r="K5">
        <f t="shared" si="5"/>
        <v>0</v>
      </c>
      <c r="L5">
        <f t="shared" si="6"/>
        <v>1</v>
      </c>
      <c r="M5">
        <f t="shared" si="7"/>
        <v>0</v>
      </c>
      <c r="N5">
        <f t="shared" si="8"/>
        <v>0</v>
      </c>
      <c r="O5">
        <f t="shared" si="9"/>
        <v>1</v>
      </c>
      <c r="P5">
        <f t="shared" si="10"/>
        <v>1</v>
      </c>
      <c r="R5" s="1" t="s">
        <v>34</v>
      </c>
      <c r="S5" s="1"/>
      <c r="T5" s="3">
        <f>AVERAGE(P2:P137)</f>
        <v>0.77941176470588236</v>
      </c>
    </row>
    <row r="6" spans="1:23">
      <c r="A6" s="28" t="s">
        <v>23</v>
      </c>
      <c r="B6" s="28" t="s">
        <v>11</v>
      </c>
      <c r="C6" s="27">
        <v>11.198214719999999</v>
      </c>
      <c r="D6" s="27">
        <v>9.0636268387999994</v>
      </c>
      <c r="E6" s="27">
        <v>2.1345878811999999</v>
      </c>
      <c r="F6" s="27">
        <f t="shared" si="0"/>
        <v>72999.999990471391</v>
      </c>
      <c r="G6" s="27">
        <f t="shared" si="1"/>
        <v>8635.4131792578355</v>
      </c>
      <c r="H6" s="27">
        <f t="shared" si="2"/>
        <v>64364.586811213558</v>
      </c>
      <c r="I6" s="27">
        <f t="shared" si="3"/>
        <v>2701.8318079674555</v>
      </c>
      <c r="J6">
        <f t="shared" si="4"/>
        <v>0</v>
      </c>
      <c r="K6">
        <f t="shared" si="5"/>
        <v>0</v>
      </c>
      <c r="L6">
        <f t="shared" si="6"/>
        <v>1</v>
      </c>
      <c r="M6">
        <f t="shared" si="7"/>
        <v>0</v>
      </c>
      <c r="N6">
        <f t="shared" si="8"/>
        <v>1</v>
      </c>
      <c r="O6">
        <f t="shared" si="9"/>
        <v>0</v>
      </c>
      <c r="P6">
        <f t="shared" si="10"/>
        <v>0</v>
      </c>
      <c r="R6" s="1" t="s">
        <v>54</v>
      </c>
      <c r="S6" s="1"/>
      <c r="T6" s="1">
        <v>136</v>
      </c>
    </row>
    <row r="7" spans="1:23">
      <c r="A7" s="28" t="s">
        <v>23</v>
      </c>
      <c r="B7" s="28" t="s">
        <v>11</v>
      </c>
      <c r="C7" s="27">
        <v>11.127262979999999</v>
      </c>
      <c r="D7" s="27">
        <v>9.2717686089000004</v>
      </c>
      <c r="E7" s="27">
        <v>1.8554943711</v>
      </c>
      <c r="F7" s="27">
        <f t="shared" si="0"/>
        <v>67999.999717239378</v>
      </c>
      <c r="G7" s="27">
        <f t="shared" si="1"/>
        <v>10633.541842232982</v>
      </c>
      <c r="H7" s="27">
        <f t="shared" si="2"/>
        <v>57366.457875006396</v>
      </c>
      <c r="I7" s="27">
        <f t="shared" si="3"/>
        <v>703.70314499230881</v>
      </c>
      <c r="J7">
        <f t="shared" si="4"/>
        <v>0</v>
      </c>
      <c r="K7">
        <f t="shared" si="5"/>
        <v>0</v>
      </c>
      <c r="L7">
        <f t="shared" si="6"/>
        <v>1</v>
      </c>
      <c r="M7">
        <f t="shared" si="7"/>
        <v>0</v>
      </c>
      <c r="N7">
        <f t="shared" si="8"/>
        <v>1</v>
      </c>
      <c r="O7">
        <f t="shared" si="9"/>
        <v>0</v>
      </c>
      <c r="P7">
        <f t="shared" si="10"/>
        <v>0</v>
      </c>
    </row>
    <row r="8" spans="1:23">
      <c r="A8" s="28" t="s">
        <v>23</v>
      </c>
      <c r="B8" s="28" t="s">
        <v>11</v>
      </c>
      <c r="C8" s="27">
        <v>11.00209984</v>
      </c>
      <c r="D8" s="27">
        <v>10.506223847299999</v>
      </c>
      <c r="E8" s="27">
        <v>0.49587599269999999</v>
      </c>
      <c r="F8" s="27">
        <f t="shared" si="0"/>
        <v>59999.999927745717</v>
      </c>
      <c r="G8" s="27">
        <f t="shared" si="1"/>
        <v>36542.229642649552</v>
      </c>
      <c r="H8" s="27">
        <f t="shared" si="2"/>
        <v>23457.770285096165</v>
      </c>
      <c r="I8" s="27">
        <f t="shared" si="3"/>
        <v>25204.984655424261</v>
      </c>
      <c r="J8">
        <f t="shared" si="4"/>
        <v>0</v>
      </c>
      <c r="K8">
        <f t="shared" si="5"/>
        <v>0</v>
      </c>
      <c r="L8">
        <f t="shared" si="6"/>
        <v>1</v>
      </c>
      <c r="M8">
        <f t="shared" si="7"/>
        <v>0</v>
      </c>
      <c r="N8">
        <f t="shared" si="8"/>
        <v>0</v>
      </c>
      <c r="O8">
        <f t="shared" si="9"/>
        <v>1</v>
      </c>
      <c r="P8">
        <f t="shared" si="10"/>
        <v>1</v>
      </c>
    </row>
    <row r="9" spans="1:23">
      <c r="A9" s="28" t="s">
        <v>23</v>
      </c>
      <c r="B9" s="28" t="s">
        <v>11</v>
      </c>
      <c r="C9" s="27">
        <v>10.96819829</v>
      </c>
      <c r="D9" s="27">
        <v>10.599664585199999</v>
      </c>
      <c r="E9" s="27">
        <v>0.36853370479999997</v>
      </c>
      <c r="F9" s="27">
        <f t="shared" si="0"/>
        <v>58000.00002734374</v>
      </c>
      <c r="G9" s="27">
        <f t="shared" si="1"/>
        <v>40121.377869800039</v>
      </c>
      <c r="H9" s="27">
        <f t="shared" si="2"/>
        <v>17878.622157543701</v>
      </c>
      <c r="I9" s="27">
        <f t="shared" si="3"/>
        <v>28784.132882574748</v>
      </c>
      <c r="J9">
        <f t="shared" si="4"/>
        <v>0</v>
      </c>
      <c r="K9">
        <f t="shared" si="5"/>
        <v>0</v>
      </c>
      <c r="L9">
        <f t="shared" si="6"/>
        <v>1</v>
      </c>
      <c r="M9">
        <f t="shared" si="7"/>
        <v>0</v>
      </c>
      <c r="N9">
        <f t="shared" si="8"/>
        <v>0</v>
      </c>
      <c r="O9">
        <f t="shared" si="9"/>
        <v>1</v>
      </c>
      <c r="P9">
        <f t="shared" si="10"/>
        <v>1</v>
      </c>
    </row>
    <row r="10" spans="1:23">
      <c r="A10" s="28" t="s">
        <v>10</v>
      </c>
      <c r="B10" s="28" t="s">
        <v>11</v>
      </c>
      <c r="C10" s="27">
        <v>10.858999000000001</v>
      </c>
      <c r="D10" s="27">
        <v>9.9901326958999999</v>
      </c>
      <c r="E10" s="27">
        <v>0.86886630409999999</v>
      </c>
      <c r="F10" s="27">
        <f t="shared" si="0"/>
        <v>52000.000126694686</v>
      </c>
      <c r="G10" s="27">
        <f t="shared" si="1"/>
        <v>21810.192729372877</v>
      </c>
      <c r="H10" s="27">
        <f t="shared" si="2"/>
        <v>30189.807397321809</v>
      </c>
      <c r="I10" s="27">
        <f t="shared" si="3"/>
        <v>10472.947742147586</v>
      </c>
      <c r="J10">
        <f t="shared" si="4"/>
        <v>0</v>
      </c>
      <c r="K10">
        <f t="shared" si="5"/>
        <v>0</v>
      </c>
      <c r="L10">
        <f t="shared" si="6"/>
        <v>1</v>
      </c>
      <c r="M10">
        <f t="shared" si="7"/>
        <v>0</v>
      </c>
      <c r="N10">
        <f t="shared" si="8"/>
        <v>0</v>
      </c>
      <c r="O10">
        <f t="shared" si="9"/>
        <v>1</v>
      </c>
      <c r="P10">
        <f t="shared" si="10"/>
        <v>1</v>
      </c>
    </row>
    <row r="11" spans="1:23">
      <c r="A11" s="28" t="s">
        <v>23</v>
      </c>
      <c r="B11" s="28" t="s">
        <v>11</v>
      </c>
      <c r="C11" s="27">
        <v>10.77895629</v>
      </c>
      <c r="D11" s="27">
        <v>9.9698556942999996</v>
      </c>
      <c r="E11" s="27">
        <v>0.80910059570000004</v>
      </c>
      <c r="F11" s="27">
        <f t="shared" si="0"/>
        <v>48000.000005278656</v>
      </c>
      <c r="G11" s="27">
        <f t="shared" si="1"/>
        <v>21372.400968605118</v>
      </c>
      <c r="H11" s="27">
        <f t="shared" si="2"/>
        <v>26627.599036673539</v>
      </c>
      <c r="I11" s="27">
        <f t="shared" si="3"/>
        <v>10035.155981379827</v>
      </c>
      <c r="J11">
        <f t="shared" si="4"/>
        <v>0</v>
      </c>
      <c r="K11">
        <f t="shared" si="5"/>
        <v>0</v>
      </c>
      <c r="L11">
        <f t="shared" si="6"/>
        <v>1</v>
      </c>
      <c r="M11">
        <f t="shared" si="7"/>
        <v>0</v>
      </c>
      <c r="N11">
        <f t="shared" si="8"/>
        <v>0</v>
      </c>
      <c r="O11">
        <f t="shared" si="9"/>
        <v>1</v>
      </c>
      <c r="P11">
        <f t="shared" si="10"/>
        <v>1</v>
      </c>
    </row>
    <row r="12" spans="1:23">
      <c r="A12" s="28" t="s">
        <v>23</v>
      </c>
      <c r="B12" s="28" t="s">
        <v>11</v>
      </c>
      <c r="C12" s="27">
        <v>10.59663473</v>
      </c>
      <c r="D12" s="27">
        <v>9.4724667929000006</v>
      </c>
      <c r="E12" s="27">
        <v>1.1241679371</v>
      </c>
      <c r="F12" s="27">
        <f t="shared" si="0"/>
        <v>39999.99987615706</v>
      </c>
      <c r="G12" s="27">
        <f t="shared" si="1"/>
        <v>12996.908401605182</v>
      </c>
      <c r="H12" s="27">
        <f t="shared" si="2"/>
        <v>27003.091474551878</v>
      </c>
      <c r="I12" s="27">
        <f t="shared" si="3"/>
        <v>1659.663414379891</v>
      </c>
      <c r="J12">
        <f t="shared" si="4"/>
        <v>0</v>
      </c>
      <c r="K12">
        <f t="shared" si="5"/>
        <v>0</v>
      </c>
      <c r="L12">
        <f t="shared" si="6"/>
        <v>1</v>
      </c>
      <c r="M12">
        <f t="shared" si="7"/>
        <v>0</v>
      </c>
      <c r="N12">
        <f t="shared" si="8"/>
        <v>1</v>
      </c>
      <c r="O12">
        <f t="shared" si="9"/>
        <v>0</v>
      </c>
      <c r="P12">
        <f t="shared" si="10"/>
        <v>0</v>
      </c>
    </row>
    <row r="13" spans="1:23">
      <c r="A13" s="28" t="s">
        <v>112</v>
      </c>
      <c r="B13" s="28" t="s">
        <v>113</v>
      </c>
      <c r="C13" s="27">
        <v>10.59663473</v>
      </c>
      <c r="D13" s="27">
        <v>11.380737998100001</v>
      </c>
      <c r="E13" s="27">
        <v>0.78410326809999997</v>
      </c>
      <c r="F13" s="27">
        <f t="shared" si="0"/>
        <v>39999.99987615706</v>
      </c>
      <c r="G13" s="27">
        <f t="shared" si="1"/>
        <v>87617.672557379963</v>
      </c>
      <c r="H13" s="27">
        <f t="shared" si="2"/>
        <v>47617.672681222903</v>
      </c>
      <c r="I13" s="27">
        <f t="shared" si="3"/>
        <v>76280.427570154672</v>
      </c>
      <c r="J13">
        <f t="shared" si="4"/>
        <v>0</v>
      </c>
      <c r="K13">
        <f t="shared" si="5"/>
        <v>0</v>
      </c>
      <c r="L13">
        <f t="shared" si="6"/>
        <v>1</v>
      </c>
      <c r="M13">
        <f t="shared" si="7"/>
        <v>0</v>
      </c>
      <c r="N13">
        <f t="shared" si="8"/>
        <v>0</v>
      </c>
      <c r="O13">
        <f t="shared" si="9"/>
        <v>1</v>
      </c>
      <c r="P13">
        <f t="shared" si="10"/>
        <v>1</v>
      </c>
    </row>
    <row r="14" spans="1:23">
      <c r="A14" s="28" t="s">
        <v>23</v>
      </c>
      <c r="B14" s="28" t="s">
        <v>11</v>
      </c>
      <c r="C14" s="27">
        <v>10.491274219999999</v>
      </c>
      <c r="D14" s="27">
        <v>9.2872880891000005</v>
      </c>
      <c r="E14" s="27">
        <v>1.2039861309</v>
      </c>
      <c r="F14" s="27">
        <f t="shared" si="0"/>
        <v>36000.000092223083</v>
      </c>
      <c r="G14" s="27">
        <f t="shared" si="1"/>
        <v>10799.856101625699</v>
      </c>
      <c r="H14" s="27">
        <f t="shared" si="2"/>
        <v>25200.143990597382</v>
      </c>
      <c r="I14" s="27">
        <f t="shared" si="3"/>
        <v>537.38888559959196</v>
      </c>
      <c r="J14">
        <f t="shared" si="4"/>
        <v>0</v>
      </c>
      <c r="K14">
        <f t="shared" si="5"/>
        <v>0</v>
      </c>
      <c r="L14">
        <f t="shared" si="6"/>
        <v>1</v>
      </c>
      <c r="M14">
        <f t="shared" si="7"/>
        <v>0</v>
      </c>
      <c r="N14">
        <f t="shared" si="8"/>
        <v>1</v>
      </c>
      <c r="O14">
        <f t="shared" si="9"/>
        <v>0</v>
      </c>
      <c r="P14">
        <f t="shared" si="10"/>
        <v>0</v>
      </c>
    </row>
    <row r="15" spans="1:23">
      <c r="A15" s="28" t="s">
        <v>23</v>
      </c>
      <c r="B15" s="28" t="s">
        <v>11</v>
      </c>
      <c r="C15" s="27">
        <v>10.37349118</v>
      </c>
      <c r="D15" s="27">
        <v>8.8988846608000003</v>
      </c>
      <c r="E15" s="27">
        <v>1.4746065192</v>
      </c>
      <c r="F15" s="27">
        <f t="shared" si="0"/>
        <v>31999.999942980372</v>
      </c>
      <c r="G15" s="27">
        <f t="shared" si="1"/>
        <v>7323.8004603792469</v>
      </c>
      <c r="H15" s="27">
        <f t="shared" si="2"/>
        <v>24676.199482601125</v>
      </c>
      <c r="I15" s="27">
        <f t="shared" si="3"/>
        <v>4013.444526846044</v>
      </c>
      <c r="J15">
        <f t="shared" si="4"/>
        <v>0</v>
      </c>
      <c r="K15">
        <f t="shared" si="5"/>
        <v>0</v>
      </c>
      <c r="L15">
        <f t="shared" si="6"/>
        <v>1</v>
      </c>
      <c r="M15">
        <f t="shared" si="7"/>
        <v>0</v>
      </c>
      <c r="N15">
        <f t="shared" si="8"/>
        <v>1</v>
      </c>
      <c r="O15">
        <f t="shared" si="9"/>
        <v>0</v>
      </c>
      <c r="P15">
        <f t="shared" si="10"/>
        <v>0</v>
      </c>
    </row>
    <row r="16" spans="1:23">
      <c r="A16" s="28" t="s">
        <v>23</v>
      </c>
      <c r="B16" s="28" t="s">
        <v>11</v>
      </c>
      <c r="C16" s="27">
        <v>10.08580911</v>
      </c>
      <c r="D16" s="27">
        <v>9.9961362121999997</v>
      </c>
      <c r="E16" s="27">
        <v>8.9672897799999998E-2</v>
      </c>
      <c r="F16" s="27">
        <f t="shared" si="0"/>
        <v>24000.000016078007</v>
      </c>
      <c r="G16" s="27">
        <f t="shared" si="1"/>
        <v>21941.524408410973</v>
      </c>
      <c r="H16" s="27">
        <f t="shared" si="2"/>
        <v>2058.4756076670346</v>
      </c>
      <c r="I16" s="27">
        <f t="shared" si="3"/>
        <v>10604.279421185682</v>
      </c>
      <c r="J16">
        <f t="shared" si="4"/>
        <v>0</v>
      </c>
      <c r="K16">
        <f t="shared" si="5"/>
        <v>0</v>
      </c>
      <c r="L16">
        <f t="shared" si="6"/>
        <v>1</v>
      </c>
      <c r="M16">
        <f t="shared" si="7"/>
        <v>0</v>
      </c>
      <c r="N16">
        <f t="shared" si="8"/>
        <v>0</v>
      </c>
      <c r="O16">
        <f t="shared" si="9"/>
        <v>1</v>
      </c>
      <c r="P16">
        <f t="shared" si="10"/>
        <v>1</v>
      </c>
    </row>
    <row r="17" spans="1:16">
      <c r="A17" s="28" t="s">
        <v>23</v>
      </c>
      <c r="B17" s="28" t="s">
        <v>11</v>
      </c>
      <c r="C17" s="27">
        <v>9.9987977319999999</v>
      </c>
      <c r="D17" s="27">
        <v>9.1905696681000002</v>
      </c>
      <c r="E17" s="27">
        <v>0.80822806390000002</v>
      </c>
      <c r="F17" s="27">
        <f t="shared" si="0"/>
        <v>21999.999992510035</v>
      </c>
      <c r="G17" s="27">
        <f t="shared" si="1"/>
        <v>9804.23454832897</v>
      </c>
      <c r="H17" s="27">
        <f t="shared" si="2"/>
        <v>12195.765444181065</v>
      </c>
      <c r="I17" s="27">
        <f t="shared" si="3"/>
        <v>1533.0104388963209</v>
      </c>
      <c r="J17">
        <f t="shared" si="4"/>
        <v>0</v>
      </c>
      <c r="K17">
        <f t="shared" si="5"/>
        <v>0</v>
      </c>
      <c r="L17">
        <f t="shared" si="6"/>
        <v>1</v>
      </c>
      <c r="M17">
        <f t="shared" si="7"/>
        <v>0</v>
      </c>
      <c r="N17">
        <f t="shared" si="8"/>
        <v>1</v>
      </c>
      <c r="O17">
        <f t="shared" si="9"/>
        <v>0</v>
      </c>
      <c r="P17">
        <f t="shared" si="10"/>
        <v>0</v>
      </c>
    </row>
    <row r="18" spans="1:16">
      <c r="A18" s="28" t="s">
        <v>23</v>
      </c>
      <c r="B18" s="28" t="s">
        <v>11</v>
      </c>
      <c r="C18" s="27">
        <v>9.9522777169999994</v>
      </c>
      <c r="D18" s="27">
        <v>10.1810919814</v>
      </c>
      <c r="E18" s="27">
        <v>0.22881426439999999</v>
      </c>
      <c r="F18" s="27">
        <f t="shared" si="0"/>
        <v>21000.000006183225</v>
      </c>
      <c r="G18" s="27">
        <f t="shared" si="1"/>
        <v>26399.279085654951</v>
      </c>
      <c r="H18" s="27">
        <f t="shared" si="2"/>
        <v>5399.2790794717257</v>
      </c>
      <c r="I18" s="27">
        <f t="shared" si="3"/>
        <v>15062.03409842966</v>
      </c>
      <c r="J18">
        <f t="shared" si="4"/>
        <v>0</v>
      </c>
      <c r="K18">
        <f t="shared" si="5"/>
        <v>0</v>
      </c>
      <c r="L18">
        <f t="shared" si="6"/>
        <v>1</v>
      </c>
      <c r="M18">
        <f t="shared" si="7"/>
        <v>0</v>
      </c>
      <c r="N18">
        <f t="shared" si="8"/>
        <v>0</v>
      </c>
      <c r="O18">
        <f t="shared" si="9"/>
        <v>1</v>
      </c>
      <c r="P18">
        <f t="shared" si="10"/>
        <v>1</v>
      </c>
    </row>
    <row r="19" spans="1:16">
      <c r="A19" s="28" t="s">
        <v>10</v>
      </c>
      <c r="B19" s="28" t="s">
        <v>11</v>
      </c>
      <c r="C19" s="27">
        <v>9.9034875529999997</v>
      </c>
      <c r="D19" s="27">
        <v>7.1331706784</v>
      </c>
      <c r="E19" s="27">
        <v>2.7703168746000002</v>
      </c>
      <c r="F19" s="27">
        <f t="shared" si="0"/>
        <v>20000.000009277435</v>
      </c>
      <c r="G19" s="27">
        <f t="shared" si="1"/>
        <v>1252.8430383824325</v>
      </c>
      <c r="H19" s="27">
        <f t="shared" si="2"/>
        <v>18747.156970895005</v>
      </c>
      <c r="I19" s="27">
        <f t="shared" si="3"/>
        <v>10084.401948842858</v>
      </c>
      <c r="J19">
        <f t="shared" si="4"/>
        <v>0</v>
      </c>
      <c r="K19">
        <f t="shared" si="5"/>
        <v>0</v>
      </c>
      <c r="L19">
        <f t="shared" si="6"/>
        <v>1</v>
      </c>
      <c r="M19">
        <f t="shared" si="7"/>
        <v>0</v>
      </c>
      <c r="N19">
        <f t="shared" si="8"/>
        <v>1</v>
      </c>
      <c r="O19">
        <f t="shared" si="9"/>
        <v>0</v>
      </c>
      <c r="P19">
        <f t="shared" si="10"/>
        <v>0</v>
      </c>
    </row>
    <row r="20" spans="1:16">
      <c r="A20" s="28" t="s">
        <v>23</v>
      </c>
      <c r="B20" s="28" t="s">
        <v>11</v>
      </c>
      <c r="C20" s="27">
        <v>9.9034875529999997</v>
      </c>
      <c r="D20" s="27">
        <v>8.8449787604000001</v>
      </c>
      <c r="E20" s="27">
        <v>1.0585087926000001</v>
      </c>
      <c r="F20" s="27">
        <f t="shared" si="0"/>
        <v>20000.000009277435</v>
      </c>
      <c r="G20" s="27">
        <f t="shared" si="1"/>
        <v>6939.4566671499842</v>
      </c>
      <c r="H20" s="27">
        <f t="shared" si="2"/>
        <v>13060.54334212745</v>
      </c>
      <c r="I20" s="27">
        <f t="shared" si="3"/>
        <v>4397.7883200753067</v>
      </c>
      <c r="J20">
        <f t="shared" si="4"/>
        <v>0</v>
      </c>
      <c r="K20">
        <f t="shared" si="5"/>
        <v>0</v>
      </c>
      <c r="L20">
        <f t="shared" si="6"/>
        <v>1</v>
      </c>
      <c r="M20">
        <f t="shared" si="7"/>
        <v>0</v>
      </c>
      <c r="N20">
        <f t="shared" si="8"/>
        <v>1</v>
      </c>
      <c r="O20">
        <f t="shared" si="9"/>
        <v>0</v>
      </c>
      <c r="P20">
        <f t="shared" si="10"/>
        <v>0</v>
      </c>
    </row>
    <row r="21" spans="1:16">
      <c r="A21" s="28" t="s">
        <v>23</v>
      </c>
      <c r="B21" s="28" t="s">
        <v>11</v>
      </c>
      <c r="C21" s="27">
        <v>9.9034875529999997</v>
      </c>
      <c r="D21" s="27">
        <v>9.4692509075999993</v>
      </c>
      <c r="E21" s="27">
        <v>0.43423664540000001</v>
      </c>
      <c r="F21" s="27">
        <f t="shared" si="0"/>
        <v>20000.000009277435</v>
      </c>
      <c r="G21" s="27">
        <f t="shared" si="1"/>
        <v>12955.17896942828</v>
      </c>
      <c r="H21" s="27">
        <f t="shared" si="2"/>
        <v>7044.8210398491556</v>
      </c>
      <c r="I21" s="27">
        <f t="shared" si="3"/>
        <v>1617.9339822029888</v>
      </c>
      <c r="J21">
        <f t="shared" si="4"/>
        <v>0</v>
      </c>
      <c r="K21">
        <f t="shared" si="5"/>
        <v>0</v>
      </c>
      <c r="L21">
        <f t="shared" si="6"/>
        <v>1</v>
      </c>
      <c r="M21">
        <f t="shared" si="7"/>
        <v>0</v>
      </c>
      <c r="N21">
        <f t="shared" si="8"/>
        <v>1</v>
      </c>
      <c r="O21">
        <f t="shared" si="9"/>
        <v>0</v>
      </c>
      <c r="P21">
        <f t="shared" si="10"/>
        <v>0</v>
      </c>
    </row>
    <row r="22" spans="1:16">
      <c r="A22" s="28" t="s">
        <v>23</v>
      </c>
      <c r="B22" s="28" t="s">
        <v>11</v>
      </c>
      <c r="C22" s="27">
        <v>9.7981270370000004</v>
      </c>
      <c r="D22" s="27">
        <v>9.6145716323000006</v>
      </c>
      <c r="E22" s="27">
        <v>0.18355540470000001</v>
      </c>
      <c r="F22" s="27">
        <f t="shared" si="0"/>
        <v>18000.000002190576</v>
      </c>
      <c r="G22" s="27">
        <f t="shared" si="1"/>
        <v>14981.503696392947</v>
      </c>
      <c r="H22" s="27">
        <f t="shared" si="2"/>
        <v>3018.4963057976292</v>
      </c>
      <c r="I22" s="27">
        <f t="shared" si="3"/>
        <v>3644.258709167656</v>
      </c>
      <c r="J22">
        <f t="shared" si="4"/>
        <v>0</v>
      </c>
      <c r="K22">
        <f t="shared" si="5"/>
        <v>0</v>
      </c>
      <c r="L22">
        <f t="shared" si="6"/>
        <v>1</v>
      </c>
      <c r="M22">
        <f t="shared" si="7"/>
        <v>0</v>
      </c>
      <c r="N22">
        <f t="shared" si="8"/>
        <v>1</v>
      </c>
      <c r="O22">
        <f t="shared" si="9"/>
        <v>0</v>
      </c>
      <c r="P22">
        <f t="shared" si="10"/>
        <v>0</v>
      </c>
    </row>
    <row r="23" spans="1:16">
      <c r="A23" s="28" t="s">
        <v>25</v>
      </c>
      <c r="B23" s="28" t="s">
        <v>26</v>
      </c>
      <c r="C23" s="27">
        <v>9.7584617799999993</v>
      </c>
      <c r="D23" s="27">
        <v>8.5497474131000004</v>
      </c>
      <c r="E23" s="27">
        <v>1.2087143669</v>
      </c>
      <c r="F23" s="27">
        <f t="shared" si="0"/>
        <v>17299.999991594432</v>
      </c>
      <c r="G23" s="27">
        <f t="shared" si="1"/>
        <v>5165.4495374981288</v>
      </c>
      <c r="H23" s="27">
        <f t="shared" si="2"/>
        <v>12134.550454096303</v>
      </c>
      <c r="I23" s="27">
        <f t="shared" si="3"/>
        <v>6171.7954497271621</v>
      </c>
      <c r="J23">
        <f t="shared" si="4"/>
        <v>0</v>
      </c>
      <c r="K23">
        <f t="shared" si="5"/>
        <v>0</v>
      </c>
      <c r="L23">
        <f t="shared" si="6"/>
        <v>1</v>
      </c>
      <c r="M23">
        <f t="shared" si="7"/>
        <v>0</v>
      </c>
      <c r="N23">
        <f t="shared" si="8"/>
        <v>1</v>
      </c>
      <c r="O23">
        <f t="shared" si="9"/>
        <v>0</v>
      </c>
      <c r="P23">
        <f t="shared" si="10"/>
        <v>0</v>
      </c>
    </row>
    <row r="24" spans="1:16">
      <c r="A24" s="28" t="s">
        <v>10</v>
      </c>
      <c r="B24" s="28" t="s">
        <v>11</v>
      </c>
      <c r="C24" s="27">
        <v>9.7409686230000005</v>
      </c>
      <c r="D24" s="27">
        <v>10.555779299099999</v>
      </c>
      <c r="E24" s="27">
        <v>0.81481067610000002</v>
      </c>
      <c r="F24" s="27">
        <f t="shared" si="0"/>
        <v>16999.999999348005</v>
      </c>
      <c r="G24" s="27">
        <f t="shared" si="1"/>
        <v>38398.715945597723</v>
      </c>
      <c r="H24" s="27">
        <f t="shared" si="2"/>
        <v>21398.715946249718</v>
      </c>
      <c r="I24" s="27">
        <f t="shared" si="3"/>
        <v>27061.470958372433</v>
      </c>
      <c r="J24">
        <f t="shared" si="4"/>
        <v>0</v>
      </c>
      <c r="K24">
        <f t="shared" si="5"/>
        <v>0</v>
      </c>
      <c r="L24">
        <f t="shared" si="6"/>
        <v>1</v>
      </c>
      <c r="M24">
        <f t="shared" si="7"/>
        <v>0</v>
      </c>
      <c r="N24">
        <f t="shared" si="8"/>
        <v>0</v>
      </c>
      <c r="O24">
        <f t="shared" si="9"/>
        <v>1</v>
      </c>
      <c r="P24">
        <f t="shared" si="10"/>
        <v>1</v>
      </c>
    </row>
    <row r="25" spans="1:16">
      <c r="A25" s="28" t="s">
        <v>23</v>
      </c>
      <c r="B25" s="28" t="s">
        <v>11</v>
      </c>
      <c r="C25" s="27">
        <v>9.7409686230000005</v>
      </c>
      <c r="D25" s="27">
        <v>9.1291637579000007</v>
      </c>
      <c r="E25" s="27">
        <v>0.61180486509999998</v>
      </c>
      <c r="F25" s="27">
        <f t="shared" si="0"/>
        <v>16999.999999348005</v>
      </c>
      <c r="G25" s="27">
        <f t="shared" si="1"/>
        <v>9220.3083343966409</v>
      </c>
      <c r="H25" s="27">
        <f t="shared" si="2"/>
        <v>7779.6916649513641</v>
      </c>
      <c r="I25" s="27">
        <f t="shared" si="3"/>
        <v>2116.93665282865</v>
      </c>
      <c r="J25">
        <f t="shared" si="4"/>
        <v>0</v>
      </c>
      <c r="K25">
        <f t="shared" si="5"/>
        <v>0</v>
      </c>
      <c r="L25">
        <f t="shared" si="6"/>
        <v>1</v>
      </c>
      <c r="M25">
        <f t="shared" si="7"/>
        <v>0</v>
      </c>
      <c r="N25">
        <f t="shared" si="8"/>
        <v>1</v>
      </c>
      <c r="O25">
        <f t="shared" si="9"/>
        <v>0</v>
      </c>
      <c r="P25">
        <f t="shared" si="10"/>
        <v>0</v>
      </c>
    </row>
    <row r="26" spans="1:16">
      <c r="A26" s="28" t="s">
        <v>23</v>
      </c>
      <c r="B26" s="28" t="s">
        <v>11</v>
      </c>
      <c r="C26" s="27">
        <v>9.4727046359999996</v>
      </c>
      <c r="D26" s="27">
        <v>9.8797672268000003</v>
      </c>
      <c r="E26" s="27">
        <v>0.40706259080000001</v>
      </c>
      <c r="F26" s="27">
        <f t="shared" si="0"/>
        <v>12999.999994232236</v>
      </c>
      <c r="G26" s="27">
        <f t="shared" si="1"/>
        <v>19531.17579860166</v>
      </c>
      <c r="H26" s="27">
        <f t="shared" si="2"/>
        <v>6531.1758043694244</v>
      </c>
      <c r="I26" s="27">
        <f t="shared" si="3"/>
        <v>8193.9308113763691</v>
      </c>
      <c r="J26">
        <f t="shared" si="4"/>
        <v>0</v>
      </c>
      <c r="K26">
        <f t="shared" si="5"/>
        <v>1</v>
      </c>
      <c r="L26">
        <f t="shared" si="6"/>
        <v>0</v>
      </c>
      <c r="M26">
        <f t="shared" si="7"/>
        <v>0</v>
      </c>
      <c r="N26">
        <f t="shared" si="8"/>
        <v>0</v>
      </c>
      <c r="O26">
        <f t="shared" si="9"/>
        <v>1</v>
      </c>
      <c r="P26">
        <f t="shared" si="10"/>
        <v>0</v>
      </c>
    </row>
    <row r="27" spans="1:16">
      <c r="A27" s="28" t="s">
        <v>23</v>
      </c>
      <c r="B27" s="28" t="s">
        <v>11</v>
      </c>
      <c r="C27" s="27">
        <v>9.3926619290000009</v>
      </c>
      <c r="D27" s="27">
        <v>8.7862822980999997</v>
      </c>
      <c r="E27" s="27">
        <v>0.60637963090000002</v>
      </c>
      <c r="F27" s="27">
        <f t="shared" si="0"/>
        <v>12000.000002758361</v>
      </c>
      <c r="G27" s="27">
        <f t="shared" si="1"/>
        <v>6543.8587808089487</v>
      </c>
      <c r="H27" s="27">
        <f t="shared" si="2"/>
        <v>5456.1412219494123</v>
      </c>
      <c r="I27" s="27">
        <f t="shared" si="3"/>
        <v>4793.3862064163422</v>
      </c>
      <c r="J27">
        <f t="shared" si="4"/>
        <v>0</v>
      </c>
      <c r="K27">
        <f t="shared" si="5"/>
        <v>1</v>
      </c>
      <c r="L27">
        <f t="shared" si="6"/>
        <v>0</v>
      </c>
      <c r="M27">
        <f t="shared" si="7"/>
        <v>0</v>
      </c>
      <c r="N27">
        <f t="shared" si="8"/>
        <v>1</v>
      </c>
      <c r="O27">
        <f t="shared" si="9"/>
        <v>0</v>
      </c>
      <c r="P27">
        <f t="shared" si="10"/>
        <v>1</v>
      </c>
    </row>
    <row r="28" spans="1:16">
      <c r="A28" s="28" t="s">
        <v>23</v>
      </c>
      <c r="B28" s="28" t="s">
        <v>11</v>
      </c>
      <c r="C28" s="27">
        <v>9.3056505519999995</v>
      </c>
      <c r="D28" s="27">
        <v>10.115227969099999</v>
      </c>
      <c r="E28" s="27">
        <v>0.80957741709999997</v>
      </c>
      <c r="F28" s="27">
        <f t="shared" si="0"/>
        <v>11000.00000241441</v>
      </c>
      <c r="G28" s="27">
        <f t="shared" si="1"/>
        <v>24716.540864147017</v>
      </c>
      <c r="H28" s="27">
        <f t="shared" si="2"/>
        <v>13716.540861732607</v>
      </c>
      <c r="I28" s="27">
        <f t="shared" si="3"/>
        <v>13379.295876921726</v>
      </c>
      <c r="J28">
        <f t="shared" si="4"/>
        <v>0</v>
      </c>
      <c r="K28">
        <f t="shared" si="5"/>
        <v>1</v>
      </c>
      <c r="L28">
        <f t="shared" si="6"/>
        <v>0</v>
      </c>
      <c r="M28">
        <f t="shared" si="7"/>
        <v>0</v>
      </c>
      <c r="N28">
        <f t="shared" si="8"/>
        <v>0</v>
      </c>
      <c r="O28">
        <f t="shared" si="9"/>
        <v>1</v>
      </c>
      <c r="P28">
        <f t="shared" si="10"/>
        <v>0</v>
      </c>
    </row>
    <row r="29" spans="1:16">
      <c r="A29" s="28" t="s">
        <v>23</v>
      </c>
      <c r="B29" s="28" t="s">
        <v>11</v>
      </c>
      <c r="C29" s="27">
        <v>9.3056505519999995</v>
      </c>
      <c r="D29" s="27">
        <v>9.3612763253000004</v>
      </c>
      <c r="E29" s="27">
        <v>5.56257733E-2</v>
      </c>
      <c r="F29" s="27">
        <f t="shared" si="0"/>
        <v>11000.00000241441</v>
      </c>
      <c r="G29" s="27">
        <f t="shared" si="1"/>
        <v>11629.221743967006</v>
      </c>
      <c r="H29" s="27">
        <f t="shared" si="2"/>
        <v>629.22174155259563</v>
      </c>
      <c r="I29" s="27">
        <f t="shared" si="3"/>
        <v>291.97675674171478</v>
      </c>
      <c r="J29">
        <f t="shared" si="4"/>
        <v>0</v>
      </c>
      <c r="K29">
        <f t="shared" si="5"/>
        <v>1</v>
      </c>
      <c r="L29">
        <f t="shared" si="6"/>
        <v>0</v>
      </c>
      <c r="M29">
        <f t="shared" si="7"/>
        <v>0</v>
      </c>
      <c r="N29">
        <f t="shared" si="8"/>
        <v>1</v>
      </c>
      <c r="O29">
        <f t="shared" si="9"/>
        <v>0</v>
      </c>
      <c r="P29">
        <f t="shared" si="10"/>
        <v>1</v>
      </c>
    </row>
    <row r="30" spans="1:16">
      <c r="A30" s="28" t="s">
        <v>23</v>
      </c>
      <c r="B30" s="28" t="s">
        <v>11</v>
      </c>
      <c r="C30" s="27">
        <v>9.0693526789999996</v>
      </c>
      <c r="D30" s="27">
        <v>9.3379821943000003</v>
      </c>
      <c r="E30" s="27">
        <v>0.26862951530000001</v>
      </c>
      <c r="F30" s="27">
        <f t="shared" si="0"/>
        <v>8685.0000028208397</v>
      </c>
      <c r="G30" s="27">
        <f t="shared" si="1"/>
        <v>11361.459876798939</v>
      </c>
      <c r="H30" s="27">
        <f t="shared" si="2"/>
        <v>2676.4598739780995</v>
      </c>
      <c r="I30" s="27">
        <f t="shared" si="3"/>
        <v>24.214889573648179</v>
      </c>
      <c r="J30">
        <f t="shared" si="4"/>
        <v>0</v>
      </c>
      <c r="K30">
        <f t="shared" si="5"/>
        <v>1</v>
      </c>
      <c r="L30">
        <f t="shared" si="6"/>
        <v>0</v>
      </c>
      <c r="M30">
        <f t="shared" si="7"/>
        <v>0</v>
      </c>
      <c r="N30">
        <f t="shared" si="8"/>
        <v>1</v>
      </c>
      <c r="O30">
        <f t="shared" si="9"/>
        <v>0</v>
      </c>
      <c r="P30">
        <f t="shared" si="10"/>
        <v>1</v>
      </c>
    </row>
    <row r="31" spans="1:16">
      <c r="A31" s="28" t="s">
        <v>10</v>
      </c>
      <c r="B31" s="28" t="s">
        <v>11</v>
      </c>
      <c r="C31" s="27">
        <v>8.8790546619999997</v>
      </c>
      <c r="D31" s="27">
        <v>7.5317288836999996</v>
      </c>
      <c r="E31" s="27">
        <v>1.3473257783000001</v>
      </c>
      <c r="F31" s="27">
        <f t="shared" si="0"/>
        <v>7179.9999996965007</v>
      </c>
      <c r="G31" s="27">
        <f t="shared" si="1"/>
        <v>1866.3293823457122</v>
      </c>
      <c r="H31" s="27">
        <f t="shared" si="2"/>
        <v>5313.6706173507882</v>
      </c>
      <c r="I31" s="27">
        <f t="shared" si="3"/>
        <v>9470.9156048795794</v>
      </c>
      <c r="J31">
        <f t="shared" si="4"/>
        <v>0</v>
      </c>
      <c r="K31">
        <f t="shared" si="5"/>
        <v>1</v>
      </c>
      <c r="L31">
        <f t="shared" si="6"/>
        <v>0</v>
      </c>
      <c r="M31">
        <f t="shared" si="7"/>
        <v>0</v>
      </c>
      <c r="N31">
        <f t="shared" si="8"/>
        <v>1</v>
      </c>
      <c r="O31">
        <f t="shared" si="9"/>
        <v>0</v>
      </c>
      <c r="P31">
        <f t="shared" si="10"/>
        <v>1</v>
      </c>
    </row>
    <row r="32" spans="1:16">
      <c r="A32" s="28" t="s">
        <v>30</v>
      </c>
      <c r="B32" s="28" t="s">
        <v>26</v>
      </c>
      <c r="C32" s="27">
        <v>8.7795574559999991</v>
      </c>
      <c r="D32" s="27">
        <v>6.7708156840999996</v>
      </c>
      <c r="E32" s="27">
        <v>2.0087417719</v>
      </c>
      <c r="F32" s="27">
        <f t="shared" si="0"/>
        <v>6500.0000007557592</v>
      </c>
      <c r="G32" s="27">
        <f t="shared" si="1"/>
        <v>872.02289918723659</v>
      </c>
      <c r="H32" s="27">
        <f t="shared" si="2"/>
        <v>5627.9771015685228</v>
      </c>
      <c r="I32" s="27">
        <f t="shared" si="3"/>
        <v>10465.222088038054</v>
      </c>
      <c r="J32">
        <f t="shared" si="4"/>
        <v>0</v>
      </c>
      <c r="K32">
        <f t="shared" si="5"/>
        <v>1</v>
      </c>
      <c r="L32">
        <f t="shared" si="6"/>
        <v>0</v>
      </c>
      <c r="M32">
        <f t="shared" si="7"/>
        <v>1</v>
      </c>
      <c r="N32">
        <f t="shared" si="8"/>
        <v>0</v>
      </c>
      <c r="O32">
        <f t="shared" si="9"/>
        <v>0</v>
      </c>
      <c r="P32">
        <f t="shared" si="10"/>
        <v>0</v>
      </c>
    </row>
    <row r="33" spans="1:16">
      <c r="A33" s="28" t="s">
        <v>22</v>
      </c>
      <c r="B33" s="28" t="s">
        <v>11</v>
      </c>
      <c r="C33" s="27">
        <v>8.5171931910000005</v>
      </c>
      <c r="D33" s="27">
        <v>6.4119407767999999</v>
      </c>
      <c r="E33" s="27">
        <v>2.1052524142000002</v>
      </c>
      <c r="F33" s="27">
        <f t="shared" si="0"/>
        <v>4999.9999979188151</v>
      </c>
      <c r="G33" s="27">
        <f t="shared" si="1"/>
        <v>609.07461260614059</v>
      </c>
      <c r="H33" s="27">
        <f t="shared" si="2"/>
        <v>4390.9253853126747</v>
      </c>
      <c r="I33" s="27">
        <f t="shared" si="3"/>
        <v>10728.170374619151</v>
      </c>
      <c r="J33">
        <f t="shared" si="4"/>
        <v>0</v>
      </c>
      <c r="K33">
        <f t="shared" si="5"/>
        <v>1</v>
      </c>
      <c r="L33">
        <f t="shared" si="6"/>
        <v>0</v>
      </c>
      <c r="M33">
        <f t="shared" si="7"/>
        <v>1</v>
      </c>
      <c r="N33">
        <f t="shared" si="8"/>
        <v>0</v>
      </c>
      <c r="O33">
        <f t="shared" si="9"/>
        <v>0</v>
      </c>
      <c r="P33">
        <f t="shared" si="10"/>
        <v>0</v>
      </c>
    </row>
    <row r="34" spans="1:16">
      <c r="A34" s="28" t="s">
        <v>10</v>
      </c>
      <c r="B34" s="28" t="s">
        <v>11</v>
      </c>
      <c r="C34" s="27">
        <v>8.4763711970000006</v>
      </c>
      <c r="D34" s="27">
        <v>8.3750606520000002</v>
      </c>
      <c r="E34" s="27">
        <v>0.101310545</v>
      </c>
      <c r="F34" s="27">
        <f t="shared" ref="F34:F65" si="11">EXP(C34)</f>
        <v>4800.000000499288</v>
      </c>
      <c r="G34" s="27">
        <f t="shared" ref="G34:G65" si="12">EXP(D34)</f>
        <v>4337.5313504567375</v>
      </c>
      <c r="H34" s="27">
        <f t="shared" ref="H34:H65" si="13">ABS(F34-G34)</f>
        <v>462.46865004255051</v>
      </c>
      <c r="I34" s="27">
        <f t="shared" ref="I34:I65" si="14">ABS($W$1-G34)</f>
        <v>6999.7136367685534</v>
      </c>
      <c r="J34">
        <f t="shared" ref="J34:J65" si="15">IF(F34&lt;1000,1,0)</f>
        <v>0</v>
      </c>
      <c r="K34">
        <f t="shared" ref="K34:K65" si="16">IF(F34&gt;=1000,IF(F34&lt;15000,1,0),0)</f>
        <v>1</v>
      </c>
      <c r="L34">
        <f t="shared" ref="L34:L65" si="17">IF(F34&gt;=15000,1,0)</f>
        <v>0</v>
      </c>
      <c r="M34">
        <f t="shared" ref="M34:M65" si="18">IF(G34&lt;1000,1,0)</f>
        <v>0</v>
      </c>
      <c r="N34">
        <f t="shared" ref="N34:N65" si="19">IF(G34&gt;=1000,IF(G34&lt;15000,1,0),0)</f>
        <v>1</v>
      </c>
      <c r="O34">
        <f t="shared" ref="O34:O65" si="20">IF(G34&gt;=15000,1,0)</f>
        <v>0</v>
      </c>
      <c r="P34">
        <f t="shared" ref="P34:P65" si="21">J34*M34+K34*N34+L34*O34</f>
        <v>1</v>
      </c>
    </row>
    <row r="35" spans="1:16">
      <c r="A35" s="28" t="s">
        <v>23</v>
      </c>
      <c r="B35" s="28" t="s">
        <v>11</v>
      </c>
      <c r="C35" s="27">
        <v>8.3779311239999998</v>
      </c>
      <c r="D35" s="27">
        <v>9.0968718496999994</v>
      </c>
      <c r="E35" s="27">
        <v>0.71894072570000001</v>
      </c>
      <c r="F35" s="27">
        <f t="shared" si="11"/>
        <v>4349.9999996401248</v>
      </c>
      <c r="G35" s="27">
        <f t="shared" si="12"/>
        <v>8927.3229714960089</v>
      </c>
      <c r="H35" s="27">
        <f t="shared" si="13"/>
        <v>4577.3229718558841</v>
      </c>
      <c r="I35" s="27">
        <f t="shared" si="14"/>
        <v>2409.9220157292821</v>
      </c>
      <c r="J35">
        <f t="shared" si="15"/>
        <v>0</v>
      </c>
      <c r="K35">
        <f t="shared" si="16"/>
        <v>1</v>
      </c>
      <c r="L35">
        <f t="shared" si="17"/>
        <v>0</v>
      </c>
      <c r="M35">
        <f t="shared" si="18"/>
        <v>0</v>
      </c>
      <c r="N35">
        <f t="shared" si="19"/>
        <v>1</v>
      </c>
      <c r="O35">
        <f t="shared" si="20"/>
        <v>0</v>
      </c>
      <c r="P35">
        <f t="shared" si="21"/>
        <v>1</v>
      </c>
    </row>
    <row r="36" spans="1:16">
      <c r="A36" s="28" t="s">
        <v>10</v>
      </c>
      <c r="B36" s="28" t="s">
        <v>11</v>
      </c>
      <c r="C36" s="27">
        <v>8.2940496400000008</v>
      </c>
      <c r="D36" s="27">
        <v>8.4891285684</v>
      </c>
      <c r="E36" s="27">
        <v>0.19507892839999999</v>
      </c>
      <c r="F36" s="27">
        <f t="shared" si="11"/>
        <v>3999.9999995918924</v>
      </c>
      <c r="G36" s="27">
        <f t="shared" si="12"/>
        <v>4861.6276508119918</v>
      </c>
      <c r="H36" s="27">
        <f t="shared" si="13"/>
        <v>861.62765122009932</v>
      </c>
      <c r="I36" s="27">
        <f t="shared" si="14"/>
        <v>6475.6173364132992</v>
      </c>
      <c r="J36">
        <f t="shared" si="15"/>
        <v>0</v>
      </c>
      <c r="K36">
        <f t="shared" si="16"/>
        <v>1</v>
      </c>
      <c r="L36">
        <f t="shared" si="17"/>
        <v>0</v>
      </c>
      <c r="M36">
        <f t="shared" si="18"/>
        <v>0</v>
      </c>
      <c r="N36">
        <f t="shared" si="19"/>
        <v>1</v>
      </c>
      <c r="O36">
        <f t="shared" si="20"/>
        <v>0</v>
      </c>
      <c r="P36">
        <f t="shared" si="21"/>
        <v>1</v>
      </c>
    </row>
    <row r="37" spans="1:16">
      <c r="A37" s="28" t="s">
        <v>10</v>
      </c>
      <c r="B37" s="28" t="s">
        <v>11</v>
      </c>
      <c r="C37" s="27">
        <v>8.1693363960000003</v>
      </c>
      <c r="D37" s="27">
        <v>7.0774613030999998</v>
      </c>
      <c r="E37" s="27">
        <v>1.0918750929000001</v>
      </c>
      <c r="F37" s="27">
        <f t="shared" si="11"/>
        <v>3531.0000002528686</v>
      </c>
      <c r="G37" s="27">
        <f t="shared" si="12"/>
        <v>1184.9564514941792</v>
      </c>
      <c r="H37" s="27">
        <f t="shared" si="13"/>
        <v>2346.0435487586892</v>
      </c>
      <c r="I37" s="27">
        <f t="shared" si="14"/>
        <v>10152.288535731112</v>
      </c>
      <c r="J37">
        <f t="shared" si="15"/>
        <v>0</v>
      </c>
      <c r="K37">
        <f t="shared" si="16"/>
        <v>1</v>
      </c>
      <c r="L37">
        <f t="shared" si="17"/>
        <v>0</v>
      </c>
      <c r="M37">
        <f t="shared" si="18"/>
        <v>0</v>
      </c>
      <c r="N37">
        <f t="shared" si="19"/>
        <v>1</v>
      </c>
      <c r="O37">
        <f t="shared" si="20"/>
        <v>0</v>
      </c>
      <c r="P37">
        <f t="shared" si="21"/>
        <v>1</v>
      </c>
    </row>
    <row r="38" spans="1:16">
      <c r="A38" s="28" t="s">
        <v>25</v>
      </c>
      <c r="B38" s="28" t="s">
        <v>26</v>
      </c>
      <c r="C38" s="27">
        <v>8.0922394069999992</v>
      </c>
      <c r="D38" s="27">
        <v>5.3220085472000003</v>
      </c>
      <c r="E38" s="27">
        <v>2.7702308597999998</v>
      </c>
      <c r="F38" s="27">
        <f t="shared" si="11"/>
        <v>3269.000000901553</v>
      </c>
      <c r="G38" s="27">
        <f t="shared" si="12"/>
        <v>204.79480921207886</v>
      </c>
      <c r="H38" s="27">
        <f t="shared" si="13"/>
        <v>3064.2051916894743</v>
      </c>
      <c r="I38" s="27">
        <f t="shared" si="14"/>
        <v>11132.450178013212</v>
      </c>
      <c r="J38">
        <f t="shared" si="15"/>
        <v>0</v>
      </c>
      <c r="K38">
        <f t="shared" si="16"/>
        <v>1</v>
      </c>
      <c r="L38">
        <f t="shared" si="17"/>
        <v>0</v>
      </c>
      <c r="M38">
        <f t="shared" si="18"/>
        <v>1</v>
      </c>
      <c r="N38">
        <f t="shared" si="19"/>
        <v>0</v>
      </c>
      <c r="O38">
        <f t="shared" si="20"/>
        <v>0</v>
      </c>
      <c r="P38">
        <f t="shared" si="21"/>
        <v>0</v>
      </c>
    </row>
    <row r="39" spans="1:16">
      <c r="A39" s="28" t="s">
        <v>10</v>
      </c>
      <c r="B39" s="28" t="s">
        <v>11</v>
      </c>
      <c r="C39" s="27">
        <v>7.936302693</v>
      </c>
      <c r="D39" s="27">
        <v>9.7980987518999996</v>
      </c>
      <c r="E39" s="27">
        <v>1.8617960589</v>
      </c>
      <c r="F39" s="27">
        <f t="shared" si="11"/>
        <v>2796.9999994351188</v>
      </c>
      <c r="G39" s="27">
        <f t="shared" si="12"/>
        <v>17999.490877590852</v>
      </c>
      <c r="H39" s="27">
        <f t="shared" si="13"/>
        <v>15202.490878155733</v>
      </c>
      <c r="I39" s="27">
        <f t="shared" si="14"/>
        <v>6662.2458903655606</v>
      </c>
      <c r="J39">
        <f t="shared" si="15"/>
        <v>0</v>
      </c>
      <c r="K39">
        <f t="shared" si="16"/>
        <v>1</v>
      </c>
      <c r="L39">
        <f t="shared" si="17"/>
        <v>0</v>
      </c>
      <c r="M39">
        <f t="shared" si="18"/>
        <v>0</v>
      </c>
      <c r="N39">
        <f t="shared" si="19"/>
        <v>0</v>
      </c>
      <c r="O39">
        <f t="shared" si="20"/>
        <v>1</v>
      </c>
      <c r="P39">
        <f t="shared" si="21"/>
        <v>0</v>
      </c>
    </row>
    <row r="40" spans="1:16">
      <c r="A40" s="28" t="s">
        <v>23</v>
      </c>
      <c r="B40" s="28" t="s">
        <v>11</v>
      </c>
      <c r="C40" s="27">
        <v>7.8845765109999997</v>
      </c>
      <c r="D40" s="27">
        <v>9.1020964825000004</v>
      </c>
      <c r="E40" s="27">
        <v>1.2175199715</v>
      </c>
      <c r="F40" s="27">
        <f t="shared" si="11"/>
        <v>2656.0000010721615</v>
      </c>
      <c r="G40" s="27">
        <f t="shared" si="12"/>
        <v>8974.0870120034106</v>
      </c>
      <c r="H40" s="27">
        <f t="shared" si="13"/>
        <v>6318.0870109312491</v>
      </c>
      <c r="I40" s="27">
        <f t="shared" si="14"/>
        <v>2363.1579752218804</v>
      </c>
      <c r="J40">
        <f t="shared" si="15"/>
        <v>0</v>
      </c>
      <c r="K40">
        <f t="shared" si="16"/>
        <v>1</v>
      </c>
      <c r="L40">
        <f t="shared" si="17"/>
        <v>0</v>
      </c>
      <c r="M40">
        <f t="shared" si="18"/>
        <v>0</v>
      </c>
      <c r="N40">
        <f t="shared" si="19"/>
        <v>1</v>
      </c>
      <c r="O40">
        <f t="shared" si="20"/>
        <v>0</v>
      </c>
      <c r="P40">
        <f t="shared" si="21"/>
        <v>1</v>
      </c>
    </row>
    <row r="41" spans="1:16">
      <c r="A41" s="28" t="s">
        <v>25</v>
      </c>
      <c r="B41" s="28" t="s">
        <v>26</v>
      </c>
      <c r="C41" s="27">
        <v>7.6009024600000004</v>
      </c>
      <c r="D41" s="27">
        <v>6.4578505676000004</v>
      </c>
      <c r="E41" s="27">
        <v>1.1430518923999999</v>
      </c>
      <c r="F41" s="27">
        <f t="shared" si="11"/>
        <v>2000.0000009158359</v>
      </c>
      <c r="G41" s="27">
        <f t="shared" si="12"/>
        <v>637.68891322195054</v>
      </c>
      <c r="H41" s="27">
        <f t="shared" si="13"/>
        <v>1362.3110876938854</v>
      </c>
      <c r="I41" s="27">
        <f t="shared" si="14"/>
        <v>10699.55607400334</v>
      </c>
      <c r="J41">
        <f t="shared" si="15"/>
        <v>0</v>
      </c>
      <c r="K41">
        <f t="shared" si="16"/>
        <v>1</v>
      </c>
      <c r="L41">
        <f t="shared" si="17"/>
        <v>0</v>
      </c>
      <c r="M41">
        <f t="shared" si="18"/>
        <v>1</v>
      </c>
      <c r="N41">
        <f t="shared" si="19"/>
        <v>0</v>
      </c>
      <c r="O41">
        <f t="shared" si="20"/>
        <v>0</v>
      </c>
      <c r="P41">
        <f t="shared" si="21"/>
        <v>0</v>
      </c>
    </row>
    <row r="42" spans="1:16">
      <c r="A42" s="28" t="s">
        <v>23</v>
      </c>
      <c r="B42" s="28" t="s">
        <v>11</v>
      </c>
      <c r="C42" s="27">
        <v>7.5496091649999997</v>
      </c>
      <c r="D42" s="27">
        <v>9.7756874389000004</v>
      </c>
      <c r="E42" s="27">
        <v>2.2260782738999998</v>
      </c>
      <c r="F42" s="27">
        <f t="shared" si="11"/>
        <v>1899.999999706389</v>
      </c>
      <c r="G42" s="27">
        <f t="shared" si="12"/>
        <v>17600.585348311793</v>
      </c>
      <c r="H42" s="27">
        <f t="shared" si="13"/>
        <v>15700.585348605404</v>
      </c>
      <c r="I42" s="27">
        <f t="shared" si="14"/>
        <v>6263.3403610865025</v>
      </c>
      <c r="J42">
        <f t="shared" si="15"/>
        <v>0</v>
      </c>
      <c r="K42">
        <f t="shared" si="16"/>
        <v>1</v>
      </c>
      <c r="L42">
        <f t="shared" si="17"/>
        <v>0</v>
      </c>
      <c r="M42">
        <f t="shared" si="18"/>
        <v>0</v>
      </c>
      <c r="N42">
        <f t="shared" si="19"/>
        <v>0</v>
      </c>
      <c r="O42">
        <f t="shared" si="20"/>
        <v>1</v>
      </c>
      <c r="P42">
        <f t="shared" si="21"/>
        <v>0</v>
      </c>
    </row>
    <row r="43" spans="1:16">
      <c r="A43" s="28" t="s">
        <v>10</v>
      </c>
      <c r="B43" s="28" t="s">
        <v>11</v>
      </c>
      <c r="C43" s="27">
        <v>7.4905294019999999</v>
      </c>
      <c r="D43" s="27">
        <v>6.0887629404999997</v>
      </c>
      <c r="E43" s="27">
        <v>1.4017664615000001</v>
      </c>
      <c r="F43" s="27">
        <f t="shared" si="11"/>
        <v>1790.9999998912651</v>
      </c>
      <c r="G43" s="27">
        <f t="shared" si="12"/>
        <v>440.87568421374652</v>
      </c>
      <c r="H43" s="27">
        <f t="shared" si="13"/>
        <v>1350.1243156775186</v>
      </c>
      <c r="I43" s="27">
        <f t="shared" si="14"/>
        <v>10896.369303011545</v>
      </c>
      <c r="J43">
        <f t="shared" si="15"/>
        <v>0</v>
      </c>
      <c r="K43">
        <f t="shared" si="16"/>
        <v>1</v>
      </c>
      <c r="L43">
        <f t="shared" si="17"/>
        <v>0</v>
      </c>
      <c r="M43">
        <f t="shared" si="18"/>
        <v>1</v>
      </c>
      <c r="N43">
        <f t="shared" si="19"/>
        <v>0</v>
      </c>
      <c r="O43">
        <f t="shared" si="20"/>
        <v>0</v>
      </c>
      <c r="P43">
        <f t="shared" si="21"/>
        <v>0</v>
      </c>
    </row>
    <row r="44" spans="1:16">
      <c r="A44" s="28" t="s">
        <v>30</v>
      </c>
      <c r="B44" s="28" t="s">
        <v>26</v>
      </c>
      <c r="C44" s="27">
        <v>7.2071188560000001</v>
      </c>
      <c r="D44" s="27">
        <v>6.3188066489999999</v>
      </c>
      <c r="E44" s="27">
        <v>0.88831220700000002</v>
      </c>
      <c r="F44" s="27">
        <f t="shared" si="11"/>
        <v>1348.9999997197374</v>
      </c>
      <c r="G44" s="27">
        <f t="shared" si="12"/>
        <v>554.91039430000433</v>
      </c>
      <c r="H44" s="27">
        <f t="shared" si="13"/>
        <v>794.08960541973306</v>
      </c>
      <c r="I44" s="27">
        <f t="shared" si="14"/>
        <v>10782.334592925286</v>
      </c>
      <c r="J44">
        <f t="shared" si="15"/>
        <v>0</v>
      </c>
      <c r="K44">
        <f t="shared" si="16"/>
        <v>1</v>
      </c>
      <c r="L44">
        <f t="shared" si="17"/>
        <v>0</v>
      </c>
      <c r="M44">
        <f t="shared" si="18"/>
        <v>1</v>
      </c>
      <c r="N44">
        <f t="shared" si="19"/>
        <v>0</v>
      </c>
      <c r="O44">
        <f t="shared" si="20"/>
        <v>0</v>
      </c>
      <c r="P44">
        <f t="shared" si="21"/>
        <v>0</v>
      </c>
    </row>
    <row r="45" spans="1:16">
      <c r="A45" s="28" t="s">
        <v>25</v>
      </c>
      <c r="B45" s="28" t="s">
        <v>26</v>
      </c>
      <c r="C45" s="27">
        <v>7.14440718</v>
      </c>
      <c r="D45" s="27">
        <v>6.7535259743999996</v>
      </c>
      <c r="E45" s="27">
        <v>0.3908812056</v>
      </c>
      <c r="F45" s="27">
        <f t="shared" si="11"/>
        <v>1266.9999995931169</v>
      </c>
      <c r="G45" s="27">
        <f t="shared" si="12"/>
        <v>857.07546714511363</v>
      </c>
      <c r="H45" s="27">
        <f t="shared" si="13"/>
        <v>409.92453244800322</v>
      </c>
      <c r="I45" s="27">
        <f t="shared" si="14"/>
        <v>10480.169520080177</v>
      </c>
      <c r="J45">
        <f t="shared" si="15"/>
        <v>0</v>
      </c>
      <c r="K45">
        <f t="shared" si="16"/>
        <v>1</v>
      </c>
      <c r="L45">
        <f t="shared" si="17"/>
        <v>0</v>
      </c>
      <c r="M45">
        <f t="shared" si="18"/>
        <v>1</v>
      </c>
      <c r="N45">
        <f t="shared" si="19"/>
        <v>0</v>
      </c>
      <c r="O45">
        <f t="shared" si="20"/>
        <v>0</v>
      </c>
      <c r="P45">
        <f t="shared" si="21"/>
        <v>0</v>
      </c>
    </row>
    <row r="46" spans="1:16">
      <c r="A46" s="28" t="s">
        <v>23</v>
      </c>
      <c r="B46" s="28" t="s">
        <v>11</v>
      </c>
      <c r="C46" s="27">
        <v>7.1428274009999999</v>
      </c>
      <c r="D46" s="27">
        <v>7.9746691546999999</v>
      </c>
      <c r="E46" s="27">
        <v>0.83184175370000002</v>
      </c>
      <c r="F46" s="27">
        <f t="shared" si="11"/>
        <v>1264.9999997955499</v>
      </c>
      <c r="G46" s="27">
        <f t="shared" si="12"/>
        <v>2906.3961455145536</v>
      </c>
      <c r="H46" s="27">
        <f t="shared" si="13"/>
        <v>1641.3961457190037</v>
      </c>
      <c r="I46" s="27">
        <f t="shared" si="14"/>
        <v>8430.8488417107365</v>
      </c>
      <c r="J46">
        <f t="shared" si="15"/>
        <v>0</v>
      </c>
      <c r="K46">
        <f t="shared" si="16"/>
        <v>1</v>
      </c>
      <c r="L46">
        <f t="shared" si="17"/>
        <v>0</v>
      </c>
      <c r="M46">
        <f t="shared" si="18"/>
        <v>0</v>
      </c>
      <c r="N46">
        <f t="shared" si="19"/>
        <v>1</v>
      </c>
      <c r="O46">
        <f t="shared" si="20"/>
        <v>0</v>
      </c>
      <c r="P46">
        <f t="shared" si="21"/>
        <v>1</v>
      </c>
    </row>
    <row r="47" spans="1:16">
      <c r="A47" s="28" t="s">
        <v>23</v>
      </c>
      <c r="B47" s="28" t="s">
        <v>11</v>
      </c>
      <c r="C47" s="27">
        <v>6.8906091199999997</v>
      </c>
      <c r="D47" s="27">
        <v>7.9803083313999998</v>
      </c>
      <c r="E47" s="27">
        <v>1.0896992113999999</v>
      </c>
      <c r="F47" s="27">
        <f t="shared" si="11"/>
        <v>982.99999985533498</v>
      </c>
      <c r="G47" s="27">
        <f t="shared" si="12"/>
        <v>2922.8321260828848</v>
      </c>
      <c r="H47" s="27">
        <f t="shared" si="13"/>
        <v>1939.8321262275499</v>
      </c>
      <c r="I47" s="27">
        <f t="shared" si="14"/>
        <v>8414.4128611424057</v>
      </c>
      <c r="J47">
        <f t="shared" si="15"/>
        <v>1</v>
      </c>
      <c r="K47">
        <f t="shared" si="16"/>
        <v>0</v>
      </c>
      <c r="L47">
        <f t="shared" si="17"/>
        <v>0</v>
      </c>
      <c r="M47">
        <f t="shared" si="18"/>
        <v>0</v>
      </c>
      <c r="N47">
        <f t="shared" si="19"/>
        <v>1</v>
      </c>
      <c r="O47">
        <f t="shared" si="20"/>
        <v>0</v>
      </c>
      <c r="P47">
        <f t="shared" si="21"/>
        <v>0</v>
      </c>
    </row>
    <row r="48" spans="1:16">
      <c r="A48" s="28" t="s">
        <v>25</v>
      </c>
      <c r="B48" s="28" t="s">
        <v>26</v>
      </c>
      <c r="C48" s="27">
        <v>6.7452363489999998</v>
      </c>
      <c r="D48" s="27">
        <v>4.3728980769000003</v>
      </c>
      <c r="E48" s="27">
        <v>2.3723382720999999</v>
      </c>
      <c r="F48" s="27">
        <f t="shared" si="11"/>
        <v>849.99999958829198</v>
      </c>
      <c r="G48" s="27">
        <f t="shared" si="12"/>
        <v>79.273038481369881</v>
      </c>
      <c r="H48" s="27">
        <f t="shared" si="13"/>
        <v>770.72696110692209</v>
      </c>
      <c r="I48" s="27">
        <f t="shared" si="14"/>
        <v>11257.971948743922</v>
      </c>
      <c r="J48">
        <f t="shared" si="15"/>
        <v>1</v>
      </c>
      <c r="K48">
        <f t="shared" si="16"/>
        <v>0</v>
      </c>
      <c r="L48">
        <f t="shared" si="17"/>
        <v>0</v>
      </c>
      <c r="M48">
        <f t="shared" si="18"/>
        <v>1</v>
      </c>
      <c r="N48">
        <f t="shared" si="19"/>
        <v>0</v>
      </c>
      <c r="O48">
        <f t="shared" si="20"/>
        <v>0</v>
      </c>
      <c r="P48">
        <f t="shared" si="21"/>
        <v>1</v>
      </c>
    </row>
    <row r="49" spans="1:16">
      <c r="A49" s="28" t="s">
        <v>25</v>
      </c>
      <c r="B49" s="28" t="s">
        <v>26</v>
      </c>
      <c r="C49" s="27">
        <v>6.7298240700000003</v>
      </c>
      <c r="D49" s="27">
        <v>7.1535437068999999</v>
      </c>
      <c r="E49" s="27">
        <v>0.42371963689999997</v>
      </c>
      <c r="F49" s="27">
        <f t="shared" si="11"/>
        <v>836.99999959030936</v>
      </c>
      <c r="G49" s="27">
        <f t="shared" si="12"/>
        <v>1278.6290227176294</v>
      </c>
      <c r="H49" s="27">
        <f t="shared" si="13"/>
        <v>441.62902312732001</v>
      </c>
      <c r="I49" s="27">
        <f t="shared" si="14"/>
        <v>10058.615964507662</v>
      </c>
      <c r="J49">
        <f t="shared" si="15"/>
        <v>1</v>
      </c>
      <c r="K49">
        <f t="shared" si="16"/>
        <v>0</v>
      </c>
      <c r="L49">
        <f t="shared" si="17"/>
        <v>0</v>
      </c>
      <c r="M49">
        <f t="shared" si="18"/>
        <v>0</v>
      </c>
      <c r="N49">
        <f t="shared" si="19"/>
        <v>1</v>
      </c>
      <c r="O49">
        <f t="shared" si="20"/>
        <v>0</v>
      </c>
      <c r="P49">
        <f t="shared" si="21"/>
        <v>0</v>
      </c>
    </row>
    <row r="50" spans="1:16">
      <c r="A50" s="28" t="s">
        <v>10</v>
      </c>
      <c r="B50" s="28" t="s">
        <v>11</v>
      </c>
      <c r="C50" s="27">
        <v>6.5949605059999996</v>
      </c>
      <c r="D50" s="27">
        <v>5.4429716392999996</v>
      </c>
      <c r="E50" s="27">
        <v>1.1519888667</v>
      </c>
      <c r="F50" s="27">
        <f t="shared" si="11"/>
        <v>731.40000020824334</v>
      </c>
      <c r="G50" s="27">
        <f t="shared" si="12"/>
        <v>231.12799299399424</v>
      </c>
      <c r="H50" s="27">
        <f t="shared" si="13"/>
        <v>500.27200721424913</v>
      </c>
      <c r="I50" s="27">
        <f t="shared" si="14"/>
        <v>11106.116994231297</v>
      </c>
      <c r="J50">
        <f t="shared" si="15"/>
        <v>1</v>
      </c>
      <c r="K50">
        <f t="shared" si="16"/>
        <v>0</v>
      </c>
      <c r="L50">
        <f t="shared" si="17"/>
        <v>0</v>
      </c>
      <c r="M50">
        <f t="shared" si="18"/>
        <v>1</v>
      </c>
      <c r="N50">
        <f t="shared" si="19"/>
        <v>0</v>
      </c>
      <c r="O50">
        <f t="shared" si="20"/>
        <v>0</v>
      </c>
      <c r="P50">
        <f t="shared" si="21"/>
        <v>1</v>
      </c>
    </row>
    <row r="51" spans="1:16">
      <c r="A51" s="28" t="s">
        <v>30</v>
      </c>
      <c r="B51" s="28" t="s">
        <v>26</v>
      </c>
      <c r="C51" s="27">
        <v>6.5838240739999998</v>
      </c>
      <c r="D51" s="27">
        <v>4.2907811846000001</v>
      </c>
      <c r="E51" s="27">
        <v>2.2930428894000001</v>
      </c>
      <c r="F51" s="27">
        <f t="shared" si="11"/>
        <v>723.30000010470837</v>
      </c>
      <c r="G51" s="27">
        <f t="shared" si="12"/>
        <v>73.023491050810691</v>
      </c>
      <c r="H51" s="27">
        <f t="shared" si="13"/>
        <v>650.27650905389771</v>
      </c>
      <c r="I51" s="27">
        <f t="shared" si="14"/>
        <v>11264.221496174479</v>
      </c>
      <c r="J51">
        <f t="shared" si="15"/>
        <v>1</v>
      </c>
      <c r="K51">
        <f t="shared" si="16"/>
        <v>0</v>
      </c>
      <c r="L51">
        <f t="shared" si="17"/>
        <v>0</v>
      </c>
      <c r="M51">
        <f t="shared" si="18"/>
        <v>1</v>
      </c>
      <c r="N51">
        <f t="shared" si="19"/>
        <v>0</v>
      </c>
      <c r="O51">
        <f t="shared" si="20"/>
        <v>0</v>
      </c>
      <c r="P51">
        <f t="shared" si="21"/>
        <v>1</v>
      </c>
    </row>
    <row r="52" spans="1:16">
      <c r="A52" s="28" t="s">
        <v>10</v>
      </c>
      <c r="B52" s="28" t="s">
        <v>11</v>
      </c>
      <c r="C52" s="27">
        <v>6.3580155620000003</v>
      </c>
      <c r="D52" s="27">
        <v>7.4446113797000004</v>
      </c>
      <c r="E52" s="27">
        <v>1.0865958176999999</v>
      </c>
      <c r="F52" s="27">
        <f t="shared" si="11"/>
        <v>577.10000016336517</v>
      </c>
      <c r="G52" s="27">
        <f t="shared" si="12"/>
        <v>1710.6203811563237</v>
      </c>
      <c r="H52" s="27">
        <f t="shared" si="13"/>
        <v>1133.5203809929585</v>
      </c>
      <c r="I52" s="27">
        <f t="shared" si="14"/>
        <v>9626.6246060689664</v>
      </c>
      <c r="J52">
        <f t="shared" si="15"/>
        <v>1</v>
      </c>
      <c r="K52">
        <f t="shared" si="16"/>
        <v>0</v>
      </c>
      <c r="L52">
        <f t="shared" si="17"/>
        <v>0</v>
      </c>
      <c r="M52">
        <f t="shared" si="18"/>
        <v>0</v>
      </c>
      <c r="N52">
        <f t="shared" si="19"/>
        <v>1</v>
      </c>
      <c r="O52">
        <f t="shared" si="20"/>
        <v>0</v>
      </c>
      <c r="P52">
        <f t="shared" si="21"/>
        <v>0</v>
      </c>
    </row>
    <row r="53" spans="1:16">
      <c r="A53" s="28" t="s">
        <v>30</v>
      </c>
      <c r="B53" s="28" t="s">
        <v>26</v>
      </c>
      <c r="C53" s="27">
        <v>6.3486143779999997</v>
      </c>
      <c r="D53" s="27">
        <v>4.3372531483000003</v>
      </c>
      <c r="E53" s="27">
        <v>2.0113612296999999</v>
      </c>
      <c r="F53" s="27">
        <f t="shared" si="11"/>
        <v>571.69999984568335</v>
      </c>
      <c r="G53" s="27">
        <f t="shared" si="12"/>
        <v>76.497124225318686</v>
      </c>
      <c r="H53" s="27">
        <f t="shared" si="13"/>
        <v>495.20287562036469</v>
      </c>
      <c r="I53" s="27">
        <f t="shared" si="14"/>
        <v>11260.747862999971</v>
      </c>
      <c r="J53">
        <f t="shared" si="15"/>
        <v>1</v>
      </c>
      <c r="K53">
        <f t="shared" si="16"/>
        <v>0</v>
      </c>
      <c r="L53">
        <f t="shared" si="17"/>
        <v>0</v>
      </c>
      <c r="M53">
        <f t="shared" si="18"/>
        <v>1</v>
      </c>
      <c r="N53">
        <f t="shared" si="19"/>
        <v>0</v>
      </c>
      <c r="O53">
        <f t="shared" si="20"/>
        <v>0</v>
      </c>
      <c r="P53">
        <f t="shared" si="21"/>
        <v>1</v>
      </c>
    </row>
    <row r="54" spans="1:16">
      <c r="A54" s="28" t="s">
        <v>23</v>
      </c>
      <c r="B54" s="28" t="s">
        <v>11</v>
      </c>
      <c r="C54" s="27">
        <v>6.2304814479999999</v>
      </c>
      <c r="D54" s="27">
        <v>8.4867925945000007</v>
      </c>
      <c r="E54" s="27">
        <v>2.2563111464999999</v>
      </c>
      <c r="F54" s="27">
        <f t="shared" si="11"/>
        <v>508.00000021413115</v>
      </c>
      <c r="G54" s="27">
        <f t="shared" si="12"/>
        <v>4850.2842695876079</v>
      </c>
      <c r="H54" s="27">
        <f t="shared" si="13"/>
        <v>4342.2842693734765</v>
      </c>
      <c r="I54" s="27">
        <f t="shared" si="14"/>
        <v>6486.960717637683</v>
      </c>
      <c r="J54">
        <f t="shared" si="15"/>
        <v>1</v>
      </c>
      <c r="K54">
        <f t="shared" si="16"/>
        <v>0</v>
      </c>
      <c r="L54">
        <f t="shared" si="17"/>
        <v>0</v>
      </c>
      <c r="M54">
        <f t="shared" si="18"/>
        <v>0</v>
      </c>
      <c r="N54">
        <f t="shared" si="19"/>
        <v>1</v>
      </c>
      <c r="O54">
        <f t="shared" si="20"/>
        <v>0</v>
      </c>
      <c r="P54">
        <f t="shared" si="21"/>
        <v>0</v>
      </c>
    </row>
    <row r="55" spans="1:16">
      <c r="A55" s="28" t="s">
        <v>10</v>
      </c>
      <c r="B55" s="28" t="s">
        <v>11</v>
      </c>
      <c r="C55" s="27">
        <v>6.1798095929999999</v>
      </c>
      <c r="D55" s="27">
        <v>5.1848695028999998</v>
      </c>
      <c r="E55" s="27">
        <v>0.99494009009999995</v>
      </c>
      <c r="F55" s="27">
        <f t="shared" si="11"/>
        <v>482.90000005819121</v>
      </c>
      <c r="G55" s="27">
        <f t="shared" si="12"/>
        <v>178.55014799293261</v>
      </c>
      <c r="H55" s="27">
        <f t="shared" si="13"/>
        <v>304.34985206525857</v>
      </c>
      <c r="I55" s="27">
        <f t="shared" si="14"/>
        <v>11158.694839232357</v>
      </c>
      <c r="J55">
        <f t="shared" si="15"/>
        <v>1</v>
      </c>
      <c r="K55">
        <f t="shared" si="16"/>
        <v>0</v>
      </c>
      <c r="L55">
        <f t="shared" si="17"/>
        <v>0</v>
      </c>
      <c r="M55">
        <f t="shared" si="18"/>
        <v>1</v>
      </c>
      <c r="N55">
        <f t="shared" si="19"/>
        <v>0</v>
      </c>
      <c r="O55">
        <f t="shared" si="20"/>
        <v>0</v>
      </c>
      <c r="P55">
        <f t="shared" si="21"/>
        <v>1</v>
      </c>
    </row>
    <row r="56" spans="1:16">
      <c r="A56" s="28" t="s">
        <v>23</v>
      </c>
      <c r="B56" s="28" t="s">
        <v>11</v>
      </c>
      <c r="C56" s="27">
        <v>6.1633148039999996</v>
      </c>
      <c r="D56" s="27">
        <v>6.5754335492999996</v>
      </c>
      <c r="E56" s="27">
        <v>0.41211874529999998</v>
      </c>
      <c r="F56" s="27">
        <f t="shared" si="11"/>
        <v>474.99999998354525</v>
      </c>
      <c r="G56" s="27">
        <f t="shared" si="12"/>
        <v>717.25652301569392</v>
      </c>
      <c r="H56" s="27">
        <f t="shared" si="13"/>
        <v>242.25652303214866</v>
      </c>
      <c r="I56" s="27">
        <f t="shared" si="14"/>
        <v>10619.988464209597</v>
      </c>
      <c r="J56">
        <f t="shared" si="15"/>
        <v>1</v>
      </c>
      <c r="K56">
        <f t="shared" si="16"/>
        <v>0</v>
      </c>
      <c r="L56">
        <f t="shared" si="17"/>
        <v>0</v>
      </c>
      <c r="M56">
        <f t="shared" si="18"/>
        <v>1</v>
      </c>
      <c r="N56">
        <f t="shared" si="19"/>
        <v>0</v>
      </c>
      <c r="O56">
        <f t="shared" si="20"/>
        <v>0</v>
      </c>
      <c r="P56">
        <f t="shared" si="21"/>
        <v>1</v>
      </c>
    </row>
    <row r="57" spans="1:16">
      <c r="A57" s="28" t="s">
        <v>22</v>
      </c>
      <c r="B57" s="28" t="s">
        <v>11</v>
      </c>
      <c r="C57" s="27">
        <v>6.1312264890000003</v>
      </c>
      <c r="D57" s="27">
        <v>4.3097120077</v>
      </c>
      <c r="E57" s="27">
        <v>1.8215144812999999</v>
      </c>
      <c r="F57" s="27">
        <f t="shared" si="11"/>
        <v>459.99999977775542</v>
      </c>
      <c r="G57" s="27">
        <f t="shared" si="12"/>
        <v>74.419053739456942</v>
      </c>
      <c r="H57" s="27">
        <f t="shared" si="13"/>
        <v>385.58094603829846</v>
      </c>
      <c r="I57" s="27">
        <f t="shared" si="14"/>
        <v>11262.825933485834</v>
      </c>
      <c r="J57">
        <f t="shared" si="15"/>
        <v>1</v>
      </c>
      <c r="K57">
        <f t="shared" si="16"/>
        <v>0</v>
      </c>
      <c r="L57">
        <f t="shared" si="17"/>
        <v>0</v>
      </c>
      <c r="M57">
        <f t="shared" si="18"/>
        <v>1</v>
      </c>
      <c r="N57">
        <f t="shared" si="19"/>
        <v>0</v>
      </c>
      <c r="O57">
        <f t="shared" si="20"/>
        <v>0</v>
      </c>
      <c r="P57">
        <f t="shared" si="21"/>
        <v>1</v>
      </c>
    </row>
    <row r="58" spans="1:16">
      <c r="A58" s="28" t="s">
        <v>30</v>
      </c>
      <c r="B58" s="28" t="s">
        <v>26</v>
      </c>
      <c r="C58" s="27">
        <v>6.117436187</v>
      </c>
      <c r="D58" s="27">
        <v>6.4097774342999996</v>
      </c>
      <c r="E58" s="27">
        <v>0.2923412473</v>
      </c>
      <c r="F58" s="27">
        <f t="shared" si="11"/>
        <v>453.70000014975813</v>
      </c>
      <c r="G58" s="27">
        <f t="shared" si="12"/>
        <v>607.75839983386163</v>
      </c>
      <c r="H58" s="27">
        <f t="shared" si="13"/>
        <v>154.05839968410351</v>
      </c>
      <c r="I58" s="27">
        <f t="shared" si="14"/>
        <v>10729.48658739143</v>
      </c>
      <c r="J58">
        <f t="shared" si="15"/>
        <v>1</v>
      </c>
      <c r="K58">
        <f t="shared" si="16"/>
        <v>0</v>
      </c>
      <c r="L58">
        <f t="shared" si="17"/>
        <v>0</v>
      </c>
      <c r="M58">
        <f t="shared" si="18"/>
        <v>1</v>
      </c>
      <c r="N58">
        <f t="shared" si="19"/>
        <v>0</v>
      </c>
      <c r="O58">
        <f t="shared" si="20"/>
        <v>0</v>
      </c>
      <c r="P58">
        <f t="shared" si="21"/>
        <v>1</v>
      </c>
    </row>
    <row r="59" spans="1:16">
      <c r="A59" s="28" t="s">
        <v>22</v>
      </c>
      <c r="B59" s="28" t="s">
        <v>11</v>
      </c>
      <c r="C59" s="27">
        <v>6.091309882</v>
      </c>
      <c r="D59" s="27">
        <v>4.6015911657000004</v>
      </c>
      <c r="E59" s="27">
        <v>1.4897187163000001</v>
      </c>
      <c r="F59" s="27">
        <f t="shared" si="11"/>
        <v>441.99999996565742</v>
      </c>
      <c r="G59" s="27">
        <f t="shared" si="12"/>
        <v>99.642737677100982</v>
      </c>
      <c r="H59" s="27">
        <f t="shared" si="13"/>
        <v>342.35726228855646</v>
      </c>
      <c r="I59" s="27">
        <f t="shared" si="14"/>
        <v>11237.60224954819</v>
      </c>
      <c r="J59">
        <f t="shared" si="15"/>
        <v>1</v>
      </c>
      <c r="K59">
        <f t="shared" si="16"/>
        <v>0</v>
      </c>
      <c r="L59">
        <f t="shared" si="17"/>
        <v>0</v>
      </c>
      <c r="M59">
        <f t="shared" si="18"/>
        <v>1</v>
      </c>
      <c r="N59">
        <f t="shared" si="19"/>
        <v>0</v>
      </c>
      <c r="O59">
        <f t="shared" si="20"/>
        <v>0</v>
      </c>
      <c r="P59">
        <f t="shared" si="21"/>
        <v>1</v>
      </c>
    </row>
    <row r="60" spans="1:16">
      <c r="A60" s="28" t="s">
        <v>22</v>
      </c>
      <c r="B60" s="28" t="s">
        <v>11</v>
      </c>
      <c r="C60" s="27">
        <v>6.0867747269999999</v>
      </c>
      <c r="D60" s="27">
        <v>7.3844493181999997</v>
      </c>
      <c r="E60" s="27">
        <v>1.2976745912000001</v>
      </c>
      <c r="F60" s="27">
        <f t="shared" si="11"/>
        <v>440.00000003858491</v>
      </c>
      <c r="G60" s="27">
        <f t="shared" si="12"/>
        <v>1610.740545217194</v>
      </c>
      <c r="H60" s="27">
        <f t="shared" si="13"/>
        <v>1170.7405451786092</v>
      </c>
      <c r="I60" s="27">
        <f t="shared" si="14"/>
        <v>9726.5044420080976</v>
      </c>
      <c r="J60">
        <f t="shared" si="15"/>
        <v>1</v>
      </c>
      <c r="K60">
        <f t="shared" si="16"/>
        <v>0</v>
      </c>
      <c r="L60">
        <f t="shared" si="17"/>
        <v>0</v>
      </c>
      <c r="M60">
        <f t="shared" si="18"/>
        <v>0</v>
      </c>
      <c r="N60">
        <f t="shared" si="19"/>
        <v>1</v>
      </c>
      <c r="O60">
        <f t="shared" si="20"/>
        <v>0</v>
      </c>
      <c r="P60">
        <f t="shared" si="21"/>
        <v>0</v>
      </c>
    </row>
    <row r="61" spans="1:16">
      <c r="A61" s="28" t="s">
        <v>23</v>
      </c>
      <c r="B61" s="28" t="s">
        <v>11</v>
      </c>
      <c r="C61" s="27">
        <v>6.0637852089999997</v>
      </c>
      <c r="D61" s="27">
        <v>6.9833204697999998</v>
      </c>
      <c r="E61" s="27">
        <v>0.91953526080000003</v>
      </c>
      <c r="F61" s="27">
        <f t="shared" si="11"/>
        <v>430.00000013432839</v>
      </c>
      <c r="G61" s="27">
        <f t="shared" si="12"/>
        <v>1078.493533301883</v>
      </c>
      <c r="H61" s="27">
        <f t="shared" si="13"/>
        <v>648.49353316755457</v>
      </c>
      <c r="I61" s="27">
        <f t="shared" si="14"/>
        <v>10258.751453923407</v>
      </c>
      <c r="J61">
        <f t="shared" si="15"/>
        <v>1</v>
      </c>
      <c r="K61">
        <f t="shared" si="16"/>
        <v>0</v>
      </c>
      <c r="L61">
        <f t="shared" si="17"/>
        <v>0</v>
      </c>
      <c r="M61">
        <f t="shared" si="18"/>
        <v>0</v>
      </c>
      <c r="N61">
        <f t="shared" si="19"/>
        <v>1</v>
      </c>
      <c r="O61">
        <f t="shared" si="20"/>
        <v>0</v>
      </c>
      <c r="P61">
        <f t="shared" si="21"/>
        <v>0</v>
      </c>
    </row>
    <row r="62" spans="1:16">
      <c r="A62" s="28" t="s">
        <v>23</v>
      </c>
      <c r="B62" s="28" t="s">
        <v>11</v>
      </c>
      <c r="C62" s="27">
        <v>6.018593214</v>
      </c>
      <c r="D62" s="27">
        <v>9.8182821421999993</v>
      </c>
      <c r="E62" s="27">
        <v>3.7996889282000001</v>
      </c>
      <c r="F62" s="27">
        <f t="shared" si="11"/>
        <v>410.99999979604758</v>
      </c>
      <c r="G62" s="27">
        <f t="shared" si="12"/>
        <v>18366.472637212686</v>
      </c>
      <c r="H62" s="27">
        <f t="shared" si="13"/>
        <v>17955.472637416638</v>
      </c>
      <c r="I62" s="27">
        <f t="shared" si="14"/>
        <v>7029.2276499873951</v>
      </c>
      <c r="J62">
        <f t="shared" si="15"/>
        <v>1</v>
      </c>
      <c r="K62">
        <f t="shared" si="16"/>
        <v>0</v>
      </c>
      <c r="L62">
        <f t="shared" si="17"/>
        <v>0</v>
      </c>
      <c r="M62">
        <f t="shared" si="18"/>
        <v>0</v>
      </c>
      <c r="N62">
        <f t="shared" si="19"/>
        <v>0</v>
      </c>
      <c r="O62">
        <f t="shared" si="20"/>
        <v>1</v>
      </c>
      <c r="P62">
        <f t="shared" si="21"/>
        <v>0</v>
      </c>
    </row>
    <row r="63" spans="1:16">
      <c r="A63" s="28" t="s">
        <v>22</v>
      </c>
      <c r="B63" s="28" t="s">
        <v>11</v>
      </c>
      <c r="C63" s="27">
        <v>5.9687075600000004</v>
      </c>
      <c r="D63" s="27">
        <v>5.5261729515000004</v>
      </c>
      <c r="E63" s="27">
        <v>0.44253460849999998</v>
      </c>
      <c r="F63" s="27">
        <f t="shared" si="11"/>
        <v>391.00000000572214</v>
      </c>
      <c r="G63" s="27">
        <f t="shared" si="12"/>
        <v>251.18078818147538</v>
      </c>
      <c r="H63" s="27">
        <f t="shared" si="13"/>
        <v>139.81921182424676</v>
      </c>
      <c r="I63" s="27">
        <f t="shared" si="14"/>
        <v>11086.064199043816</v>
      </c>
      <c r="J63">
        <f t="shared" si="15"/>
        <v>1</v>
      </c>
      <c r="K63">
        <f t="shared" si="16"/>
        <v>0</v>
      </c>
      <c r="L63">
        <f t="shared" si="17"/>
        <v>0</v>
      </c>
      <c r="M63">
        <f t="shared" si="18"/>
        <v>1</v>
      </c>
      <c r="N63">
        <f t="shared" si="19"/>
        <v>0</v>
      </c>
      <c r="O63">
        <f t="shared" si="20"/>
        <v>0</v>
      </c>
      <c r="P63">
        <f t="shared" si="21"/>
        <v>1</v>
      </c>
    </row>
    <row r="64" spans="1:16">
      <c r="A64" s="28" t="s">
        <v>10</v>
      </c>
      <c r="B64" s="28" t="s">
        <v>11</v>
      </c>
      <c r="C64" s="27">
        <v>5.8292396919999998</v>
      </c>
      <c r="D64" s="27">
        <v>6.4038252641</v>
      </c>
      <c r="E64" s="27">
        <v>0.57458557210000005</v>
      </c>
      <c r="F64" s="27">
        <f t="shared" si="11"/>
        <v>340.0999999955277</v>
      </c>
      <c r="G64" s="27">
        <f t="shared" si="12"/>
        <v>604.15166300169926</v>
      </c>
      <c r="H64" s="27">
        <f t="shared" si="13"/>
        <v>264.05166300617157</v>
      </c>
      <c r="I64" s="27">
        <f t="shared" si="14"/>
        <v>10733.093324223591</v>
      </c>
      <c r="J64">
        <f t="shared" si="15"/>
        <v>1</v>
      </c>
      <c r="K64">
        <f t="shared" si="16"/>
        <v>0</v>
      </c>
      <c r="L64">
        <f t="shared" si="17"/>
        <v>0</v>
      </c>
      <c r="M64">
        <f t="shared" si="18"/>
        <v>1</v>
      </c>
      <c r="N64">
        <f t="shared" si="19"/>
        <v>0</v>
      </c>
      <c r="O64">
        <f t="shared" si="20"/>
        <v>0</v>
      </c>
      <c r="P64">
        <f t="shared" si="21"/>
        <v>1</v>
      </c>
    </row>
    <row r="65" spans="1:16">
      <c r="A65" s="28" t="s">
        <v>23</v>
      </c>
      <c r="B65" s="28" t="s">
        <v>11</v>
      </c>
      <c r="C65" s="27">
        <v>5.7990926539999998</v>
      </c>
      <c r="D65" s="27">
        <v>5.7235439406999999</v>
      </c>
      <c r="E65" s="27">
        <v>7.5548713300000001E-2</v>
      </c>
      <c r="F65" s="27">
        <f t="shared" si="11"/>
        <v>329.99999984802639</v>
      </c>
      <c r="G65" s="27">
        <f t="shared" si="12"/>
        <v>305.98740491598795</v>
      </c>
      <c r="H65" s="27">
        <f t="shared" si="13"/>
        <v>24.012594932038439</v>
      </c>
      <c r="I65" s="27">
        <f t="shared" si="14"/>
        <v>11031.257582309303</v>
      </c>
      <c r="J65">
        <f t="shared" si="15"/>
        <v>1</v>
      </c>
      <c r="K65">
        <f t="shared" si="16"/>
        <v>0</v>
      </c>
      <c r="L65">
        <f t="shared" si="17"/>
        <v>0</v>
      </c>
      <c r="M65">
        <f t="shared" si="18"/>
        <v>1</v>
      </c>
      <c r="N65">
        <f t="shared" si="19"/>
        <v>0</v>
      </c>
      <c r="O65">
        <f t="shared" si="20"/>
        <v>0</v>
      </c>
      <c r="P65">
        <f t="shared" si="21"/>
        <v>1</v>
      </c>
    </row>
    <row r="66" spans="1:16">
      <c r="A66" s="28" t="s">
        <v>10</v>
      </c>
      <c r="B66" s="28" t="s">
        <v>11</v>
      </c>
      <c r="C66" s="27">
        <v>5.7683209959999999</v>
      </c>
      <c r="D66" s="27">
        <v>6.7690025053999996</v>
      </c>
      <c r="E66" s="27">
        <v>1.0006815093999999</v>
      </c>
      <c r="F66" s="27">
        <f t="shared" ref="F66:F97" si="22">EXP(C66)</f>
        <v>320.00000006599288</v>
      </c>
      <c r="G66" s="27">
        <f t="shared" ref="G66:G97" si="23">EXP(D66)</f>
        <v>870.4431984132035</v>
      </c>
      <c r="H66" s="27">
        <f t="shared" ref="H66:H97" si="24">ABS(F66-G66)</f>
        <v>550.44319834721068</v>
      </c>
      <c r="I66" s="27">
        <f t="shared" ref="I66:I97" si="25">ABS($W$1-G66)</f>
        <v>10466.801788812087</v>
      </c>
      <c r="J66">
        <f t="shared" ref="J66:J97" si="26">IF(F66&lt;1000,1,0)</f>
        <v>1</v>
      </c>
      <c r="K66">
        <f t="shared" ref="K66:K97" si="27">IF(F66&gt;=1000,IF(F66&lt;15000,1,0),0)</f>
        <v>0</v>
      </c>
      <c r="L66">
        <f t="shared" ref="L66:L97" si="28">IF(F66&gt;=15000,1,0)</f>
        <v>0</v>
      </c>
      <c r="M66">
        <f t="shared" ref="M66:M97" si="29">IF(G66&lt;1000,1,0)</f>
        <v>1</v>
      </c>
      <c r="N66">
        <f t="shared" ref="N66:N97" si="30">IF(G66&gt;=1000,IF(G66&lt;15000,1,0),0)</f>
        <v>0</v>
      </c>
      <c r="O66">
        <f t="shared" ref="O66:O97" si="31">IF(G66&gt;=15000,1,0)</f>
        <v>0</v>
      </c>
      <c r="P66">
        <f t="shared" ref="P66:P97" si="32">J66*M66+K66*N66+L66*O66</f>
        <v>1</v>
      </c>
    </row>
    <row r="67" spans="1:16">
      <c r="A67" s="28" t="s">
        <v>22</v>
      </c>
      <c r="B67" s="28" t="s">
        <v>11</v>
      </c>
      <c r="C67" s="27">
        <v>5.7525726390000003</v>
      </c>
      <c r="D67" s="27">
        <v>6.5515449104999997</v>
      </c>
      <c r="E67" s="27">
        <v>0.79897227150000005</v>
      </c>
      <c r="F67" s="27">
        <f t="shared" si="22"/>
        <v>315.00000005492569</v>
      </c>
      <c r="G67" s="27">
        <f t="shared" si="23"/>
        <v>700.32527837194016</v>
      </c>
      <c r="H67" s="27">
        <f t="shared" si="24"/>
        <v>385.32527831701447</v>
      </c>
      <c r="I67" s="27">
        <f t="shared" si="25"/>
        <v>10636.919708853351</v>
      </c>
      <c r="J67">
        <f t="shared" si="26"/>
        <v>1</v>
      </c>
      <c r="K67">
        <f t="shared" si="27"/>
        <v>0</v>
      </c>
      <c r="L67">
        <f t="shared" si="28"/>
        <v>0</v>
      </c>
      <c r="M67">
        <f t="shared" si="29"/>
        <v>1</v>
      </c>
      <c r="N67">
        <f t="shared" si="30"/>
        <v>0</v>
      </c>
      <c r="O67">
        <f t="shared" si="31"/>
        <v>0</v>
      </c>
      <c r="P67">
        <f t="shared" si="32"/>
        <v>1</v>
      </c>
    </row>
    <row r="68" spans="1:16">
      <c r="A68" s="28" t="s">
        <v>23</v>
      </c>
      <c r="B68" s="28" t="s">
        <v>11</v>
      </c>
      <c r="C68" s="27">
        <v>5.7235851020000004</v>
      </c>
      <c r="D68" s="27">
        <v>5.8027876993999996</v>
      </c>
      <c r="E68" s="27">
        <v>7.9202597400000005E-2</v>
      </c>
      <c r="F68" s="27">
        <f t="shared" si="22"/>
        <v>306.00000001457158</v>
      </c>
      <c r="G68" s="27">
        <f t="shared" si="23"/>
        <v>331.22162041125091</v>
      </c>
      <c r="H68" s="27">
        <f t="shared" si="24"/>
        <v>25.221620396679327</v>
      </c>
      <c r="I68" s="27">
        <f t="shared" si="25"/>
        <v>11006.023366814041</v>
      </c>
      <c r="J68">
        <f t="shared" si="26"/>
        <v>1</v>
      </c>
      <c r="K68">
        <f t="shared" si="27"/>
        <v>0</v>
      </c>
      <c r="L68">
        <f t="shared" si="28"/>
        <v>0</v>
      </c>
      <c r="M68">
        <f t="shared" si="29"/>
        <v>1</v>
      </c>
      <c r="N68">
        <f t="shared" si="30"/>
        <v>0</v>
      </c>
      <c r="O68">
        <f t="shared" si="31"/>
        <v>0</v>
      </c>
      <c r="P68">
        <f t="shared" si="32"/>
        <v>1</v>
      </c>
    </row>
    <row r="69" spans="1:16">
      <c r="A69" s="28" t="s">
        <v>30</v>
      </c>
      <c r="B69" s="28" t="s">
        <v>26</v>
      </c>
      <c r="C69" s="27">
        <v>5.7104270169999998</v>
      </c>
      <c r="D69" s="27">
        <v>6.2649841148999998</v>
      </c>
      <c r="E69" s="27">
        <v>0.55455709789999996</v>
      </c>
      <c r="F69" s="27">
        <f t="shared" si="22"/>
        <v>301.99999988678928</v>
      </c>
      <c r="G69" s="27">
        <f t="shared" si="23"/>
        <v>525.83323297949266</v>
      </c>
      <c r="H69" s="27">
        <f t="shared" si="24"/>
        <v>223.83323309270338</v>
      </c>
      <c r="I69" s="27">
        <f t="shared" si="25"/>
        <v>10811.411754245799</v>
      </c>
      <c r="J69">
        <f t="shared" si="26"/>
        <v>1</v>
      </c>
      <c r="K69">
        <f t="shared" si="27"/>
        <v>0</v>
      </c>
      <c r="L69">
        <f t="shared" si="28"/>
        <v>0</v>
      </c>
      <c r="M69">
        <f t="shared" si="29"/>
        <v>1</v>
      </c>
      <c r="N69">
        <f t="shared" si="30"/>
        <v>0</v>
      </c>
      <c r="O69">
        <f t="shared" si="31"/>
        <v>0</v>
      </c>
      <c r="P69">
        <f t="shared" si="32"/>
        <v>1</v>
      </c>
    </row>
    <row r="70" spans="1:16">
      <c r="A70" s="28" t="s">
        <v>10</v>
      </c>
      <c r="B70" s="28" t="s">
        <v>11</v>
      </c>
      <c r="C70" s="27">
        <v>5.6549423089999999</v>
      </c>
      <c r="D70" s="27">
        <v>4.4530150928000003</v>
      </c>
      <c r="E70" s="27">
        <v>1.2019272162000001</v>
      </c>
      <c r="F70" s="27">
        <f t="shared" si="22"/>
        <v>285.69999993236695</v>
      </c>
      <c r="G70" s="27">
        <f t="shared" si="23"/>
        <v>85.885506784060425</v>
      </c>
      <c r="H70" s="27">
        <f t="shared" si="24"/>
        <v>199.81449314830652</v>
      </c>
      <c r="I70" s="27">
        <f t="shared" si="25"/>
        <v>11251.359480441231</v>
      </c>
      <c r="J70">
        <f t="shared" si="26"/>
        <v>1</v>
      </c>
      <c r="K70">
        <f t="shared" si="27"/>
        <v>0</v>
      </c>
      <c r="L70">
        <f t="shared" si="28"/>
        <v>0</v>
      </c>
      <c r="M70">
        <f t="shared" si="29"/>
        <v>1</v>
      </c>
      <c r="N70">
        <f t="shared" si="30"/>
        <v>0</v>
      </c>
      <c r="O70">
        <f t="shared" si="31"/>
        <v>0</v>
      </c>
      <c r="P70">
        <f t="shared" si="32"/>
        <v>1</v>
      </c>
    </row>
    <row r="71" spans="1:16">
      <c r="A71" s="28" t="s">
        <v>30</v>
      </c>
      <c r="B71" s="28" t="s">
        <v>26</v>
      </c>
      <c r="C71" s="27">
        <v>5.6419070710000003</v>
      </c>
      <c r="D71" s="27">
        <v>6.2609823785999996</v>
      </c>
      <c r="E71" s="27">
        <v>0.61907530759999996</v>
      </c>
      <c r="F71" s="27">
        <f t="shared" si="22"/>
        <v>282.00000001745207</v>
      </c>
      <c r="G71" s="27">
        <f t="shared" si="23"/>
        <v>523.73319175142478</v>
      </c>
      <c r="H71" s="27">
        <f t="shared" si="24"/>
        <v>241.73319173397272</v>
      </c>
      <c r="I71" s="27">
        <f t="shared" si="25"/>
        <v>10813.511795473867</v>
      </c>
      <c r="J71">
        <f t="shared" si="26"/>
        <v>1</v>
      </c>
      <c r="K71">
        <f t="shared" si="27"/>
        <v>0</v>
      </c>
      <c r="L71">
        <f t="shared" si="28"/>
        <v>0</v>
      </c>
      <c r="M71">
        <f t="shared" si="29"/>
        <v>1</v>
      </c>
      <c r="N71">
        <f t="shared" si="30"/>
        <v>0</v>
      </c>
      <c r="O71">
        <f t="shared" si="31"/>
        <v>0</v>
      </c>
      <c r="P71">
        <f t="shared" si="32"/>
        <v>1</v>
      </c>
    </row>
    <row r="72" spans="1:16">
      <c r="A72" s="28" t="s">
        <v>30</v>
      </c>
      <c r="B72" s="28" t="s">
        <v>26</v>
      </c>
      <c r="C72" s="27">
        <v>5.5984219590000004</v>
      </c>
      <c r="D72" s="27">
        <v>5.4094653065999996</v>
      </c>
      <c r="E72" s="27">
        <v>0.18895665240000001</v>
      </c>
      <c r="F72" s="27">
        <f t="shared" si="22"/>
        <v>270.00000000043894</v>
      </c>
      <c r="G72" s="27">
        <f t="shared" si="23"/>
        <v>223.5120453086883</v>
      </c>
      <c r="H72" s="27">
        <f t="shared" si="24"/>
        <v>46.487954691750645</v>
      </c>
      <c r="I72" s="27">
        <f t="shared" si="25"/>
        <v>11113.732941916604</v>
      </c>
      <c r="J72">
        <f t="shared" si="26"/>
        <v>1</v>
      </c>
      <c r="K72">
        <f t="shared" si="27"/>
        <v>0</v>
      </c>
      <c r="L72">
        <f t="shared" si="28"/>
        <v>0</v>
      </c>
      <c r="M72">
        <f t="shared" si="29"/>
        <v>1</v>
      </c>
      <c r="N72">
        <f t="shared" si="30"/>
        <v>0</v>
      </c>
      <c r="O72">
        <f t="shared" si="31"/>
        <v>0</v>
      </c>
      <c r="P72">
        <f t="shared" si="32"/>
        <v>1</v>
      </c>
    </row>
    <row r="73" spans="1:16">
      <c r="A73" s="28" t="s">
        <v>23</v>
      </c>
      <c r="B73" s="28" t="s">
        <v>11</v>
      </c>
      <c r="C73" s="27">
        <v>5.4680601409999996</v>
      </c>
      <c r="D73" s="27">
        <v>5.8978529459000004</v>
      </c>
      <c r="E73" s="27">
        <v>0.42979280489999999</v>
      </c>
      <c r="F73" s="27">
        <f t="shared" si="22"/>
        <v>236.99999996797382</v>
      </c>
      <c r="G73" s="27">
        <f t="shared" si="23"/>
        <v>364.25455345385285</v>
      </c>
      <c r="H73" s="27">
        <f t="shared" si="24"/>
        <v>127.25455348587903</v>
      </c>
      <c r="I73" s="27">
        <f t="shared" si="25"/>
        <v>10972.990433771438</v>
      </c>
      <c r="J73">
        <f t="shared" si="26"/>
        <v>1</v>
      </c>
      <c r="K73">
        <f t="shared" si="27"/>
        <v>0</v>
      </c>
      <c r="L73">
        <f t="shared" si="28"/>
        <v>0</v>
      </c>
      <c r="M73">
        <f t="shared" si="29"/>
        <v>1</v>
      </c>
      <c r="N73">
        <f t="shared" si="30"/>
        <v>0</v>
      </c>
      <c r="O73">
        <f t="shared" si="31"/>
        <v>0</v>
      </c>
      <c r="P73">
        <f t="shared" si="32"/>
        <v>1</v>
      </c>
    </row>
    <row r="74" spans="1:16">
      <c r="A74" s="28" t="s">
        <v>22</v>
      </c>
      <c r="B74" s="28" t="s">
        <v>11</v>
      </c>
      <c r="C74" s="27">
        <v>5.4071717709999998</v>
      </c>
      <c r="D74" s="27">
        <v>2.9450269058999998</v>
      </c>
      <c r="E74" s="27">
        <v>2.4621448651</v>
      </c>
      <c r="F74" s="27">
        <f t="shared" si="22"/>
        <v>222.99999989739348</v>
      </c>
      <c r="G74" s="27">
        <f t="shared" si="23"/>
        <v>19.011173892330774</v>
      </c>
      <c r="H74" s="27">
        <f t="shared" si="24"/>
        <v>203.98882600506272</v>
      </c>
      <c r="I74" s="27">
        <f t="shared" si="25"/>
        <v>11318.233813332959</v>
      </c>
      <c r="J74">
        <f t="shared" si="26"/>
        <v>1</v>
      </c>
      <c r="K74">
        <f t="shared" si="27"/>
        <v>0</v>
      </c>
      <c r="L74">
        <f t="shared" si="28"/>
        <v>0</v>
      </c>
      <c r="M74">
        <f t="shared" si="29"/>
        <v>1</v>
      </c>
      <c r="N74">
        <f t="shared" si="30"/>
        <v>0</v>
      </c>
      <c r="O74">
        <f t="shared" si="31"/>
        <v>0</v>
      </c>
      <c r="P74">
        <f t="shared" si="32"/>
        <v>1</v>
      </c>
    </row>
    <row r="75" spans="1:16">
      <c r="A75" s="28" t="s">
        <v>23</v>
      </c>
      <c r="B75" s="28" t="s">
        <v>11</v>
      </c>
      <c r="C75" s="27">
        <v>5.3844950630000001</v>
      </c>
      <c r="D75" s="27">
        <v>5.2812615587999998</v>
      </c>
      <c r="E75" s="27">
        <v>0.10323350420000001</v>
      </c>
      <c r="F75" s="27">
        <f t="shared" si="22"/>
        <v>218.00000004597862</v>
      </c>
      <c r="G75" s="27">
        <f t="shared" si="23"/>
        <v>196.61776382616958</v>
      </c>
      <c r="H75" s="27">
        <f t="shared" si="24"/>
        <v>21.382236219809045</v>
      </c>
      <c r="I75" s="27">
        <f t="shared" si="25"/>
        <v>11140.627223399122</v>
      </c>
      <c r="J75">
        <f t="shared" si="26"/>
        <v>1</v>
      </c>
      <c r="K75">
        <f t="shared" si="27"/>
        <v>0</v>
      </c>
      <c r="L75">
        <f t="shared" si="28"/>
        <v>0</v>
      </c>
      <c r="M75">
        <f t="shared" si="29"/>
        <v>1</v>
      </c>
      <c r="N75">
        <f t="shared" si="30"/>
        <v>0</v>
      </c>
      <c r="O75">
        <f t="shared" si="31"/>
        <v>0</v>
      </c>
      <c r="P75">
        <f t="shared" si="32"/>
        <v>1</v>
      </c>
    </row>
    <row r="76" spans="1:16">
      <c r="A76" s="28" t="s">
        <v>30</v>
      </c>
      <c r="B76" s="28" t="s">
        <v>26</v>
      </c>
      <c r="C76" s="27">
        <v>5.3518581330000004</v>
      </c>
      <c r="D76" s="27">
        <v>5.2383125493999998</v>
      </c>
      <c r="E76" s="27">
        <v>0.1135455836</v>
      </c>
      <c r="F76" s="27">
        <f t="shared" si="22"/>
        <v>210.99999989955003</v>
      </c>
      <c r="G76" s="27">
        <f t="shared" si="23"/>
        <v>188.35199939520027</v>
      </c>
      <c r="H76" s="27">
        <f t="shared" si="24"/>
        <v>22.648000504349767</v>
      </c>
      <c r="I76" s="27">
        <f t="shared" si="25"/>
        <v>11148.892987830091</v>
      </c>
      <c r="J76">
        <f t="shared" si="26"/>
        <v>1</v>
      </c>
      <c r="K76">
        <f t="shared" si="27"/>
        <v>0</v>
      </c>
      <c r="L76">
        <f t="shared" si="28"/>
        <v>0</v>
      </c>
      <c r="M76">
        <f t="shared" si="29"/>
        <v>1</v>
      </c>
      <c r="N76">
        <f t="shared" si="30"/>
        <v>0</v>
      </c>
      <c r="O76">
        <f t="shared" si="31"/>
        <v>0</v>
      </c>
      <c r="P76">
        <f t="shared" si="32"/>
        <v>1</v>
      </c>
    </row>
    <row r="77" spans="1:16">
      <c r="A77" s="28" t="s">
        <v>25</v>
      </c>
      <c r="B77" s="28" t="s">
        <v>26</v>
      </c>
      <c r="C77" s="27">
        <v>5.2832037290000002</v>
      </c>
      <c r="D77" s="27">
        <v>6.2853125199999997</v>
      </c>
      <c r="E77" s="27">
        <v>1.0021087909999999</v>
      </c>
      <c r="F77" s="27">
        <f t="shared" si="22"/>
        <v>197.0000000516163</v>
      </c>
      <c r="G77" s="27">
        <f t="shared" si="23"/>
        <v>536.63197265823635</v>
      </c>
      <c r="H77" s="27">
        <f t="shared" si="24"/>
        <v>339.63197260662002</v>
      </c>
      <c r="I77" s="27">
        <f t="shared" si="25"/>
        <v>10800.613014567054</v>
      </c>
      <c r="J77">
        <f t="shared" si="26"/>
        <v>1</v>
      </c>
      <c r="K77">
        <f t="shared" si="27"/>
        <v>0</v>
      </c>
      <c r="L77">
        <f t="shared" si="28"/>
        <v>0</v>
      </c>
      <c r="M77">
        <f t="shared" si="29"/>
        <v>1</v>
      </c>
      <c r="N77">
        <f t="shared" si="30"/>
        <v>0</v>
      </c>
      <c r="O77">
        <f t="shared" si="31"/>
        <v>0</v>
      </c>
      <c r="P77">
        <f t="shared" si="32"/>
        <v>1</v>
      </c>
    </row>
    <row r="78" spans="1:16">
      <c r="A78" s="28" t="s">
        <v>10</v>
      </c>
      <c r="B78" s="28" t="s">
        <v>11</v>
      </c>
      <c r="C78" s="27">
        <v>5.2225156530000003</v>
      </c>
      <c r="D78" s="27">
        <v>6.0863206070000002</v>
      </c>
      <c r="E78" s="27">
        <v>0.86380495400000001</v>
      </c>
      <c r="F78" s="27">
        <f t="shared" si="22"/>
        <v>185.39999997557271</v>
      </c>
      <c r="G78" s="27">
        <f t="shared" si="23"/>
        <v>439.80023260119498</v>
      </c>
      <c r="H78" s="27">
        <f t="shared" si="24"/>
        <v>254.40023262562227</v>
      </c>
      <c r="I78" s="27">
        <f t="shared" si="25"/>
        <v>10897.444754624095</v>
      </c>
      <c r="J78">
        <f t="shared" si="26"/>
        <v>1</v>
      </c>
      <c r="K78">
        <f t="shared" si="27"/>
        <v>0</v>
      </c>
      <c r="L78">
        <f t="shared" si="28"/>
        <v>0</v>
      </c>
      <c r="M78">
        <f t="shared" si="29"/>
        <v>1</v>
      </c>
      <c r="N78">
        <f t="shared" si="30"/>
        <v>0</v>
      </c>
      <c r="O78">
        <f t="shared" si="31"/>
        <v>0</v>
      </c>
      <c r="P78">
        <f t="shared" si="32"/>
        <v>1</v>
      </c>
    </row>
    <row r="79" spans="1:16">
      <c r="A79" s="28" t="s">
        <v>30</v>
      </c>
      <c r="B79" s="28" t="s">
        <v>26</v>
      </c>
      <c r="C79" s="27">
        <v>5.0931365160000004</v>
      </c>
      <c r="D79" s="27">
        <v>3.4296062379999999</v>
      </c>
      <c r="E79" s="27">
        <v>1.6635302780000001</v>
      </c>
      <c r="F79" s="27">
        <f t="shared" si="22"/>
        <v>162.90000006385696</v>
      </c>
      <c r="G79" s="27">
        <f t="shared" si="23"/>
        <v>30.864487094449256</v>
      </c>
      <c r="H79" s="27">
        <f t="shared" si="24"/>
        <v>132.0355129694077</v>
      </c>
      <c r="I79" s="27">
        <f t="shared" si="25"/>
        <v>11306.380500130841</v>
      </c>
      <c r="J79">
        <f t="shared" si="26"/>
        <v>1</v>
      </c>
      <c r="K79">
        <f t="shared" si="27"/>
        <v>0</v>
      </c>
      <c r="L79">
        <f t="shared" si="28"/>
        <v>0</v>
      </c>
      <c r="M79">
        <f t="shared" si="29"/>
        <v>1</v>
      </c>
      <c r="N79">
        <f t="shared" si="30"/>
        <v>0</v>
      </c>
      <c r="O79">
        <f t="shared" si="31"/>
        <v>0</v>
      </c>
      <c r="P79">
        <f t="shared" si="32"/>
        <v>1</v>
      </c>
    </row>
    <row r="80" spans="1:16">
      <c r="A80" s="28" t="s">
        <v>30</v>
      </c>
      <c r="B80" s="28" t="s">
        <v>26</v>
      </c>
      <c r="C80" s="27">
        <v>5.0039463059999996</v>
      </c>
      <c r="D80" s="27">
        <v>3.4015623459</v>
      </c>
      <c r="E80" s="27">
        <v>1.6023839601000001</v>
      </c>
      <c r="F80" s="27">
        <f t="shared" si="22"/>
        <v>149.00000000812653</v>
      </c>
      <c r="G80" s="27">
        <f t="shared" si="23"/>
        <v>30.010950925361847</v>
      </c>
      <c r="H80" s="27">
        <f t="shared" si="24"/>
        <v>118.98904908276469</v>
      </c>
      <c r="I80" s="27">
        <f t="shared" si="25"/>
        <v>11307.234036299929</v>
      </c>
      <c r="J80">
        <f t="shared" si="26"/>
        <v>1</v>
      </c>
      <c r="K80">
        <f t="shared" si="27"/>
        <v>0</v>
      </c>
      <c r="L80">
        <f t="shared" si="28"/>
        <v>0</v>
      </c>
      <c r="M80">
        <f t="shared" si="29"/>
        <v>1</v>
      </c>
      <c r="N80">
        <f t="shared" si="30"/>
        <v>0</v>
      </c>
      <c r="O80">
        <f t="shared" si="31"/>
        <v>0</v>
      </c>
      <c r="P80">
        <f t="shared" si="32"/>
        <v>1</v>
      </c>
    </row>
    <row r="81" spans="1:16">
      <c r="A81" s="28" t="s">
        <v>10</v>
      </c>
      <c r="B81" s="28" t="s">
        <v>11</v>
      </c>
      <c r="C81" s="27">
        <v>4.9621450850000004</v>
      </c>
      <c r="D81" s="27">
        <v>5.1713667525</v>
      </c>
      <c r="E81" s="27">
        <v>0.20922166750000001</v>
      </c>
      <c r="F81" s="27">
        <f t="shared" si="22"/>
        <v>142.90000000917112</v>
      </c>
      <c r="G81" s="27">
        <f t="shared" si="23"/>
        <v>176.1554339084129</v>
      </c>
      <c r="H81" s="27">
        <f t="shared" si="24"/>
        <v>33.25543389924178</v>
      </c>
      <c r="I81" s="27">
        <f t="shared" si="25"/>
        <v>11161.089553316879</v>
      </c>
      <c r="J81">
        <f t="shared" si="26"/>
        <v>1</v>
      </c>
      <c r="K81">
        <f t="shared" si="27"/>
        <v>0</v>
      </c>
      <c r="L81">
        <f t="shared" si="28"/>
        <v>0</v>
      </c>
      <c r="M81">
        <f t="shared" si="29"/>
        <v>1</v>
      </c>
      <c r="N81">
        <f t="shared" si="30"/>
        <v>0</v>
      </c>
      <c r="O81">
        <f t="shared" si="31"/>
        <v>0</v>
      </c>
      <c r="P81">
        <f t="shared" si="32"/>
        <v>1</v>
      </c>
    </row>
    <row r="82" spans="1:16">
      <c r="A82" s="28" t="s">
        <v>22</v>
      </c>
      <c r="B82" s="28" t="s">
        <v>11</v>
      </c>
      <c r="C82" s="27">
        <v>4.8751973230000001</v>
      </c>
      <c r="D82" s="27">
        <v>5.2331669402000003</v>
      </c>
      <c r="E82" s="27">
        <v>0.35796961719999998</v>
      </c>
      <c r="F82" s="27">
        <f t="shared" si="22"/>
        <v>130.99999997364915</v>
      </c>
      <c r="G82" s="27">
        <f t="shared" si="23"/>
        <v>187.38530286850278</v>
      </c>
      <c r="H82" s="27">
        <f t="shared" si="24"/>
        <v>56.385302894853623</v>
      </c>
      <c r="I82" s="27">
        <f t="shared" si="25"/>
        <v>11149.859684356788</v>
      </c>
      <c r="J82">
        <f t="shared" si="26"/>
        <v>1</v>
      </c>
      <c r="K82">
        <f t="shared" si="27"/>
        <v>0</v>
      </c>
      <c r="L82">
        <f t="shared" si="28"/>
        <v>0</v>
      </c>
      <c r="M82">
        <f t="shared" si="29"/>
        <v>1</v>
      </c>
      <c r="N82">
        <f t="shared" si="30"/>
        <v>0</v>
      </c>
      <c r="O82">
        <f t="shared" si="31"/>
        <v>0</v>
      </c>
      <c r="P82">
        <f t="shared" si="32"/>
        <v>1</v>
      </c>
    </row>
    <row r="83" spans="1:16">
      <c r="A83" s="28" t="s">
        <v>22</v>
      </c>
      <c r="B83" s="28" t="s">
        <v>11</v>
      </c>
      <c r="C83" s="27">
        <v>4.8121843550000003</v>
      </c>
      <c r="D83" s="27">
        <v>6.5286402344000001</v>
      </c>
      <c r="E83" s="27">
        <v>1.7164558794</v>
      </c>
      <c r="F83" s="27">
        <f t="shared" si="22"/>
        <v>122.99999995419269</v>
      </c>
      <c r="G83" s="27">
        <f t="shared" si="23"/>
        <v>684.46686393220978</v>
      </c>
      <c r="H83" s="27">
        <f t="shared" si="24"/>
        <v>561.46686397801705</v>
      </c>
      <c r="I83" s="27">
        <f t="shared" si="25"/>
        <v>10652.778123293081</v>
      </c>
      <c r="J83">
        <f t="shared" si="26"/>
        <v>1</v>
      </c>
      <c r="K83">
        <f t="shared" si="27"/>
        <v>0</v>
      </c>
      <c r="L83">
        <f t="shared" si="28"/>
        <v>0</v>
      </c>
      <c r="M83">
        <f t="shared" si="29"/>
        <v>1</v>
      </c>
      <c r="N83">
        <f t="shared" si="30"/>
        <v>0</v>
      </c>
      <c r="O83">
        <f t="shared" si="31"/>
        <v>0</v>
      </c>
      <c r="P83">
        <f t="shared" si="32"/>
        <v>1</v>
      </c>
    </row>
    <row r="84" spans="1:16">
      <c r="A84" s="28" t="s">
        <v>25</v>
      </c>
      <c r="B84" s="28" t="s">
        <v>26</v>
      </c>
      <c r="C84" s="27">
        <v>4.7957905460000001</v>
      </c>
      <c r="D84" s="27">
        <v>3.3675636018000001</v>
      </c>
      <c r="E84" s="27">
        <v>1.4282269442</v>
      </c>
      <c r="F84" s="27">
        <f t="shared" si="22"/>
        <v>121.00000004879433</v>
      </c>
      <c r="G84" s="27">
        <f t="shared" si="23"/>
        <v>29.007766422360351</v>
      </c>
      <c r="H84" s="27">
        <f t="shared" si="24"/>
        <v>91.992233626433986</v>
      </c>
      <c r="I84" s="27">
        <f t="shared" si="25"/>
        <v>11308.23722080293</v>
      </c>
      <c r="J84">
        <f t="shared" si="26"/>
        <v>1</v>
      </c>
      <c r="K84">
        <f t="shared" si="27"/>
        <v>0</v>
      </c>
      <c r="L84">
        <f t="shared" si="28"/>
        <v>0</v>
      </c>
      <c r="M84">
        <f t="shared" si="29"/>
        <v>1</v>
      </c>
      <c r="N84">
        <f t="shared" si="30"/>
        <v>0</v>
      </c>
      <c r="O84">
        <f t="shared" si="31"/>
        <v>0</v>
      </c>
      <c r="P84">
        <f t="shared" si="32"/>
        <v>1</v>
      </c>
    </row>
    <row r="85" spans="1:16">
      <c r="A85" s="28" t="s">
        <v>10</v>
      </c>
      <c r="B85" s="28" t="s">
        <v>11</v>
      </c>
      <c r="C85" s="27">
        <v>4.7765993020000002</v>
      </c>
      <c r="D85" s="27">
        <v>4.4224720449000001</v>
      </c>
      <c r="E85" s="27">
        <v>0.35412725709999998</v>
      </c>
      <c r="F85" s="27">
        <f t="shared" si="22"/>
        <v>118.70000004562564</v>
      </c>
      <c r="G85" s="27">
        <f t="shared" si="23"/>
        <v>83.301957217069045</v>
      </c>
      <c r="H85" s="27">
        <f t="shared" si="24"/>
        <v>35.398042828556598</v>
      </c>
      <c r="I85" s="27">
        <f t="shared" si="25"/>
        <v>11253.943030008222</v>
      </c>
      <c r="J85">
        <f t="shared" si="26"/>
        <v>1</v>
      </c>
      <c r="K85">
        <f t="shared" si="27"/>
        <v>0</v>
      </c>
      <c r="L85">
        <f t="shared" si="28"/>
        <v>0</v>
      </c>
      <c r="M85">
        <f t="shared" si="29"/>
        <v>1</v>
      </c>
      <c r="N85">
        <f t="shared" si="30"/>
        <v>0</v>
      </c>
      <c r="O85">
        <f t="shared" si="31"/>
        <v>0</v>
      </c>
      <c r="P85">
        <f t="shared" si="32"/>
        <v>1</v>
      </c>
    </row>
    <row r="86" spans="1:16">
      <c r="A86" s="28" t="s">
        <v>22</v>
      </c>
      <c r="B86" s="28" t="s">
        <v>11</v>
      </c>
      <c r="C86" s="27">
        <v>4.7004803659999999</v>
      </c>
      <c r="D86" s="27">
        <v>5.0075823532000001</v>
      </c>
      <c r="E86" s="27">
        <v>0.30710198719999998</v>
      </c>
      <c r="F86" s="27">
        <f t="shared" si="22"/>
        <v>110.0000000228342</v>
      </c>
      <c r="G86" s="27">
        <f t="shared" si="23"/>
        <v>149.54275718834353</v>
      </c>
      <c r="H86" s="27">
        <f t="shared" si="24"/>
        <v>39.542757165509329</v>
      </c>
      <c r="I86" s="27">
        <f t="shared" si="25"/>
        <v>11187.702230036948</v>
      </c>
      <c r="J86">
        <f t="shared" si="26"/>
        <v>1</v>
      </c>
      <c r="K86">
        <f t="shared" si="27"/>
        <v>0</v>
      </c>
      <c r="L86">
        <f t="shared" si="28"/>
        <v>0</v>
      </c>
      <c r="M86">
        <f t="shared" si="29"/>
        <v>1</v>
      </c>
      <c r="N86">
        <f t="shared" si="30"/>
        <v>0</v>
      </c>
      <c r="O86">
        <f t="shared" si="31"/>
        <v>0</v>
      </c>
      <c r="P86">
        <f t="shared" si="32"/>
        <v>1</v>
      </c>
    </row>
    <row r="87" spans="1:16">
      <c r="A87" s="28" t="s">
        <v>30</v>
      </c>
      <c r="B87" s="28" t="s">
        <v>26</v>
      </c>
      <c r="C87" s="27">
        <v>4.6327853530000001</v>
      </c>
      <c r="D87" s="27">
        <v>4.4491249023000004</v>
      </c>
      <c r="E87" s="27">
        <v>0.18366045070000001</v>
      </c>
      <c r="F87" s="27">
        <f t="shared" si="22"/>
        <v>102.79999999783455</v>
      </c>
      <c r="G87" s="27">
        <f t="shared" si="23"/>
        <v>85.55204483726952</v>
      </c>
      <c r="H87" s="27">
        <f t="shared" si="24"/>
        <v>17.247955160565027</v>
      </c>
      <c r="I87" s="27">
        <f t="shared" si="25"/>
        <v>11251.692942388021</v>
      </c>
      <c r="J87">
        <f t="shared" si="26"/>
        <v>1</v>
      </c>
      <c r="K87">
        <f t="shared" si="27"/>
        <v>0</v>
      </c>
      <c r="L87">
        <f t="shared" si="28"/>
        <v>0</v>
      </c>
      <c r="M87">
        <f t="shared" si="29"/>
        <v>1</v>
      </c>
      <c r="N87">
        <f t="shared" si="30"/>
        <v>0</v>
      </c>
      <c r="O87">
        <f t="shared" si="31"/>
        <v>0</v>
      </c>
      <c r="P87">
        <f t="shared" si="32"/>
        <v>1</v>
      </c>
    </row>
    <row r="88" spans="1:16">
      <c r="A88" s="28" t="s">
        <v>25</v>
      </c>
      <c r="B88" s="28" t="s">
        <v>26</v>
      </c>
      <c r="C88" s="27">
        <v>4.6249728130000003</v>
      </c>
      <c r="D88" s="27">
        <v>4.6703690679000003</v>
      </c>
      <c r="E88" s="27">
        <v>4.5396254900000002E-2</v>
      </c>
      <c r="F88" s="27">
        <f t="shared" si="22"/>
        <v>101.99999997100439</v>
      </c>
      <c r="G88" s="27">
        <f t="shared" si="23"/>
        <v>106.73712841178842</v>
      </c>
      <c r="H88" s="27">
        <f t="shared" si="24"/>
        <v>4.7371284407840335</v>
      </c>
      <c r="I88" s="27">
        <f t="shared" si="25"/>
        <v>11230.507858813502</v>
      </c>
      <c r="J88">
        <f t="shared" si="26"/>
        <v>1</v>
      </c>
      <c r="K88">
        <f t="shared" si="27"/>
        <v>0</v>
      </c>
      <c r="L88">
        <f t="shared" si="28"/>
        <v>0</v>
      </c>
      <c r="M88">
        <f t="shared" si="29"/>
        <v>1</v>
      </c>
      <c r="N88">
        <f t="shared" si="30"/>
        <v>0</v>
      </c>
      <c r="O88">
        <f t="shared" si="31"/>
        <v>0</v>
      </c>
      <c r="P88">
        <f t="shared" si="32"/>
        <v>1</v>
      </c>
    </row>
    <row r="89" spans="1:16">
      <c r="A89" s="28" t="s">
        <v>30</v>
      </c>
      <c r="B89" s="28" t="s">
        <v>26</v>
      </c>
      <c r="C89" s="27">
        <v>4.5496574760000001</v>
      </c>
      <c r="D89" s="27">
        <v>3.9440409161000001</v>
      </c>
      <c r="E89" s="27">
        <v>0.60561655989999996</v>
      </c>
      <c r="F89" s="27">
        <f t="shared" si="22"/>
        <v>94.599999994529057</v>
      </c>
      <c r="G89" s="27">
        <f t="shared" si="23"/>
        <v>51.62679992764761</v>
      </c>
      <c r="H89" s="27">
        <f t="shared" si="24"/>
        <v>42.973200066881446</v>
      </c>
      <c r="I89" s="27">
        <f t="shared" si="25"/>
        <v>11285.618187297643</v>
      </c>
      <c r="J89">
        <f t="shared" si="26"/>
        <v>1</v>
      </c>
      <c r="K89">
        <f t="shared" si="27"/>
        <v>0</v>
      </c>
      <c r="L89">
        <f t="shared" si="28"/>
        <v>0</v>
      </c>
      <c r="M89">
        <f t="shared" si="29"/>
        <v>1</v>
      </c>
      <c r="N89">
        <f t="shared" si="30"/>
        <v>0</v>
      </c>
      <c r="O89">
        <f t="shared" si="31"/>
        <v>0</v>
      </c>
      <c r="P89">
        <f t="shared" si="32"/>
        <v>1</v>
      </c>
    </row>
    <row r="90" spans="1:16">
      <c r="A90" s="28" t="s">
        <v>30</v>
      </c>
      <c r="B90" s="28" t="s">
        <v>26</v>
      </c>
      <c r="C90" s="27">
        <v>4.4367515339999999</v>
      </c>
      <c r="D90" s="27">
        <v>4.6437762178000002</v>
      </c>
      <c r="E90" s="27">
        <v>0.2070246838</v>
      </c>
      <c r="F90" s="27">
        <f t="shared" si="22"/>
        <v>84.499999969315667</v>
      </c>
      <c r="G90" s="27">
        <f t="shared" si="23"/>
        <v>103.93609278379614</v>
      </c>
      <c r="H90" s="27">
        <f t="shared" si="24"/>
        <v>19.436092814480475</v>
      </c>
      <c r="I90" s="27">
        <f t="shared" si="25"/>
        <v>11233.308894441494</v>
      </c>
      <c r="J90">
        <f t="shared" si="26"/>
        <v>1</v>
      </c>
      <c r="K90">
        <f t="shared" si="27"/>
        <v>0</v>
      </c>
      <c r="L90">
        <f t="shared" si="28"/>
        <v>0</v>
      </c>
      <c r="M90">
        <f t="shared" si="29"/>
        <v>1</v>
      </c>
      <c r="N90">
        <f t="shared" si="30"/>
        <v>0</v>
      </c>
      <c r="O90">
        <f t="shared" si="31"/>
        <v>0</v>
      </c>
      <c r="P90">
        <f t="shared" si="32"/>
        <v>1</v>
      </c>
    </row>
    <row r="91" spans="1:16">
      <c r="A91" s="28" t="s">
        <v>30</v>
      </c>
      <c r="B91" s="28" t="s">
        <v>26</v>
      </c>
      <c r="C91" s="27">
        <v>4.2822062990000003</v>
      </c>
      <c r="D91" s="27">
        <v>3.9475695813999998</v>
      </c>
      <c r="E91" s="27">
        <v>0.33463671760000002</v>
      </c>
      <c r="F91" s="27">
        <f t="shared" si="22"/>
        <v>72.399999971643069</v>
      </c>
      <c r="G91" s="27">
        <f t="shared" si="23"/>
        <v>51.809295418493782</v>
      </c>
      <c r="H91" s="27">
        <f t="shared" si="24"/>
        <v>20.590704553149287</v>
      </c>
      <c r="I91" s="27">
        <f t="shared" si="25"/>
        <v>11285.435691806797</v>
      </c>
      <c r="J91">
        <f t="shared" si="26"/>
        <v>1</v>
      </c>
      <c r="K91">
        <f t="shared" si="27"/>
        <v>0</v>
      </c>
      <c r="L91">
        <f t="shared" si="28"/>
        <v>0</v>
      </c>
      <c r="M91">
        <f t="shared" si="29"/>
        <v>1</v>
      </c>
      <c r="N91">
        <f t="shared" si="30"/>
        <v>0</v>
      </c>
      <c r="O91">
        <f t="shared" si="31"/>
        <v>0</v>
      </c>
      <c r="P91">
        <f t="shared" si="32"/>
        <v>1</v>
      </c>
    </row>
    <row r="92" spans="1:16">
      <c r="A92" s="28" t="s">
        <v>10</v>
      </c>
      <c r="B92" s="28" t="s">
        <v>11</v>
      </c>
      <c r="C92" s="27">
        <v>4.2061840439999996</v>
      </c>
      <c r="D92" s="27">
        <v>2.6905928184999999</v>
      </c>
      <c r="E92" s="27">
        <v>1.5155912254999999</v>
      </c>
      <c r="F92" s="27">
        <f t="shared" si="22"/>
        <v>67.10000000150059</v>
      </c>
      <c r="G92" s="27">
        <f t="shared" si="23"/>
        <v>14.740411719580045</v>
      </c>
      <c r="H92" s="27">
        <f t="shared" si="24"/>
        <v>52.359588281920544</v>
      </c>
      <c r="I92" s="27">
        <f t="shared" si="25"/>
        <v>11322.504575505711</v>
      </c>
      <c r="J92">
        <f t="shared" si="26"/>
        <v>1</v>
      </c>
      <c r="K92">
        <f t="shared" si="27"/>
        <v>0</v>
      </c>
      <c r="L92">
        <f t="shared" si="28"/>
        <v>0</v>
      </c>
      <c r="M92">
        <f t="shared" si="29"/>
        <v>1</v>
      </c>
      <c r="N92">
        <f t="shared" si="30"/>
        <v>0</v>
      </c>
      <c r="O92">
        <f t="shared" si="31"/>
        <v>0</v>
      </c>
      <c r="P92">
        <f t="shared" si="32"/>
        <v>1</v>
      </c>
    </row>
    <row r="93" spans="1:16">
      <c r="A93" s="28" t="s">
        <v>22</v>
      </c>
      <c r="B93" s="28" t="s">
        <v>11</v>
      </c>
      <c r="C93" s="27">
        <v>4.0943445619999999</v>
      </c>
      <c r="D93" s="27">
        <v>3.1431935543999998</v>
      </c>
      <c r="E93" s="27">
        <v>0.95115100760000004</v>
      </c>
      <c r="F93" s="27">
        <f t="shared" si="22"/>
        <v>59.999999986673949</v>
      </c>
      <c r="G93" s="27">
        <f t="shared" si="23"/>
        <v>23.177768255642793</v>
      </c>
      <c r="H93" s="27">
        <f t="shared" si="24"/>
        <v>36.822231731031152</v>
      </c>
      <c r="I93" s="27">
        <f t="shared" si="25"/>
        <v>11314.067218969649</v>
      </c>
      <c r="J93">
        <f t="shared" si="26"/>
        <v>1</v>
      </c>
      <c r="K93">
        <f t="shared" si="27"/>
        <v>0</v>
      </c>
      <c r="L93">
        <f t="shared" si="28"/>
        <v>0</v>
      </c>
      <c r="M93">
        <f t="shared" si="29"/>
        <v>1</v>
      </c>
      <c r="N93">
        <f t="shared" si="30"/>
        <v>0</v>
      </c>
      <c r="O93">
        <f t="shared" si="31"/>
        <v>0</v>
      </c>
      <c r="P93">
        <f t="shared" si="32"/>
        <v>1</v>
      </c>
    </row>
    <row r="94" spans="1:16">
      <c r="A94" s="28" t="s">
        <v>30</v>
      </c>
      <c r="B94" s="28" t="s">
        <v>26</v>
      </c>
      <c r="C94" s="27">
        <v>4.0483006240000003</v>
      </c>
      <c r="D94" s="27">
        <v>4.0348704278999996</v>
      </c>
      <c r="E94" s="27">
        <v>1.34301961E-2</v>
      </c>
      <c r="F94" s="27">
        <f t="shared" si="22"/>
        <v>57.300000016004262</v>
      </c>
      <c r="G94" s="27">
        <f t="shared" si="23"/>
        <v>56.535594328034584</v>
      </c>
      <c r="H94" s="27">
        <f t="shared" si="24"/>
        <v>0.76440568796967767</v>
      </c>
      <c r="I94" s="27">
        <f t="shared" si="25"/>
        <v>11280.709392897257</v>
      </c>
      <c r="J94">
        <f t="shared" si="26"/>
        <v>1</v>
      </c>
      <c r="K94">
        <f t="shared" si="27"/>
        <v>0</v>
      </c>
      <c r="L94">
        <f t="shared" si="28"/>
        <v>0</v>
      </c>
      <c r="M94">
        <f t="shared" si="29"/>
        <v>1</v>
      </c>
      <c r="N94">
        <f t="shared" si="30"/>
        <v>0</v>
      </c>
      <c r="O94">
        <f t="shared" si="31"/>
        <v>0</v>
      </c>
      <c r="P94">
        <f t="shared" si="32"/>
        <v>1</v>
      </c>
    </row>
    <row r="95" spans="1:16">
      <c r="A95" s="28" t="s">
        <v>30</v>
      </c>
      <c r="B95" s="28" t="s">
        <v>26</v>
      </c>
      <c r="C95" s="27">
        <v>4.0430512680000001</v>
      </c>
      <c r="D95" s="27">
        <v>3.1005573175999999</v>
      </c>
      <c r="E95" s="27">
        <v>0.94249395039999995</v>
      </c>
      <c r="F95" s="27">
        <f t="shared" si="22"/>
        <v>57.00000000943065</v>
      </c>
      <c r="G95" s="27">
        <f t="shared" si="23"/>
        <v>22.21032603838934</v>
      </c>
      <c r="H95" s="27">
        <f t="shared" si="24"/>
        <v>34.78967397104131</v>
      </c>
      <c r="I95" s="27">
        <f t="shared" si="25"/>
        <v>11315.034661186901</v>
      </c>
      <c r="J95">
        <f t="shared" si="26"/>
        <v>1</v>
      </c>
      <c r="K95">
        <f t="shared" si="27"/>
        <v>0</v>
      </c>
      <c r="L95">
        <f t="shared" si="28"/>
        <v>0</v>
      </c>
      <c r="M95">
        <f t="shared" si="29"/>
        <v>1</v>
      </c>
      <c r="N95">
        <f t="shared" si="30"/>
        <v>0</v>
      </c>
      <c r="O95">
        <f t="shared" si="31"/>
        <v>0</v>
      </c>
      <c r="P95">
        <f t="shared" si="32"/>
        <v>1</v>
      </c>
    </row>
    <row r="96" spans="1:16">
      <c r="A96" s="28" t="s">
        <v>30</v>
      </c>
      <c r="B96" s="28" t="s">
        <v>26</v>
      </c>
      <c r="C96" s="27">
        <v>3.9834130019999998</v>
      </c>
      <c r="D96" s="27">
        <v>4.6681986195</v>
      </c>
      <c r="E96" s="27">
        <v>0.6847856175</v>
      </c>
      <c r="F96" s="27">
        <f t="shared" si="22"/>
        <v>53.700000026054212</v>
      </c>
      <c r="G96" s="27">
        <f t="shared" si="23"/>
        <v>106.50571221151441</v>
      </c>
      <c r="H96" s="27">
        <f t="shared" si="24"/>
        <v>52.805712185460195</v>
      </c>
      <c r="I96" s="27">
        <f t="shared" si="25"/>
        <v>11230.739275013777</v>
      </c>
      <c r="J96">
        <f t="shared" si="26"/>
        <v>1</v>
      </c>
      <c r="K96">
        <f t="shared" si="27"/>
        <v>0</v>
      </c>
      <c r="L96">
        <f t="shared" si="28"/>
        <v>0</v>
      </c>
      <c r="M96">
        <f t="shared" si="29"/>
        <v>1</v>
      </c>
      <c r="N96">
        <f t="shared" si="30"/>
        <v>0</v>
      </c>
      <c r="O96">
        <f t="shared" si="31"/>
        <v>0</v>
      </c>
      <c r="P96">
        <f t="shared" si="32"/>
        <v>1</v>
      </c>
    </row>
    <row r="97" spans="1:16">
      <c r="A97" s="28" t="s">
        <v>112</v>
      </c>
      <c r="B97" s="28" t="s">
        <v>113</v>
      </c>
      <c r="C97" s="27">
        <v>3.8794998139999999</v>
      </c>
      <c r="D97" s="27">
        <v>3.0973664755999999</v>
      </c>
      <c r="E97" s="27">
        <v>0.78213333839999999</v>
      </c>
      <c r="F97" s="27">
        <f t="shared" si="22"/>
        <v>48.400000013426833</v>
      </c>
      <c r="G97" s="27">
        <f t="shared" si="23"/>
        <v>22.139569343982437</v>
      </c>
      <c r="H97" s="27">
        <f t="shared" si="24"/>
        <v>26.260430669444396</v>
      </c>
      <c r="I97" s="27">
        <f t="shared" si="25"/>
        <v>11315.105417881308</v>
      </c>
      <c r="J97">
        <f t="shared" si="26"/>
        <v>1</v>
      </c>
      <c r="K97">
        <f t="shared" si="27"/>
        <v>0</v>
      </c>
      <c r="L97">
        <f t="shared" si="28"/>
        <v>0</v>
      </c>
      <c r="M97">
        <f t="shared" si="29"/>
        <v>1</v>
      </c>
      <c r="N97">
        <f t="shared" si="30"/>
        <v>0</v>
      </c>
      <c r="O97">
        <f t="shared" si="31"/>
        <v>0</v>
      </c>
      <c r="P97">
        <f t="shared" si="32"/>
        <v>1</v>
      </c>
    </row>
    <row r="98" spans="1:16">
      <c r="A98" s="28" t="s">
        <v>30</v>
      </c>
      <c r="B98" s="28" t="s">
        <v>26</v>
      </c>
      <c r="C98" s="27">
        <v>3.864931398</v>
      </c>
      <c r="D98" s="27">
        <v>2.8728070757999999</v>
      </c>
      <c r="E98" s="27">
        <v>0.99212432220000002</v>
      </c>
      <c r="F98" s="27">
        <f t="shared" ref="F98:F129" si="33">EXP(C98)</f>
        <v>47.700000005042099</v>
      </c>
      <c r="G98" s="27">
        <f t="shared" ref="G98:G129" si="34">EXP(D98)</f>
        <v>17.686596198856002</v>
      </c>
      <c r="H98" s="27">
        <f t="shared" ref="H98:H129" si="35">ABS(F98-G98)</f>
        <v>30.013403806186098</v>
      </c>
      <c r="I98" s="27">
        <f t="shared" ref="I98:I129" si="36">ABS($W$1-G98)</f>
        <v>11319.558391026436</v>
      </c>
      <c r="J98">
        <f t="shared" ref="J98:J129" si="37">IF(F98&lt;1000,1,0)</f>
        <v>1</v>
      </c>
      <c r="K98">
        <f t="shared" ref="K98:K129" si="38">IF(F98&gt;=1000,IF(F98&lt;15000,1,0),0)</f>
        <v>0</v>
      </c>
      <c r="L98">
        <f t="shared" ref="L98:L129" si="39">IF(F98&gt;=15000,1,0)</f>
        <v>0</v>
      </c>
      <c r="M98">
        <f t="shared" ref="M98:M129" si="40">IF(G98&lt;1000,1,0)</f>
        <v>1</v>
      </c>
      <c r="N98">
        <f t="shared" ref="N98:N129" si="41">IF(G98&gt;=1000,IF(G98&lt;15000,1,0),0)</f>
        <v>0</v>
      </c>
      <c r="O98">
        <f t="shared" ref="O98:O129" si="42">IF(G98&gt;=15000,1,0)</f>
        <v>0</v>
      </c>
      <c r="P98">
        <f t="shared" ref="P98:P129" si="43">J98*M98+K98*N98+L98*O98</f>
        <v>1</v>
      </c>
    </row>
    <row r="99" spans="1:16">
      <c r="A99" s="28" t="s">
        <v>22</v>
      </c>
      <c r="B99" s="28" t="s">
        <v>11</v>
      </c>
      <c r="C99" s="27">
        <v>3.6888794539999998</v>
      </c>
      <c r="D99" s="27">
        <v>5.8878055530999998</v>
      </c>
      <c r="E99" s="27">
        <v>2.1989260990999999</v>
      </c>
      <c r="F99" s="27">
        <f t="shared" si="33"/>
        <v>39.999999995442543</v>
      </c>
      <c r="G99" s="27">
        <f t="shared" si="34"/>
        <v>360.61306922130836</v>
      </c>
      <c r="H99" s="27">
        <f t="shared" si="35"/>
        <v>320.61306922586584</v>
      </c>
      <c r="I99" s="27">
        <f t="shared" si="36"/>
        <v>10976.631918003983</v>
      </c>
      <c r="J99">
        <f t="shared" si="37"/>
        <v>1</v>
      </c>
      <c r="K99">
        <f t="shared" si="38"/>
        <v>0</v>
      </c>
      <c r="L99">
        <f t="shared" si="39"/>
        <v>0</v>
      </c>
      <c r="M99">
        <f t="shared" si="40"/>
        <v>1</v>
      </c>
      <c r="N99">
        <f t="shared" si="41"/>
        <v>0</v>
      </c>
      <c r="O99">
        <f t="shared" si="42"/>
        <v>0</v>
      </c>
      <c r="P99">
        <f t="shared" si="43"/>
        <v>1</v>
      </c>
    </row>
    <row r="100" spans="1:16">
      <c r="A100" s="28" t="s">
        <v>10</v>
      </c>
      <c r="B100" s="28" t="s">
        <v>11</v>
      </c>
      <c r="C100" s="27">
        <v>3.4468078929999999</v>
      </c>
      <c r="D100" s="27">
        <v>4.8722187677999997</v>
      </c>
      <c r="E100" s="27">
        <v>1.4254108748000001</v>
      </c>
      <c r="F100" s="27">
        <f t="shared" si="33"/>
        <v>31.400000002693876</v>
      </c>
      <c r="G100" s="27">
        <f t="shared" si="34"/>
        <v>130.6103897683241</v>
      </c>
      <c r="H100" s="27">
        <f t="shared" si="35"/>
        <v>99.210389765630225</v>
      </c>
      <c r="I100" s="27">
        <f t="shared" si="36"/>
        <v>11206.634597456967</v>
      </c>
      <c r="J100">
        <f t="shared" si="37"/>
        <v>1</v>
      </c>
      <c r="K100">
        <f t="shared" si="38"/>
        <v>0</v>
      </c>
      <c r="L100">
        <f t="shared" si="39"/>
        <v>0</v>
      </c>
      <c r="M100">
        <f t="shared" si="40"/>
        <v>1</v>
      </c>
      <c r="N100">
        <f t="shared" si="41"/>
        <v>0</v>
      </c>
      <c r="O100">
        <f t="shared" si="42"/>
        <v>0</v>
      </c>
      <c r="P100">
        <f t="shared" si="43"/>
        <v>1</v>
      </c>
    </row>
    <row r="101" spans="1:16">
      <c r="A101" s="28" t="s">
        <v>10</v>
      </c>
      <c r="B101" s="28" t="s">
        <v>11</v>
      </c>
      <c r="C101" s="27">
        <v>3.3638415949999998</v>
      </c>
      <c r="D101" s="27">
        <v>3.1451445226999999</v>
      </c>
      <c r="E101" s="27">
        <v>0.21869707229999999</v>
      </c>
      <c r="F101" s="27">
        <f t="shared" si="33"/>
        <v>28.899999996578625</v>
      </c>
      <c r="G101" s="27">
        <f t="shared" si="34"/>
        <v>23.223031485981039</v>
      </c>
      <c r="H101" s="27">
        <f t="shared" si="35"/>
        <v>5.676968510597586</v>
      </c>
      <c r="I101" s="27">
        <f t="shared" si="36"/>
        <v>11314.02195573931</v>
      </c>
      <c r="J101">
        <f t="shared" si="37"/>
        <v>1</v>
      </c>
      <c r="K101">
        <f t="shared" si="38"/>
        <v>0</v>
      </c>
      <c r="L101">
        <f t="shared" si="39"/>
        <v>0</v>
      </c>
      <c r="M101">
        <f t="shared" si="40"/>
        <v>1</v>
      </c>
      <c r="N101">
        <f t="shared" si="41"/>
        <v>0</v>
      </c>
      <c r="O101">
        <f t="shared" si="42"/>
        <v>0</v>
      </c>
      <c r="P101">
        <f t="shared" si="43"/>
        <v>1</v>
      </c>
    </row>
    <row r="102" spans="1:16">
      <c r="A102" s="28" t="s">
        <v>10</v>
      </c>
      <c r="B102" s="28" t="s">
        <v>11</v>
      </c>
      <c r="C102" s="27">
        <v>3.3638415949999998</v>
      </c>
      <c r="D102" s="27">
        <v>3.0576870317</v>
      </c>
      <c r="E102" s="27">
        <v>0.30615456330000002</v>
      </c>
      <c r="F102" s="27">
        <f t="shared" si="33"/>
        <v>28.899999996578625</v>
      </c>
      <c r="G102" s="27">
        <f t="shared" si="34"/>
        <v>21.278284203756755</v>
      </c>
      <c r="H102" s="27">
        <f t="shared" si="35"/>
        <v>7.6217157928218704</v>
      </c>
      <c r="I102" s="27">
        <f t="shared" si="36"/>
        <v>11315.966703021535</v>
      </c>
      <c r="J102">
        <f t="shared" si="37"/>
        <v>1</v>
      </c>
      <c r="K102">
        <f t="shared" si="38"/>
        <v>0</v>
      </c>
      <c r="L102">
        <f t="shared" si="39"/>
        <v>0</v>
      </c>
      <c r="M102">
        <f t="shared" si="40"/>
        <v>1</v>
      </c>
      <c r="N102">
        <f t="shared" si="41"/>
        <v>0</v>
      </c>
      <c r="O102">
        <f t="shared" si="42"/>
        <v>0</v>
      </c>
      <c r="P102">
        <f t="shared" si="43"/>
        <v>1</v>
      </c>
    </row>
    <row r="103" spans="1:16">
      <c r="A103" s="28" t="s">
        <v>25</v>
      </c>
      <c r="B103" s="28" t="s">
        <v>26</v>
      </c>
      <c r="C103" s="27">
        <v>3.1822118399999999</v>
      </c>
      <c r="D103" s="27">
        <v>3.5929508736</v>
      </c>
      <c r="E103" s="27">
        <v>0.41073903360000003</v>
      </c>
      <c r="F103" s="27">
        <f t="shared" si="33"/>
        <v>24.099999988031712</v>
      </c>
      <c r="G103" s="27">
        <f t="shared" si="34"/>
        <v>36.341156016752677</v>
      </c>
      <c r="H103" s="27">
        <f t="shared" si="35"/>
        <v>12.241156028720965</v>
      </c>
      <c r="I103" s="27">
        <f t="shared" si="36"/>
        <v>11300.903831208538</v>
      </c>
      <c r="J103">
        <f t="shared" si="37"/>
        <v>1</v>
      </c>
      <c r="K103">
        <f t="shared" si="38"/>
        <v>0</v>
      </c>
      <c r="L103">
        <f t="shared" si="39"/>
        <v>0</v>
      </c>
      <c r="M103">
        <f t="shared" si="40"/>
        <v>1</v>
      </c>
      <c r="N103">
        <f t="shared" si="41"/>
        <v>0</v>
      </c>
      <c r="O103">
        <f t="shared" si="42"/>
        <v>0</v>
      </c>
      <c r="P103">
        <f t="shared" si="43"/>
        <v>1</v>
      </c>
    </row>
    <row r="104" spans="1:16">
      <c r="A104" s="28" t="s">
        <v>112</v>
      </c>
      <c r="B104" s="28" t="s">
        <v>113</v>
      </c>
      <c r="C104" s="27">
        <v>3.1570004209999998</v>
      </c>
      <c r="D104" s="27">
        <v>3.0615477328999998</v>
      </c>
      <c r="E104" s="27">
        <v>9.5452688100000002E-2</v>
      </c>
      <c r="F104" s="27">
        <f t="shared" si="33"/>
        <v>23.499999996472333</v>
      </c>
      <c r="G104" s="27">
        <f t="shared" si="34"/>
        <v>21.360592081944866</v>
      </c>
      <c r="H104" s="27">
        <f t="shared" si="35"/>
        <v>2.1394079145274674</v>
      </c>
      <c r="I104" s="27">
        <f t="shared" si="36"/>
        <v>11315.884395143346</v>
      </c>
      <c r="J104">
        <f t="shared" si="37"/>
        <v>1</v>
      </c>
      <c r="K104">
        <f t="shared" si="38"/>
        <v>0</v>
      </c>
      <c r="L104">
        <f t="shared" si="39"/>
        <v>0</v>
      </c>
      <c r="M104">
        <f t="shared" si="40"/>
        <v>1</v>
      </c>
      <c r="N104">
        <f t="shared" si="41"/>
        <v>0</v>
      </c>
      <c r="O104">
        <f t="shared" si="42"/>
        <v>0</v>
      </c>
      <c r="P104">
        <f t="shared" si="43"/>
        <v>1</v>
      </c>
    </row>
    <row r="105" spans="1:16">
      <c r="A105" s="28" t="s">
        <v>30</v>
      </c>
      <c r="B105" s="28" t="s">
        <v>26</v>
      </c>
      <c r="C105" s="27">
        <v>3.1354942160000001</v>
      </c>
      <c r="D105" s="27">
        <v>4.4026962163999999</v>
      </c>
      <c r="E105" s="27">
        <v>1.2672020004</v>
      </c>
      <c r="F105" s="27">
        <f t="shared" si="33"/>
        <v>23.000000001629559</v>
      </c>
      <c r="G105" s="27">
        <f t="shared" si="34"/>
        <v>81.670774156034156</v>
      </c>
      <c r="H105" s="27">
        <f t="shared" si="35"/>
        <v>58.670774154404597</v>
      </c>
      <c r="I105" s="27">
        <f t="shared" si="36"/>
        <v>11255.574213069256</v>
      </c>
      <c r="J105">
        <f t="shared" si="37"/>
        <v>1</v>
      </c>
      <c r="K105">
        <f t="shared" si="38"/>
        <v>0</v>
      </c>
      <c r="L105">
        <f t="shared" si="39"/>
        <v>0</v>
      </c>
      <c r="M105">
        <f t="shared" si="40"/>
        <v>1</v>
      </c>
      <c r="N105">
        <f t="shared" si="41"/>
        <v>0</v>
      </c>
      <c r="O105">
        <f t="shared" si="42"/>
        <v>0</v>
      </c>
      <c r="P105">
        <f t="shared" si="43"/>
        <v>1</v>
      </c>
    </row>
    <row r="106" spans="1:16">
      <c r="A106" s="28" t="s">
        <v>25</v>
      </c>
      <c r="B106" s="28" t="s">
        <v>26</v>
      </c>
      <c r="C106" s="27">
        <v>3.1179499060000002</v>
      </c>
      <c r="D106" s="27">
        <v>5.8310168217999996</v>
      </c>
      <c r="E106" s="27">
        <v>2.7130669157999998</v>
      </c>
      <c r="F106" s="27">
        <f t="shared" si="33"/>
        <v>22.599999993711776</v>
      </c>
      <c r="G106" s="27">
        <f t="shared" si="34"/>
        <v>340.70493920904204</v>
      </c>
      <c r="H106" s="27">
        <f t="shared" si="35"/>
        <v>318.10493921533026</v>
      </c>
      <c r="I106" s="27">
        <f t="shared" si="36"/>
        <v>10996.54004801625</v>
      </c>
      <c r="J106">
        <f t="shared" si="37"/>
        <v>1</v>
      </c>
      <c r="K106">
        <f t="shared" si="38"/>
        <v>0</v>
      </c>
      <c r="L106">
        <f t="shared" si="39"/>
        <v>0</v>
      </c>
      <c r="M106">
        <f t="shared" si="40"/>
        <v>1</v>
      </c>
      <c r="N106">
        <f t="shared" si="41"/>
        <v>0</v>
      </c>
      <c r="O106">
        <f t="shared" si="42"/>
        <v>0</v>
      </c>
      <c r="P106">
        <f t="shared" si="43"/>
        <v>1</v>
      </c>
    </row>
    <row r="107" spans="1:16">
      <c r="A107" s="28" t="s">
        <v>112</v>
      </c>
      <c r="B107" s="28" t="s">
        <v>113</v>
      </c>
      <c r="C107" s="27">
        <v>3.091042453</v>
      </c>
      <c r="D107" s="27">
        <v>2.6217439003999998</v>
      </c>
      <c r="E107" s="27">
        <v>0.46929855259999997</v>
      </c>
      <c r="F107" s="27">
        <f t="shared" si="33"/>
        <v>21.999999992117051</v>
      </c>
      <c r="G107" s="27">
        <f t="shared" si="34"/>
        <v>13.759698217541853</v>
      </c>
      <c r="H107" s="27">
        <f t="shared" si="35"/>
        <v>8.2403017745751974</v>
      </c>
      <c r="I107" s="27">
        <f t="shared" si="36"/>
        <v>11323.485289007749</v>
      </c>
      <c r="J107">
        <f t="shared" si="37"/>
        <v>1</v>
      </c>
      <c r="K107">
        <f t="shared" si="38"/>
        <v>0</v>
      </c>
      <c r="L107">
        <f t="shared" si="39"/>
        <v>0</v>
      </c>
      <c r="M107">
        <f t="shared" si="40"/>
        <v>1</v>
      </c>
      <c r="N107">
        <f t="shared" si="41"/>
        <v>0</v>
      </c>
      <c r="O107">
        <f t="shared" si="42"/>
        <v>0</v>
      </c>
      <c r="P107">
        <f t="shared" si="43"/>
        <v>1</v>
      </c>
    </row>
    <row r="108" spans="1:16">
      <c r="A108" s="28" t="s">
        <v>30</v>
      </c>
      <c r="B108" s="28" t="s">
        <v>26</v>
      </c>
      <c r="C108" s="27">
        <v>2.9957322739999999</v>
      </c>
      <c r="D108" s="27">
        <v>5.7239339892999999</v>
      </c>
      <c r="E108" s="27">
        <v>2.7282017153</v>
      </c>
      <c r="F108" s="27">
        <f t="shared" si="33"/>
        <v>20.000000008920178</v>
      </c>
      <c r="G108" s="27">
        <f t="shared" si="34"/>
        <v>306.10677815406183</v>
      </c>
      <c r="H108" s="27">
        <f t="shared" si="35"/>
        <v>286.10677814514167</v>
      </c>
      <c r="I108" s="27">
        <f t="shared" si="36"/>
        <v>11031.138209071229</v>
      </c>
      <c r="J108">
        <f t="shared" si="37"/>
        <v>1</v>
      </c>
      <c r="K108">
        <f t="shared" si="38"/>
        <v>0</v>
      </c>
      <c r="L108">
        <f t="shared" si="39"/>
        <v>0</v>
      </c>
      <c r="M108">
        <f t="shared" si="40"/>
        <v>1</v>
      </c>
      <c r="N108">
        <f t="shared" si="41"/>
        <v>0</v>
      </c>
      <c r="O108">
        <f t="shared" si="42"/>
        <v>0</v>
      </c>
      <c r="P108">
        <f t="shared" si="43"/>
        <v>1</v>
      </c>
    </row>
    <row r="109" spans="1:16">
      <c r="A109" s="28" t="s">
        <v>112</v>
      </c>
      <c r="B109" s="28" t="s">
        <v>113</v>
      </c>
      <c r="C109" s="27">
        <v>2.965273066</v>
      </c>
      <c r="D109" s="27">
        <v>3.1460402662</v>
      </c>
      <c r="E109" s="27">
        <v>0.18076720020000001</v>
      </c>
      <c r="F109" s="27">
        <f t="shared" si="33"/>
        <v>19.399999998655918</v>
      </c>
      <c r="G109" s="27">
        <f t="shared" si="34"/>
        <v>23.243842684841457</v>
      </c>
      <c r="H109" s="27">
        <f t="shared" si="35"/>
        <v>3.843842686185539</v>
      </c>
      <c r="I109" s="27">
        <f t="shared" si="36"/>
        <v>11314.001144540449</v>
      </c>
      <c r="J109">
        <f t="shared" si="37"/>
        <v>1</v>
      </c>
      <c r="K109">
        <f t="shared" si="38"/>
        <v>0</v>
      </c>
      <c r="L109">
        <f t="shared" si="39"/>
        <v>0</v>
      </c>
      <c r="M109">
        <f t="shared" si="40"/>
        <v>1</v>
      </c>
      <c r="N109">
        <f t="shared" si="41"/>
        <v>0</v>
      </c>
      <c r="O109">
        <f t="shared" si="42"/>
        <v>0</v>
      </c>
      <c r="P109">
        <f t="shared" si="43"/>
        <v>1</v>
      </c>
    </row>
    <row r="110" spans="1:16">
      <c r="A110" s="28" t="s">
        <v>30</v>
      </c>
      <c r="B110" s="28" t="s">
        <v>26</v>
      </c>
      <c r="C110" s="27">
        <v>2.9601050959999999</v>
      </c>
      <c r="D110" s="27">
        <v>4.0414257290000002</v>
      </c>
      <c r="E110" s="27">
        <v>1.081320633</v>
      </c>
      <c r="F110" s="27">
        <f t="shared" si="33"/>
        <v>19.30000000172079</v>
      </c>
      <c r="G110" s="27">
        <f t="shared" si="34"/>
        <v>56.907419553372343</v>
      </c>
      <c r="H110" s="27">
        <f t="shared" si="35"/>
        <v>37.607419551651553</v>
      </c>
      <c r="I110" s="27">
        <f t="shared" si="36"/>
        <v>11280.337567671919</v>
      </c>
      <c r="J110">
        <f t="shared" si="37"/>
        <v>1</v>
      </c>
      <c r="K110">
        <f t="shared" si="38"/>
        <v>0</v>
      </c>
      <c r="L110">
        <f t="shared" si="39"/>
        <v>0</v>
      </c>
      <c r="M110">
        <f t="shared" si="40"/>
        <v>1</v>
      </c>
      <c r="N110">
        <f t="shared" si="41"/>
        <v>0</v>
      </c>
      <c r="O110">
        <f t="shared" si="42"/>
        <v>0</v>
      </c>
      <c r="P110">
        <f t="shared" si="43"/>
        <v>1</v>
      </c>
    </row>
    <row r="111" spans="1:16">
      <c r="A111" s="28" t="s">
        <v>112</v>
      </c>
      <c r="B111" s="28" t="s">
        <v>113</v>
      </c>
      <c r="C111" s="27">
        <v>2.8848007130000002</v>
      </c>
      <c r="D111" s="27">
        <v>4.8093222341999997</v>
      </c>
      <c r="E111" s="27">
        <v>1.9245215212</v>
      </c>
      <c r="F111" s="27">
        <f t="shared" si="33"/>
        <v>17.900000002743905</v>
      </c>
      <c r="G111" s="27">
        <f t="shared" si="34"/>
        <v>122.64846240736128</v>
      </c>
      <c r="H111" s="27">
        <f t="shared" si="35"/>
        <v>104.74846240461737</v>
      </c>
      <c r="I111" s="27">
        <f t="shared" si="36"/>
        <v>11214.596524817929</v>
      </c>
      <c r="J111">
        <f t="shared" si="37"/>
        <v>1</v>
      </c>
      <c r="K111">
        <f t="shared" si="38"/>
        <v>0</v>
      </c>
      <c r="L111">
        <f t="shared" si="39"/>
        <v>0</v>
      </c>
      <c r="M111">
        <f t="shared" si="40"/>
        <v>1</v>
      </c>
      <c r="N111">
        <f t="shared" si="41"/>
        <v>0</v>
      </c>
      <c r="O111">
        <f t="shared" si="42"/>
        <v>0</v>
      </c>
      <c r="P111">
        <f t="shared" si="43"/>
        <v>1</v>
      </c>
    </row>
    <row r="112" spans="1:16">
      <c r="A112" s="28" t="s">
        <v>10</v>
      </c>
      <c r="B112" s="28" t="s">
        <v>11</v>
      </c>
      <c r="C112" s="27">
        <v>2.8678989019999999</v>
      </c>
      <c r="D112" s="27">
        <v>3.4226983874000001</v>
      </c>
      <c r="E112" s="27">
        <v>0.55479948540000001</v>
      </c>
      <c r="F112" s="27">
        <f t="shared" si="33"/>
        <v>17.59999999922373</v>
      </c>
      <c r="G112" s="27">
        <f t="shared" si="34"/>
        <v>30.652014537996994</v>
      </c>
      <c r="H112" s="27">
        <f t="shared" si="35"/>
        <v>13.052014538773264</v>
      </c>
      <c r="I112" s="27">
        <f t="shared" si="36"/>
        <v>11306.592972687295</v>
      </c>
      <c r="J112">
        <f t="shared" si="37"/>
        <v>1</v>
      </c>
      <c r="K112">
        <f t="shared" si="38"/>
        <v>0</v>
      </c>
      <c r="L112">
        <f t="shared" si="39"/>
        <v>0</v>
      </c>
      <c r="M112">
        <f t="shared" si="40"/>
        <v>1</v>
      </c>
      <c r="N112">
        <f t="shared" si="41"/>
        <v>0</v>
      </c>
      <c r="O112">
        <f t="shared" si="42"/>
        <v>0</v>
      </c>
      <c r="P112">
        <f t="shared" si="43"/>
        <v>1</v>
      </c>
    </row>
    <row r="113" spans="1:16">
      <c r="A113" s="28" t="s">
        <v>30</v>
      </c>
      <c r="B113" s="28" t="s">
        <v>26</v>
      </c>
      <c r="C113" s="27">
        <v>2.8213788860000002</v>
      </c>
      <c r="D113" s="27">
        <v>0.3276389582</v>
      </c>
      <c r="E113" s="27">
        <v>2.4937399278000001</v>
      </c>
      <c r="F113" s="27">
        <f t="shared" si="33"/>
        <v>16.799999993125223</v>
      </c>
      <c r="G113" s="27">
        <f t="shared" si="34"/>
        <v>1.3876878685092655</v>
      </c>
      <c r="H113" s="27">
        <f t="shared" si="35"/>
        <v>15.412312124615957</v>
      </c>
      <c r="I113" s="27">
        <f t="shared" si="36"/>
        <v>11335.857299356781</v>
      </c>
      <c r="J113">
        <f t="shared" si="37"/>
        <v>1</v>
      </c>
      <c r="K113">
        <f t="shared" si="38"/>
        <v>0</v>
      </c>
      <c r="L113">
        <f t="shared" si="39"/>
        <v>0</v>
      </c>
      <c r="M113">
        <f t="shared" si="40"/>
        <v>1</v>
      </c>
      <c r="N113">
        <f t="shared" si="41"/>
        <v>0</v>
      </c>
      <c r="O113">
        <f t="shared" si="42"/>
        <v>0</v>
      </c>
      <c r="P113">
        <f t="shared" si="43"/>
        <v>1</v>
      </c>
    </row>
    <row r="114" spans="1:16">
      <c r="A114" s="28" t="s">
        <v>112</v>
      </c>
      <c r="B114" s="28" t="s">
        <v>113</v>
      </c>
      <c r="C114" s="27">
        <v>2.8033603810000001</v>
      </c>
      <c r="D114" s="27">
        <v>2.4144875810999999</v>
      </c>
      <c r="E114" s="27">
        <v>0.38887279990000001</v>
      </c>
      <c r="F114" s="27">
        <f t="shared" si="33"/>
        <v>16.500000001542176</v>
      </c>
      <c r="G114" s="27">
        <f t="shared" si="34"/>
        <v>11.184037976550449</v>
      </c>
      <c r="H114" s="27">
        <f t="shared" si="35"/>
        <v>5.3159620249917268</v>
      </c>
      <c r="I114" s="27">
        <f t="shared" si="36"/>
        <v>11326.06094924874</v>
      </c>
      <c r="J114">
        <f t="shared" si="37"/>
        <v>1</v>
      </c>
      <c r="K114">
        <f t="shared" si="38"/>
        <v>0</v>
      </c>
      <c r="L114">
        <f t="shared" si="39"/>
        <v>0</v>
      </c>
      <c r="M114">
        <f t="shared" si="40"/>
        <v>1</v>
      </c>
      <c r="N114">
        <f t="shared" si="41"/>
        <v>0</v>
      </c>
      <c r="O114">
        <f t="shared" si="42"/>
        <v>0</v>
      </c>
      <c r="P114">
        <f t="shared" si="43"/>
        <v>1</v>
      </c>
    </row>
    <row r="115" spans="1:16">
      <c r="A115" s="28" t="s">
        <v>25</v>
      </c>
      <c r="B115" s="28" t="s">
        <v>26</v>
      </c>
      <c r="C115" s="27">
        <v>2.714694744</v>
      </c>
      <c r="D115" s="27">
        <v>3.6522937776000002</v>
      </c>
      <c r="E115" s="27">
        <v>0.93759903359999996</v>
      </c>
      <c r="F115" s="27">
        <f t="shared" si="33"/>
        <v>15.100000002704732</v>
      </c>
      <c r="G115" s="27">
        <f t="shared" si="34"/>
        <v>38.563019669221561</v>
      </c>
      <c r="H115" s="27">
        <f t="shared" si="35"/>
        <v>23.463019666516828</v>
      </c>
      <c r="I115" s="27">
        <f t="shared" si="36"/>
        <v>11298.681967556069</v>
      </c>
      <c r="J115">
        <f t="shared" si="37"/>
        <v>1</v>
      </c>
      <c r="K115">
        <f t="shared" si="38"/>
        <v>0</v>
      </c>
      <c r="L115">
        <f t="shared" si="39"/>
        <v>0</v>
      </c>
      <c r="M115">
        <f t="shared" si="40"/>
        <v>1</v>
      </c>
      <c r="N115">
        <f t="shared" si="41"/>
        <v>0</v>
      </c>
      <c r="O115">
        <f t="shared" si="42"/>
        <v>0</v>
      </c>
      <c r="P115">
        <f t="shared" si="43"/>
        <v>1</v>
      </c>
    </row>
    <row r="116" spans="1:16">
      <c r="A116" s="28" t="s">
        <v>10</v>
      </c>
      <c r="B116" s="28" t="s">
        <v>11</v>
      </c>
      <c r="C116" s="27">
        <v>2.660259537</v>
      </c>
      <c r="D116" s="27">
        <v>2.2767178136999999</v>
      </c>
      <c r="E116" s="27">
        <v>0.38354172330000003</v>
      </c>
      <c r="F116" s="27">
        <f t="shared" si="33"/>
        <v>14.299999996198178</v>
      </c>
      <c r="G116" s="27">
        <f t="shared" si="34"/>
        <v>9.7446441263140979</v>
      </c>
      <c r="H116" s="27">
        <f t="shared" si="35"/>
        <v>4.5553558698840799</v>
      </c>
      <c r="I116" s="27">
        <f t="shared" si="36"/>
        <v>11327.500343098976</v>
      </c>
      <c r="J116">
        <f t="shared" si="37"/>
        <v>1</v>
      </c>
      <c r="K116">
        <f t="shared" si="38"/>
        <v>0</v>
      </c>
      <c r="L116">
        <f t="shared" si="39"/>
        <v>0</v>
      </c>
      <c r="M116">
        <f t="shared" si="40"/>
        <v>1</v>
      </c>
      <c r="N116">
        <f t="shared" si="41"/>
        <v>0</v>
      </c>
      <c r="O116">
        <f t="shared" si="42"/>
        <v>0</v>
      </c>
      <c r="P116">
        <f t="shared" si="43"/>
        <v>1</v>
      </c>
    </row>
    <row r="117" spans="1:16">
      <c r="A117" s="28" t="s">
        <v>30</v>
      </c>
      <c r="B117" s="28" t="s">
        <v>26</v>
      </c>
      <c r="C117" s="27">
        <v>2.6026896850000001</v>
      </c>
      <c r="D117" s="27">
        <v>2.8660737606</v>
      </c>
      <c r="E117" s="27">
        <v>0.26338407559999999</v>
      </c>
      <c r="F117" s="27">
        <f t="shared" si="33"/>
        <v>13.49999999400082</v>
      </c>
      <c r="G117" s="27">
        <f t="shared" si="34"/>
        <v>17.567906806801137</v>
      </c>
      <c r="H117" s="27">
        <f t="shared" si="35"/>
        <v>4.0679068128003166</v>
      </c>
      <c r="I117" s="27">
        <f t="shared" si="36"/>
        <v>11319.677080418491</v>
      </c>
      <c r="J117">
        <f t="shared" si="37"/>
        <v>1</v>
      </c>
      <c r="K117">
        <f t="shared" si="38"/>
        <v>0</v>
      </c>
      <c r="L117">
        <f t="shared" si="39"/>
        <v>0</v>
      </c>
      <c r="M117">
        <f t="shared" si="40"/>
        <v>1</v>
      </c>
      <c r="N117">
        <f t="shared" si="41"/>
        <v>0</v>
      </c>
      <c r="O117">
        <f t="shared" si="42"/>
        <v>0</v>
      </c>
      <c r="P117">
        <f t="shared" si="43"/>
        <v>1</v>
      </c>
    </row>
    <row r="118" spans="1:16">
      <c r="A118" s="28" t="s">
        <v>10</v>
      </c>
      <c r="B118" s="28" t="s">
        <v>11</v>
      </c>
      <c r="C118" s="27">
        <v>2.5726122299999998</v>
      </c>
      <c r="D118" s="27">
        <v>3.8009750721</v>
      </c>
      <c r="E118" s="27">
        <v>1.2283628420999999</v>
      </c>
      <c r="F118" s="27">
        <f t="shared" si="33"/>
        <v>13.099999997286911</v>
      </c>
      <c r="G118" s="27">
        <f t="shared" si="34"/>
        <v>44.744792628219948</v>
      </c>
      <c r="H118" s="27">
        <f t="shared" si="35"/>
        <v>31.644792630933036</v>
      </c>
      <c r="I118" s="27">
        <f t="shared" si="36"/>
        <v>11292.500194597071</v>
      </c>
      <c r="J118">
        <f t="shared" si="37"/>
        <v>1</v>
      </c>
      <c r="K118">
        <f t="shared" si="38"/>
        <v>0</v>
      </c>
      <c r="L118">
        <f t="shared" si="39"/>
        <v>0</v>
      </c>
      <c r="M118">
        <f t="shared" si="40"/>
        <v>1</v>
      </c>
      <c r="N118">
        <f t="shared" si="41"/>
        <v>0</v>
      </c>
      <c r="O118">
        <f t="shared" si="42"/>
        <v>0</v>
      </c>
      <c r="P118">
        <f t="shared" si="43"/>
        <v>1</v>
      </c>
    </row>
    <row r="119" spans="1:16">
      <c r="A119" s="28" t="s">
        <v>112</v>
      </c>
      <c r="B119" s="28" t="s">
        <v>113</v>
      </c>
      <c r="C119" s="27">
        <v>2.501435952</v>
      </c>
      <c r="D119" s="27">
        <v>1.2445797096</v>
      </c>
      <c r="E119" s="27">
        <v>1.2568562424</v>
      </c>
      <c r="F119" s="27">
        <f t="shared" si="33"/>
        <v>12.200000003181627</v>
      </c>
      <c r="G119" s="27">
        <f t="shared" si="34"/>
        <v>3.4714754648744526</v>
      </c>
      <c r="H119" s="27">
        <f t="shared" si="35"/>
        <v>8.7285245383071732</v>
      </c>
      <c r="I119" s="27">
        <f t="shared" si="36"/>
        <v>11333.773511760417</v>
      </c>
      <c r="J119">
        <f t="shared" si="37"/>
        <v>1</v>
      </c>
      <c r="K119">
        <f t="shared" si="38"/>
        <v>0</v>
      </c>
      <c r="L119">
        <f t="shared" si="39"/>
        <v>0</v>
      </c>
      <c r="M119">
        <f t="shared" si="40"/>
        <v>1</v>
      </c>
      <c r="N119">
        <f t="shared" si="41"/>
        <v>0</v>
      </c>
      <c r="O119">
        <f t="shared" si="42"/>
        <v>0</v>
      </c>
      <c r="P119">
        <f t="shared" si="43"/>
        <v>1</v>
      </c>
    </row>
    <row r="120" spans="1:16">
      <c r="A120" s="28" t="s">
        <v>112</v>
      </c>
      <c r="B120" s="28" t="s">
        <v>113</v>
      </c>
      <c r="C120" s="27">
        <v>2.4423470350000001</v>
      </c>
      <c r="D120" s="27">
        <v>0.95728048840000002</v>
      </c>
      <c r="E120" s="27">
        <v>1.4850665465999999</v>
      </c>
      <c r="F120" s="27">
        <f t="shared" si="33"/>
        <v>11.49999999575415</v>
      </c>
      <c r="G120" s="27">
        <f t="shared" si="34"/>
        <v>2.6046035835375574</v>
      </c>
      <c r="H120" s="27">
        <f t="shared" si="35"/>
        <v>8.8953964122165932</v>
      </c>
      <c r="I120" s="27">
        <f t="shared" si="36"/>
        <v>11334.640383641754</v>
      </c>
      <c r="J120">
        <f t="shared" si="37"/>
        <v>1</v>
      </c>
      <c r="K120">
        <f t="shared" si="38"/>
        <v>0</v>
      </c>
      <c r="L120">
        <f t="shared" si="39"/>
        <v>0</v>
      </c>
      <c r="M120">
        <f t="shared" si="40"/>
        <v>1</v>
      </c>
      <c r="N120">
        <f t="shared" si="41"/>
        <v>0</v>
      </c>
      <c r="O120">
        <f t="shared" si="42"/>
        <v>0</v>
      </c>
      <c r="P120">
        <f t="shared" si="43"/>
        <v>1</v>
      </c>
    </row>
    <row r="121" spans="1:16">
      <c r="A121" s="28" t="s">
        <v>30</v>
      </c>
      <c r="B121" s="28" t="s">
        <v>26</v>
      </c>
      <c r="C121" s="27">
        <v>2.4336133549999999</v>
      </c>
      <c r="D121" s="27">
        <v>2.8068247125000001</v>
      </c>
      <c r="E121" s="27">
        <v>0.37321135750000001</v>
      </c>
      <c r="F121" s="27">
        <f t="shared" si="33"/>
        <v>11.399999995434872</v>
      </c>
      <c r="G121" s="27">
        <f t="shared" si="34"/>
        <v>16.557260598874855</v>
      </c>
      <c r="H121" s="27">
        <f t="shared" si="35"/>
        <v>5.1572606034399833</v>
      </c>
      <c r="I121" s="27">
        <f t="shared" si="36"/>
        <v>11320.687726626416</v>
      </c>
      <c r="J121">
        <f t="shared" si="37"/>
        <v>1</v>
      </c>
      <c r="K121">
        <f t="shared" si="38"/>
        <v>0</v>
      </c>
      <c r="L121">
        <f t="shared" si="39"/>
        <v>0</v>
      </c>
      <c r="M121">
        <f t="shared" si="40"/>
        <v>1</v>
      </c>
      <c r="N121">
        <f t="shared" si="41"/>
        <v>0</v>
      </c>
      <c r="O121">
        <f t="shared" si="42"/>
        <v>0</v>
      </c>
      <c r="P121">
        <f t="shared" si="43"/>
        <v>1</v>
      </c>
    </row>
    <row r="122" spans="1:16">
      <c r="A122" s="28" t="s">
        <v>25</v>
      </c>
      <c r="B122" s="28" t="s">
        <v>26</v>
      </c>
      <c r="C122" s="27">
        <v>2.341805806</v>
      </c>
      <c r="D122" s="27">
        <v>4.6653074355999999</v>
      </c>
      <c r="E122" s="27">
        <v>2.3235016296</v>
      </c>
      <c r="F122" s="27">
        <f t="shared" si="33"/>
        <v>10.399999998467798</v>
      </c>
      <c r="G122" s="27">
        <f t="shared" si="34"/>
        <v>106.19822932008904</v>
      </c>
      <c r="H122" s="27">
        <f t="shared" si="35"/>
        <v>95.79822932162125</v>
      </c>
      <c r="I122" s="27">
        <f t="shared" si="36"/>
        <v>11231.046757905202</v>
      </c>
      <c r="J122">
        <f t="shared" si="37"/>
        <v>1</v>
      </c>
      <c r="K122">
        <f t="shared" si="38"/>
        <v>0</v>
      </c>
      <c r="L122">
        <f t="shared" si="39"/>
        <v>0</v>
      </c>
      <c r="M122">
        <f t="shared" si="40"/>
        <v>1</v>
      </c>
      <c r="N122">
        <f t="shared" si="41"/>
        <v>0</v>
      </c>
      <c r="O122">
        <f t="shared" si="42"/>
        <v>0</v>
      </c>
      <c r="P122">
        <f t="shared" si="43"/>
        <v>1</v>
      </c>
    </row>
    <row r="123" spans="1:16">
      <c r="A123" s="28" t="s">
        <v>23</v>
      </c>
      <c r="B123" s="28" t="s">
        <v>11</v>
      </c>
      <c r="C123" s="27">
        <v>2.240709689</v>
      </c>
      <c r="D123" s="27">
        <v>2.8106640619999999</v>
      </c>
      <c r="E123" s="27">
        <v>0.56995437299999996</v>
      </c>
      <c r="F123" s="27">
        <f t="shared" si="33"/>
        <v>9.3999999974059936</v>
      </c>
      <c r="G123" s="27">
        <f t="shared" si="34"/>
        <v>16.620951897416784</v>
      </c>
      <c r="H123" s="27">
        <f t="shared" si="35"/>
        <v>7.2209519000107907</v>
      </c>
      <c r="I123" s="27">
        <f t="shared" si="36"/>
        <v>11320.624035327874</v>
      </c>
      <c r="J123">
        <f t="shared" si="37"/>
        <v>1</v>
      </c>
      <c r="K123">
        <f t="shared" si="38"/>
        <v>0</v>
      </c>
      <c r="L123">
        <f t="shared" si="39"/>
        <v>0</v>
      </c>
      <c r="M123">
        <f t="shared" si="40"/>
        <v>1</v>
      </c>
      <c r="N123">
        <f t="shared" si="41"/>
        <v>0</v>
      </c>
      <c r="O123">
        <f t="shared" si="42"/>
        <v>0</v>
      </c>
      <c r="P123">
        <f t="shared" si="43"/>
        <v>1</v>
      </c>
    </row>
    <row r="124" spans="1:16">
      <c r="A124" s="28" t="s">
        <v>112</v>
      </c>
      <c r="B124" s="28" t="s">
        <v>113</v>
      </c>
      <c r="C124" s="27">
        <v>2.0668627590000002</v>
      </c>
      <c r="D124" s="27">
        <v>1.4186567593999999</v>
      </c>
      <c r="E124" s="27">
        <v>0.64820599960000003</v>
      </c>
      <c r="F124" s="27">
        <f t="shared" si="33"/>
        <v>7.8999999962634924</v>
      </c>
      <c r="G124" s="27">
        <f t="shared" si="34"/>
        <v>4.1315670227318977</v>
      </c>
      <c r="H124" s="27">
        <f t="shared" si="35"/>
        <v>3.7684329735315947</v>
      </c>
      <c r="I124" s="27">
        <f t="shared" si="36"/>
        <v>11333.113420202559</v>
      </c>
      <c r="J124">
        <f t="shared" si="37"/>
        <v>1</v>
      </c>
      <c r="K124">
        <f t="shared" si="38"/>
        <v>0</v>
      </c>
      <c r="L124">
        <f t="shared" si="39"/>
        <v>0</v>
      </c>
      <c r="M124">
        <f t="shared" si="40"/>
        <v>1</v>
      </c>
      <c r="N124">
        <f t="shared" si="41"/>
        <v>0</v>
      </c>
      <c r="O124">
        <f t="shared" si="42"/>
        <v>0</v>
      </c>
      <c r="P124">
        <f t="shared" si="43"/>
        <v>1</v>
      </c>
    </row>
    <row r="125" spans="1:16">
      <c r="A125" s="28" t="s">
        <v>10</v>
      </c>
      <c r="B125" s="28" t="s">
        <v>11</v>
      </c>
      <c r="C125" s="27">
        <v>1.7404661749999999</v>
      </c>
      <c r="D125" s="27">
        <v>2.0187758923999999</v>
      </c>
      <c r="E125" s="27">
        <v>0.27830971739999999</v>
      </c>
      <c r="F125" s="27">
        <f t="shared" si="33"/>
        <v>5.7000000009091236</v>
      </c>
      <c r="G125" s="27">
        <f t="shared" si="34"/>
        <v>7.5291028583771382</v>
      </c>
      <c r="H125" s="27">
        <f t="shared" si="35"/>
        <v>1.8291028574680146</v>
      </c>
      <c r="I125" s="27">
        <f t="shared" si="36"/>
        <v>11329.715884366913</v>
      </c>
      <c r="J125">
        <f t="shared" si="37"/>
        <v>1</v>
      </c>
      <c r="K125">
        <f t="shared" si="38"/>
        <v>0</v>
      </c>
      <c r="L125">
        <f t="shared" si="39"/>
        <v>0</v>
      </c>
      <c r="M125">
        <f t="shared" si="40"/>
        <v>1</v>
      </c>
      <c r="N125">
        <f t="shared" si="41"/>
        <v>0</v>
      </c>
      <c r="O125">
        <f t="shared" si="42"/>
        <v>0</v>
      </c>
      <c r="P125">
        <f t="shared" si="43"/>
        <v>1</v>
      </c>
    </row>
    <row r="126" spans="1:16">
      <c r="A126" s="28" t="s">
        <v>30</v>
      </c>
      <c r="B126" s="28" t="s">
        <v>26</v>
      </c>
      <c r="C126" s="27">
        <v>1.7404661749999999</v>
      </c>
      <c r="D126" s="27">
        <v>2.7985399262000001</v>
      </c>
      <c r="E126" s="27">
        <v>1.0580737512</v>
      </c>
      <c r="F126" s="27">
        <f t="shared" si="33"/>
        <v>5.7000000009091236</v>
      </c>
      <c r="G126" s="27">
        <f t="shared" si="34"/>
        <v>16.420653893144927</v>
      </c>
      <c r="H126" s="27">
        <f t="shared" si="35"/>
        <v>10.720653892235802</v>
      </c>
      <c r="I126" s="27">
        <f t="shared" si="36"/>
        <v>11320.824333332146</v>
      </c>
      <c r="J126">
        <f t="shared" si="37"/>
        <v>1</v>
      </c>
      <c r="K126">
        <f t="shared" si="38"/>
        <v>0</v>
      </c>
      <c r="L126">
        <f t="shared" si="39"/>
        <v>0</v>
      </c>
      <c r="M126">
        <f t="shared" si="40"/>
        <v>1</v>
      </c>
      <c r="N126">
        <f t="shared" si="41"/>
        <v>0</v>
      </c>
      <c r="O126">
        <f t="shared" si="42"/>
        <v>0</v>
      </c>
      <c r="P126">
        <f t="shared" si="43"/>
        <v>1</v>
      </c>
    </row>
    <row r="127" spans="1:16">
      <c r="A127" s="28" t="s">
        <v>30</v>
      </c>
      <c r="B127" s="28" t="s">
        <v>26</v>
      </c>
      <c r="C127" s="27">
        <v>1.722766598</v>
      </c>
      <c r="D127" s="27">
        <v>3.4559695036</v>
      </c>
      <c r="E127" s="27">
        <v>1.7332029056</v>
      </c>
      <c r="F127" s="27">
        <f t="shared" si="33"/>
        <v>5.6000000014498204</v>
      </c>
      <c r="G127" s="27">
        <f t="shared" si="34"/>
        <v>31.688996390333632</v>
      </c>
      <c r="H127" s="27">
        <f t="shared" si="35"/>
        <v>26.08899638888381</v>
      </c>
      <c r="I127" s="27">
        <f t="shared" si="36"/>
        <v>11305.555990834957</v>
      </c>
      <c r="J127">
        <f t="shared" si="37"/>
        <v>1</v>
      </c>
      <c r="K127">
        <f t="shared" si="38"/>
        <v>0</v>
      </c>
      <c r="L127">
        <f t="shared" si="39"/>
        <v>0</v>
      </c>
      <c r="M127">
        <f t="shared" si="40"/>
        <v>1</v>
      </c>
      <c r="N127">
        <f t="shared" si="41"/>
        <v>0</v>
      </c>
      <c r="O127">
        <f t="shared" si="42"/>
        <v>0</v>
      </c>
      <c r="P127">
        <f t="shared" si="43"/>
        <v>1</v>
      </c>
    </row>
    <row r="128" spans="1:16">
      <c r="A128" s="28" t="s">
        <v>112</v>
      </c>
      <c r="B128" s="28" t="s">
        <v>113</v>
      </c>
      <c r="C128" s="27">
        <v>1.2527629680000001</v>
      </c>
      <c r="D128" s="27">
        <v>1.9522647421999999</v>
      </c>
      <c r="E128" s="27">
        <v>0.69950177420000004</v>
      </c>
      <c r="F128" s="27">
        <f t="shared" si="33"/>
        <v>3.4999999982662122</v>
      </c>
      <c r="G128" s="27">
        <f t="shared" si="34"/>
        <v>7.0446237848493425</v>
      </c>
      <c r="H128" s="27">
        <f t="shared" si="35"/>
        <v>3.5446237865831303</v>
      </c>
      <c r="I128" s="27">
        <f t="shared" si="36"/>
        <v>11330.200363440441</v>
      </c>
      <c r="J128">
        <f t="shared" si="37"/>
        <v>1</v>
      </c>
      <c r="K128">
        <f t="shared" si="38"/>
        <v>0</v>
      </c>
      <c r="L128">
        <f t="shared" si="39"/>
        <v>0</v>
      </c>
      <c r="M128">
        <f t="shared" si="40"/>
        <v>1</v>
      </c>
      <c r="N128">
        <f t="shared" si="41"/>
        <v>0</v>
      </c>
      <c r="O128">
        <f t="shared" si="42"/>
        <v>0</v>
      </c>
      <c r="P128">
        <f t="shared" si="43"/>
        <v>1</v>
      </c>
    </row>
    <row r="129" spans="1:16">
      <c r="A129" s="28" t="s">
        <v>112</v>
      </c>
      <c r="B129" s="28" t="s">
        <v>113</v>
      </c>
      <c r="C129" s="27">
        <v>1.2383742310000001</v>
      </c>
      <c r="D129" s="27">
        <v>2.4911736998</v>
      </c>
      <c r="E129" s="27">
        <v>1.2527994687999999</v>
      </c>
      <c r="F129" s="27">
        <f t="shared" si="33"/>
        <v>3.4499999998507245</v>
      </c>
      <c r="G129" s="27">
        <f t="shared" si="34"/>
        <v>12.075440748699638</v>
      </c>
      <c r="H129" s="27">
        <f t="shared" si="35"/>
        <v>8.6254407488489129</v>
      </c>
      <c r="I129" s="27">
        <f t="shared" si="36"/>
        <v>11325.169546476591</v>
      </c>
      <c r="J129">
        <f t="shared" si="37"/>
        <v>1</v>
      </c>
      <c r="K129">
        <f t="shared" si="38"/>
        <v>0</v>
      </c>
      <c r="L129">
        <f t="shared" si="39"/>
        <v>0</v>
      </c>
      <c r="M129">
        <f t="shared" si="40"/>
        <v>1</v>
      </c>
      <c r="N129">
        <f t="shared" si="41"/>
        <v>0</v>
      </c>
      <c r="O129">
        <f t="shared" si="42"/>
        <v>0</v>
      </c>
      <c r="P129">
        <f t="shared" si="43"/>
        <v>1</v>
      </c>
    </row>
    <row r="130" spans="1:16">
      <c r="A130" s="28" t="s">
        <v>30</v>
      </c>
      <c r="B130" s="28" t="s">
        <v>26</v>
      </c>
      <c r="C130" s="27">
        <v>1.1631508100000001</v>
      </c>
      <c r="D130" s="27">
        <v>2.8006330687999998</v>
      </c>
      <c r="E130" s="27">
        <v>1.6374822588</v>
      </c>
      <c r="F130" s="27">
        <f t="shared" ref="F130:F137" si="44">EXP(C130)</f>
        <v>3.2000000006218214</v>
      </c>
      <c r="G130" s="27">
        <f t="shared" ref="G130:G137" si="45">EXP(D130)</f>
        <v>16.45506065990109</v>
      </c>
      <c r="H130" s="27">
        <f t="shared" ref="H130:H161" si="46">ABS(F130-G130)</f>
        <v>13.255060659279268</v>
      </c>
      <c r="I130" s="27">
        <f t="shared" ref="I130:I137" si="47">ABS($W$1-G130)</f>
        <v>11320.78992656539</v>
      </c>
      <c r="J130">
        <f t="shared" ref="J130:J137" si="48">IF(F130&lt;1000,1,0)</f>
        <v>1</v>
      </c>
      <c r="K130">
        <f t="shared" ref="K130:K137" si="49">IF(F130&gt;=1000,IF(F130&lt;15000,1,0),0)</f>
        <v>0</v>
      </c>
      <c r="L130">
        <f t="shared" ref="L130:L137" si="50">IF(F130&gt;=15000,1,0)</f>
        <v>0</v>
      </c>
      <c r="M130">
        <f t="shared" ref="M130:M137" si="51">IF(G130&lt;1000,1,0)</f>
        <v>1</v>
      </c>
      <c r="N130">
        <f t="shared" ref="N130:N137" si="52">IF(G130&gt;=1000,IF(G130&lt;15000,1,0),0)</f>
        <v>0</v>
      </c>
      <c r="O130">
        <f t="shared" ref="O130:O137" si="53">IF(G130&gt;=15000,1,0)</f>
        <v>0</v>
      </c>
      <c r="P130">
        <f t="shared" ref="P130:P161" si="54">J130*M130+K130*N130+L130*O130</f>
        <v>1</v>
      </c>
    </row>
    <row r="131" spans="1:16">
      <c r="A131" s="28" t="s">
        <v>23</v>
      </c>
      <c r="B131" s="28" t="s">
        <v>11</v>
      </c>
      <c r="C131" s="27">
        <v>0.993251773</v>
      </c>
      <c r="D131" s="27">
        <v>0.63106065109999998</v>
      </c>
      <c r="E131" s="27">
        <v>0.36219112190000002</v>
      </c>
      <c r="F131" s="27">
        <f t="shared" si="44"/>
        <v>2.6999999999722348</v>
      </c>
      <c r="G131" s="27">
        <f t="shared" si="45"/>
        <v>1.8796031255019929</v>
      </c>
      <c r="H131" s="27">
        <f t="shared" si="46"/>
        <v>0.8203968744702419</v>
      </c>
      <c r="I131" s="27">
        <f t="shared" si="47"/>
        <v>11335.365384099789</v>
      </c>
      <c r="J131">
        <f t="shared" si="48"/>
        <v>1</v>
      </c>
      <c r="K131">
        <f t="shared" si="49"/>
        <v>0</v>
      </c>
      <c r="L131">
        <f t="shared" si="50"/>
        <v>0</v>
      </c>
      <c r="M131">
        <f t="shared" si="51"/>
        <v>1</v>
      </c>
      <c r="N131">
        <f t="shared" si="52"/>
        <v>0</v>
      </c>
      <c r="O131">
        <f t="shared" si="53"/>
        <v>0</v>
      </c>
      <c r="P131">
        <f t="shared" si="54"/>
        <v>1</v>
      </c>
    </row>
    <row r="132" spans="1:16">
      <c r="A132" s="28" t="s">
        <v>112</v>
      </c>
      <c r="B132" s="28" t="s">
        <v>113</v>
      </c>
      <c r="C132" s="27">
        <v>0.93609335900000001</v>
      </c>
      <c r="D132" s="27">
        <v>2.4269487827999998</v>
      </c>
      <c r="E132" s="27">
        <v>1.4908554238</v>
      </c>
      <c r="F132" s="27">
        <f t="shared" si="44"/>
        <v>2.5499999995656464</v>
      </c>
      <c r="G132" s="27">
        <f t="shared" si="45"/>
        <v>11.324276485067379</v>
      </c>
      <c r="H132" s="27">
        <f t="shared" si="46"/>
        <v>8.7742764855017334</v>
      </c>
      <c r="I132" s="27">
        <f t="shared" si="47"/>
        <v>11325.920710740224</v>
      </c>
      <c r="J132">
        <f t="shared" si="48"/>
        <v>1</v>
      </c>
      <c r="K132">
        <f t="shared" si="49"/>
        <v>0</v>
      </c>
      <c r="L132">
        <f t="shared" si="50"/>
        <v>0</v>
      </c>
      <c r="M132">
        <f t="shared" si="51"/>
        <v>1</v>
      </c>
      <c r="N132">
        <f t="shared" si="52"/>
        <v>0</v>
      </c>
      <c r="O132">
        <f t="shared" si="53"/>
        <v>0</v>
      </c>
      <c r="P132">
        <f t="shared" si="54"/>
        <v>1</v>
      </c>
    </row>
    <row r="133" spans="1:16">
      <c r="A133" s="28" t="s">
        <v>112</v>
      </c>
      <c r="B133" s="28" t="s">
        <v>113</v>
      </c>
      <c r="C133" s="27">
        <v>0.80200158499999996</v>
      </c>
      <c r="D133" s="27">
        <v>-0.36377916059999998</v>
      </c>
      <c r="E133" s="27">
        <v>1.1657807456</v>
      </c>
      <c r="F133" s="27">
        <f t="shared" si="44"/>
        <v>2.2299999989473789</v>
      </c>
      <c r="G133" s="27">
        <f t="shared" si="45"/>
        <v>0.69504467104360623</v>
      </c>
      <c r="H133" s="27">
        <f t="shared" si="46"/>
        <v>1.5349553279037726</v>
      </c>
      <c r="I133" s="27">
        <f t="shared" si="47"/>
        <v>11336.549942554248</v>
      </c>
      <c r="J133">
        <f t="shared" si="48"/>
        <v>1</v>
      </c>
      <c r="K133">
        <f t="shared" si="49"/>
        <v>0</v>
      </c>
      <c r="L133">
        <f t="shared" si="50"/>
        <v>0</v>
      </c>
      <c r="M133">
        <f t="shared" si="51"/>
        <v>1</v>
      </c>
      <c r="N133">
        <f t="shared" si="52"/>
        <v>0</v>
      </c>
      <c r="O133">
        <f t="shared" si="53"/>
        <v>0</v>
      </c>
      <c r="P133">
        <f t="shared" si="54"/>
        <v>1</v>
      </c>
    </row>
    <row r="134" spans="1:16">
      <c r="A134" s="28" t="s">
        <v>30</v>
      </c>
      <c r="B134" s="28" t="s">
        <v>26</v>
      </c>
      <c r="C134" s="27">
        <v>0.530628251</v>
      </c>
      <c r="D134" s="27">
        <v>2.8631956219000001</v>
      </c>
      <c r="E134" s="27">
        <v>2.3325673709000001</v>
      </c>
      <c r="F134" s="27">
        <f t="shared" si="44"/>
        <v>1.6999999998943103</v>
      </c>
      <c r="G134" s="27">
        <f t="shared" si="45"/>
        <v>17.517416628064897</v>
      </c>
      <c r="H134" s="27">
        <f t="shared" si="46"/>
        <v>15.817416628170587</v>
      </c>
      <c r="I134" s="27">
        <f t="shared" si="47"/>
        <v>11319.727570597226</v>
      </c>
      <c r="J134">
        <f t="shared" si="48"/>
        <v>1</v>
      </c>
      <c r="K134">
        <f t="shared" si="49"/>
        <v>0</v>
      </c>
      <c r="L134">
        <f t="shared" si="50"/>
        <v>0</v>
      </c>
      <c r="M134">
        <f t="shared" si="51"/>
        <v>1</v>
      </c>
      <c r="N134">
        <f t="shared" si="52"/>
        <v>0</v>
      </c>
      <c r="O134">
        <f t="shared" si="53"/>
        <v>0</v>
      </c>
      <c r="P134">
        <f t="shared" si="54"/>
        <v>1</v>
      </c>
    </row>
    <row r="135" spans="1:16">
      <c r="A135" s="28" t="s">
        <v>23</v>
      </c>
      <c r="B135" s="28" t="s">
        <v>11</v>
      </c>
      <c r="C135" s="27">
        <v>0.26236426400000001</v>
      </c>
      <c r="D135" s="27">
        <v>0.23998250879999999</v>
      </c>
      <c r="E135" s="27">
        <v>2.2381755199999999E-2</v>
      </c>
      <c r="F135" s="27">
        <f t="shared" si="44"/>
        <v>1.2999999993922617</v>
      </c>
      <c r="G135" s="27">
        <f t="shared" si="45"/>
        <v>1.2712269148427298</v>
      </c>
      <c r="H135" s="27">
        <f t="shared" si="46"/>
        <v>2.877308454953198E-2</v>
      </c>
      <c r="I135" s="27">
        <f t="shared" si="47"/>
        <v>11335.973760310448</v>
      </c>
      <c r="J135">
        <f t="shared" si="48"/>
        <v>1</v>
      </c>
      <c r="K135">
        <f t="shared" si="49"/>
        <v>0</v>
      </c>
      <c r="L135">
        <f t="shared" si="50"/>
        <v>0</v>
      </c>
      <c r="M135">
        <f t="shared" si="51"/>
        <v>1</v>
      </c>
      <c r="N135">
        <f t="shared" si="52"/>
        <v>0</v>
      </c>
      <c r="O135">
        <f t="shared" si="53"/>
        <v>0</v>
      </c>
      <c r="P135">
        <f t="shared" si="54"/>
        <v>1</v>
      </c>
    </row>
    <row r="136" spans="1:16">
      <c r="A136" s="28" t="s">
        <v>22</v>
      </c>
      <c r="B136" s="28" t="s">
        <v>11</v>
      </c>
      <c r="C136" s="27">
        <v>0</v>
      </c>
      <c r="D136" s="27">
        <v>2.1932290177999998</v>
      </c>
      <c r="E136" s="27">
        <v>2.1932290177999998</v>
      </c>
      <c r="F136" s="27">
        <f t="shared" si="44"/>
        <v>1</v>
      </c>
      <c r="G136" s="27">
        <f t="shared" si="45"/>
        <v>8.9641117088209139</v>
      </c>
      <c r="H136" s="27">
        <f t="shared" si="46"/>
        <v>7.9641117088209139</v>
      </c>
      <c r="I136" s="27">
        <f t="shared" si="47"/>
        <v>11328.28087551647</v>
      </c>
      <c r="J136">
        <f t="shared" si="48"/>
        <v>1</v>
      </c>
      <c r="K136">
        <f t="shared" si="49"/>
        <v>0</v>
      </c>
      <c r="L136">
        <f t="shared" si="50"/>
        <v>0</v>
      </c>
      <c r="M136">
        <f t="shared" si="51"/>
        <v>1</v>
      </c>
      <c r="N136">
        <f t="shared" si="52"/>
        <v>0</v>
      </c>
      <c r="O136">
        <f t="shared" si="53"/>
        <v>0</v>
      </c>
      <c r="P136">
        <f t="shared" si="54"/>
        <v>1</v>
      </c>
    </row>
    <row r="137" spans="1:16">
      <c r="A137" s="28" t="s">
        <v>112</v>
      </c>
      <c r="B137" s="28" t="s">
        <v>113</v>
      </c>
      <c r="C137" s="27">
        <v>-0.37106368099999998</v>
      </c>
      <c r="D137" s="27">
        <v>0.80890701499999995</v>
      </c>
      <c r="E137" s="27">
        <v>1.179970696</v>
      </c>
      <c r="F137" s="27">
        <f t="shared" si="44"/>
        <v>0.69000000026967412</v>
      </c>
      <c r="G137" s="27">
        <f t="shared" si="45"/>
        <v>2.245452399170266</v>
      </c>
      <c r="H137" s="27">
        <f t="shared" si="46"/>
        <v>1.5554523989005919</v>
      </c>
      <c r="I137" s="27">
        <f t="shared" si="47"/>
        <v>11334.99953482612</v>
      </c>
      <c r="J137">
        <f t="shared" si="48"/>
        <v>1</v>
      </c>
      <c r="K137">
        <f t="shared" si="49"/>
        <v>0</v>
      </c>
      <c r="L137">
        <f t="shared" si="50"/>
        <v>0</v>
      </c>
      <c r="M137">
        <f t="shared" si="51"/>
        <v>1</v>
      </c>
      <c r="N137">
        <f t="shared" si="52"/>
        <v>0</v>
      </c>
      <c r="O137">
        <f t="shared" si="53"/>
        <v>0</v>
      </c>
      <c r="P137">
        <f t="shared" si="54"/>
        <v>1</v>
      </c>
    </row>
  </sheetData>
  <sortState ref="A2:S137">
    <sortCondition descending="1" ref="F2:F137"/>
  </sortState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8"/>
  <sheetViews>
    <sheetView workbookViewId="0"/>
  </sheetViews>
  <sheetFormatPr defaultRowHeight="16.5"/>
  <cols>
    <col min="8" max="11" width="9" style="27" customWidth="1"/>
    <col min="12" max="12" width="9.5" style="30" bestFit="1" customWidth="1"/>
    <col min="13" max="13" width="12.875" style="30" bestFit="1" customWidth="1"/>
    <col min="14" max="15" width="9" style="27" customWidth="1"/>
    <col min="16" max="18" width="9" customWidth="1"/>
    <col min="20" max="20" width="9" customWidth="1"/>
    <col min="22" max="23" width="9" customWidth="1"/>
    <col min="26" max="26" width="10.5" bestFit="1" customWidth="1"/>
    <col min="27" max="27" width="20.25" bestFit="1" customWidth="1"/>
  </cols>
  <sheetData>
    <row r="1" spans="1:28">
      <c r="A1" s="23" t="s">
        <v>8</v>
      </c>
      <c r="B1" s="23" t="s">
        <v>9</v>
      </c>
      <c r="C1" s="23" t="s">
        <v>111</v>
      </c>
      <c r="D1" s="23" t="s">
        <v>105</v>
      </c>
      <c r="E1" s="23" t="s">
        <v>106</v>
      </c>
      <c r="F1" s="23" t="s">
        <v>107</v>
      </c>
      <c r="G1" s="23" t="s">
        <v>108</v>
      </c>
      <c r="H1" s="25" t="s">
        <v>35</v>
      </c>
      <c r="I1" s="25" t="s">
        <v>36</v>
      </c>
      <c r="J1" s="25" t="s">
        <v>37</v>
      </c>
      <c r="K1" s="25" t="s">
        <v>38</v>
      </c>
      <c r="L1" s="29" t="s">
        <v>39</v>
      </c>
      <c r="M1" s="29" t="s">
        <v>40</v>
      </c>
      <c r="N1" s="25" t="s">
        <v>41</v>
      </c>
      <c r="O1" s="25" t="s">
        <v>42</v>
      </c>
      <c r="P1" s="23" t="s">
        <v>43</v>
      </c>
      <c r="Q1" s="23" t="s">
        <v>44</v>
      </c>
      <c r="R1" s="23" t="s">
        <v>45</v>
      </c>
      <c r="S1" s="23" t="s">
        <v>46</v>
      </c>
      <c r="T1" s="23" t="s">
        <v>47</v>
      </c>
      <c r="U1" s="23" t="s">
        <v>48</v>
      </c>
      <c r="V1" s="23" t="s">
        <v>49</v>
      </c>
      <c r="X1" s="4" t="s">
        <v>50</v>
      </c>
      <c r="Y1" s="4" t="s">
        <v>4</v>
      </c>
      <c r="Z1" s="4" t="s">
        <v>3</v>
      </c>
    </row>
    <row r="2" spans="1:28">
      <c r="A2" t="s">
        <v>23</v>
      </c>
      <c r="B2" t="s">
        <v>11</v>
      </c>
      <c r="C2" t="s">
        <v>109</v>
      </c>
      <c r="D2" t="s">
        <v>13</v>
      </c>
      <c r="E2" t="s">
        <v>21</v>
      </c>
      <c r="F2" t="s">
        <v>13</v>
      </c>
      <c r="G2" t="s">
        <v>21</v>
      </c>
      <c r="H2" s="27">
        <v>11.198214719999999</v>
      </c>
      <c r="I2" s="27">
        <v>8.5226193242000008</v>
      </c>
      <c r="J2" s="27">
        <f t="shared" ref="J2:J33" si="0">ABS(H2-I2)</f>
        <v>2.6755953957999985</v>
      </c>
      <c r="K2" s="27">
        <f t="shared" ref="K2:K33" si="1">ABS($AB$2-H2)</f>
        <v>5.1502055947692265</v>
      </c>
      <c r="L2" s="5">
        <v>73000</v>
      </c>
      <c r="M2" s="5">
        <f t="shared" ref="M2:M33" si="2">EXP(I2)</f>
        <v>5027.2044045263956</v>
      </c>
      <c r="N2" s="27">
        <f t="shared" ref="N2:N33" si="3">ABS(L2-M2)</f>
        <v>67972.79559547361</v>
      </c>
      <c r="O2" s="27">
        <f t="shared" ref="O2:O33" si="4">ABS($AB$3-L2)</f>
        <v>66259.199999999997</v>
      </c>
      <c r="P2">
        <f t="shared" ref="P2:P33" si="5">IF(L2&lt;1000,1,0)</f>
        <v>0</v>
      </c>
      <c r="Q2">
        <f t="shared" ref="Q2:Q33" si="6">IF(L2&gt;=1000,IF(L2&lt;15000,1,0),0)</f>
        <v>0</v>
      </c>
      <c r="R2">
        <f t="shared" ref="R2:R33" si="7">IF(L2&gt;=15000,1,0)</f>
        <v>1</v>
      </c>
      <c r="S2">
        <f t="shared" ref="S2:S33" si="8">IF(M2&lt;1000,1,0)</f>
        <v>0</v>
      </c>
      <c r="T2">
        <f t="shared" ref="T2:T33" si="9">IF(M2&gt;=1000,IF(M2&lt;15000,1,0),0)</f>
        <v>1</v>
      </c>
      <c r="U2">
        <f t="shared" ref="U2:U33" si="10">IF(M2&gt;=15000,1,0)</f>
        <v>0</v>
      </c>
      <c r="V2">
        <f t="shared" ref="V2:V33" si="11">P2*S2+Q2*T2+R2*U2</f>
        <v>0</v>
      </c>
      <c r="X2" s="1" t="s">
        <v>2</v>
      </c>
      <c r="Y2" s="2">
        <f>PEARSON(H2:H118,I2:I118)</f>
        <v>0.92564085110170546</v>
      </c>
      <c r="Z2" s="2">
        <f>PEARSON(L2:L118,M2:M118)</f>
        <v>0.68028656496748674</v>
      </c>
      <c r="AA2" t="s">
        <v>7</v>
      </c>
      <c r="AB2">
        <f>AVERAGE(H2:H118)</f>
        <v>6.0480091252307728</v>
      </c>
    </row>
    <row r="3" spans="1:28">
      <c r="A3" t="s">
        <v>23</v>
      </c>
      <c r="B3" t="s">
        <v>11</v>
      </c>
      <c r="C3" t="s">
        <v>109</v>
      </c>
      <c r="D3" t="s">
        <v>24</v>
      </c>
      <c r="E3" t="s">
        <v>13</v>
      </c>
      <c r="F3" t="s">
        <v>13</v>
      </c>
      <c r="G3" t="s">
        <v>13</v>
      </c>
      <c r="H3" s="27">
        <v>11.127262979999999</v>
      </c>
      <c r="I3" s="27">
        <v>10.4775555037</v>
      </c>
      <c r="J3" s="27">
        <f t="shared" si="0"/>
        <v>0.6497074762999997</v>
      </c>
      <c r="K3" s="27">
        <f t="shared" si="1"/>
        <v>5.0792538547692265</v>
      </c>
      <c r="L3" s="5">
        <v>68000</v>
      </c>
      <c r="M3" s="5">
        <f t="shared" si="2"/>
        <v>35509.498522900372</v>
      </c>
      <c r="N3" s="27">
        <f t="shared" si="3"/>
        <v>32490.501477099628</v>
      </c>
      <c r="O3" s="27">
        <f t="shared" si="4"/>
        <v>61259.200000000004</v>
      </c>
      <c r="P3">
        <f t="shared" si="5"/>
        <v>0</v>
      </c>
      <c r="Q3">
        <f t="shared" si="6"/>
        <v>0</v>
      </c>
      <c r="R3">
        <f t="shared" si="7"/>
        <v>1</v>
      </c>
      <c r="S3">
        <f t="shared" si="8"/>
        <v>0</v>
      </c>
      <c r="T3">
        <f t="shared" si="9"/>
        <v>0</v>
      </c>
      <c r="U3">
        <f t="shared" si="10"/>
        <v>1</v>
      </c>
      <c r="V3">
        <f t="shared" si="11"/>
        <v>1</v>
      </c>
      <c r="X3" s="1" t="s">
        <v>1</v>
      </c>
      <c r="Y3" s="2">
        <f>AVERAGE(J2:J118)</f>
        <v>0.81706663798974344</v>
      </c>
      <c r="Z3" s="5">
        <f>AVERAGE(N2:N118)</f>
        <v>4220.5701411757918</v>
      </c>
      <c r="AA3" t="s">
        <v>6</v>
      </c>
      <c r="AB3">
        <f>AVERAGE(L2:L118)</f>
        <v>6740.7999999999984</v>
      </c>
    </row>
    <row r="4" spans="1:28">
      <c r="A4" t="s">
        <v>23</v>
      </c>
      <c r="B4" t="s">
        <v>11</v>
      </c>
      <c r="C4" t="s">
        <v>109</v>
      </c>
      <c r="D4" t="s">
        <v>21</v>
      </c>
      <c r="E4" t="s">
        <v>13</v>
      </c>
      <c r="F4" t="s">
        <v>21</v>
      </c>
      <c r="G4" t="s">
        <v>13</v>
      </c>
      <c r="H4" s="27">
        <v>11.00209984</v>
      </c>
      <c r="I4" s="27">
        <v>10.9185891006</v>
      </c>
      <c r="J4" s="27">
        <f t="shared" si="0"/>
        <v>8.3510739399999423E-2</v>
      </c>
      <c r="K4" s="27">
        <f t="shared" si="1"/>
        <v>4.9540907147692268</v>
      </c>
      <c r="L4" s="5">
        <v>60000</v>
      </c>
      <c r="M4" s="5">
        <f t="shared" si="2"/>
        <v>55192.872392291538</v>
      </c>
      <c r="N4" s="27">
        <f t="shared" si="3"/>
        <v>4807.1276077084622</v>
      </c>
      <c r="O4" s="27">
        <f t="shared" si="4"/>
        <v>53259.200000000004</v>
      </c>
      <c r="P4">
        <f t="shared" si="5"/>
        <v>0</v>
      </c>
      <c r="Q4">
        <f t="shared" si="6"/>
        <v>0</v>
      </c>
      <c r="R4">
        <f t="shared" si="7"/>
        <v>1</v>
      </c>
      <c r="S4">
        <f t="shared" si="8"/>
        <v>0</v>
      </c>
      <c r="T4">
        <f t="shared" si="9"/>
        <v>0</v>
      </c>
      <c r="U4">
        <f t="shared" si="10"/>
        <v>1</v>
      </c>
      <c r="V4">
        <f t="shared" si="11"/>
        <v>1</v>
      </c>
      <c r="X4" s="1" t="s">
        <v>5</v>
      </c>
      <c r="Y4" s="2">
        <f>SUM(J2:J118)/SUM(K2:K118)</f>
        <v>0.35953850824152445</v>
      </c>
      <c r="Z4" s="2">
        <f>SUM(N2:N118)/SUM(O2:O118)</f>
        <v>0.44276081245018495</v>
      </c>
    </row>
    <row r="5" spans="1:28">
      <c r="A5" t="s">
        <v>23</v>
      </c>
      <c r="B5" t="s">
        <v>11</v>
      </c>
      <c r="C5" t="s">
        <v>109</v>
      </c>
      <c r="D5" t="s">
        <v>24</v>
      </c>
      <c r="E5" t="s">
        <v>13</v>
      </c>
      <c r="F5" t="s">
        <v>24</v>
      </c>
      <c r="G5" t="s">
        <v>13</v>
      </c>
      <c r="H5" s="27">
        <v>10.96819829</v>
      </c>
      <c r="I5" s="27">
        <v>10.9147327165</v>
      </c>
      <c r="J5" s="27">
        <f t="shared" si="0"/>
        <v>5.3465573500000474E-2</v>
      </c>
      <c r="K5" s="27">
        <f t="shared" si="1"/>
        <v>4.9201891647692273</v>
      </c>
      <c r="L5" s="5">
        <v>58000</v>
      </c>
      <c r="M5" s="5">
        <f t="shared" si="2"/>
        <v>54980.437355585877</v>
      </c>
      <c r="N5" s="27">
        <f t="shared" si="3"/>
        <v>3019.5626444141235</v>
      </c>
      <c r="O5" s="27">
        <f t="shared" si="4"/>
        <v>51259.200000000004</v>
      </c>
      <c r="P5">
        <f t="shared" si="5"/>
        <v>0</v>
      </c>
      <c r="Q5">
        <f t="shared" si="6"/>
        <v>0</v>
      </c>
      <c r="R5">
        <f t="shared" si="7"/>
        <v>1</v>
      </c>
      <c r="S5">
        <f t="shared" si="8"/>
        <v>0</v>
      </c>
      <c r="T5">
        <f t="shared" si="9"/>
        <v>0</v>
      </c>
      <c r="U5">
        <f t="shared" si="10"/>
        <v>1</v>
      </c>
      <c r="V5">
        <f t="shared" si="11"/>
        <v>1</v>
      </c>
      <c r="X5" s="1" t="s">
        <v>34</v>
      </c>
      <c r="Y5" s="1"/>
      <c r="Z5" s="3">
        <f>AVERAGE(V2:V118)</f>
        <v>0.76923076923076927</v>
      </c>
    </row>
    <row r="6" spans="1:28">
      <c r="A6" t="s">
        <v>10</v>
      </c>
      <c r="B6" t="s">
        <v>11</v>
      </c>
      <c r="C6" t="s">
        <v>109</v>
      </c>
      <c r="D6" t="s">
        <v>12</v>
      </c>
      <c r="E6" t="s">
        <v>13</v>
      </c>
      <c r="F6" t="s">
        <v>13</v>
      </c>
      <c r="G6" t="s">
        <v>13</v>
      </c>
      <c r="H6" s="27">
        <v>10.858999000000001</v>
      </c>
      <c r="I6" s="27">
        <v>10.4496346309</v>
      </c>
      <c r="J6" s="27">
        <f t="shared" si="0"/>
        <v>0.4093643691000004</v>
      </c>
      <c r="K6" s="27">
        <f t="shared" si="1"/>
        <v>4.8109898747692279</v>
      </c>
      <c r="L6" s="5">
        <v>52000</v>
      </c>
      <c r="M6" s="5">
        <f t="shared" si="2"/>
        <v>34531.75556764278</v>
      </c>
      <c r="N6" s="27">
        <f t="shared" si="3"/>
        <v>17468.24443235722</v>
      </c>
      <c r="O6" s="27">
        <f t="shared" si="4"/>
        <v>45259.200000000004</v>
      </c>
      <c r="P6">
        <f t="shared" si="5"/>
        <v>0</v>
      </c>
      <c r="Q6">
        <f t="shared" si="6"/>
        <v>0</v>
      </c>
      <c r="R6">
        <f t="shared" si="7"/>
        <v>1</v>
      </c>
      <c r="S6">
        <f t="shared" si="8"/>
        <v>0</v>
      </c>
      <c r="T6">
        <f t="shared" si="9"/>
        <v>0</v>
      </c>
      <c r="U6">
        <f t="shared" si="10"/>
        <v>1</v>
      </c>
      <c r="V6">
        <f t="shared" si="11"/>
        <v>1</v>
      </c>
      <c r="X6" s="1" t="s">
        <v>54</v>
      </c>
      <c r="Y6" s="1"/>
      <c r="Z6" s="1">
        <v>117</v>
      </c>
    </row>
    <row r="7" spans="1:28">
      <c r="A7" t="s">
        <v>23</v>
      </c>
      <c r="B7" t="s">
        <v>11</v>
      </c>
      <c r="C7" t="s">
        <v>109</v>
      </c>
      <c r="D7" t="s">
        <v>21</v>
      </c>
      <c r="E7" t="s">
        <v>13</v>
      </c>
      <c r="F7" t="s">
        <v>13</v>
      </c>
      <c r="G7" t="s">
        <v>21</v>
      </c>
      <c r="H7" s="27">
        <v>10.77895629</v>
      </c>
      <c r="I7" s="27">
        <v>10.097205087300001</v>
      </c>
      <c r="J7" s="27">
        <f t="shared" si="0"/>
        <v>0.68175120269999923</v>
      </c>
      <c r="K7" s="27">
        <f t="shared" si="1"/>
        <v>4.7309471647692272</v>
      </c>
      <c r="L7" s="5">
        <v>48000</v>
      </c>
      <c r="M7" s="5">
        <f t="shared" si="2"/>
        <v>24275.067827854793</v>
      </c>
      <c r="N7" s="27">
        <f t="shared" si="3"/>
        <v>23724.932172145207</v>
      </c>
      <c r="O7" s="27">
        <f t="shared" si="4"/>
        <v>41259.200000000004</v>
      </c>
      <c r="P7">
        <f t="shared" si="5"/>
        <v>0</v>
      </c>
      <c r="Q7">
        <f t="shared" si="6"/>
        <v>0</v>
      </c>
      <c r="R7">
        <f t="shared" si="7"/>
        <v>1</v>
      </c>
      <c r="S7">
        <f t="shared" si="8"/>
        <v>0</v>
      </c>
      <c r="T7">
        <f t="shared" si="9"/>
        <v>0</v>
      </c>
      <c r="U7">
        <f t="shared" si="10"/>
        <v>1</v>
      </c>
      <c r="V7">
        <f t="shared" si="11"/>
        <v>1</v>
      </c>
    </row>
    <row r="8" spans="1:28">
      <c r="A8" t="s">
        <v>23</v>
      </c>
      <c r="B8" t="s">
        <v>11</v>
      </c>
      <c r="C8" t="s">
        <v>109</v>
      </c>
      <c r="D8" t="s">
        <v>13</v>
      </c>
      <c r="E8" t="s">
        <v>13</v>
      </c>
      <c r="F8" t="s">
        <v>21</v>
      </c>
      <c r="G8" t="s">
        <v>21</v>
      </c>
      <c r="H8" s="27">
        <v>10.59663473</v>
      </c>
      <c r="I8" s="27">
        <v>8.7260255873000006</v>
      </c>
      <c r="J8" s="27">
        <f t="shared" si="0"/>
        <v>1.8706091426999993</v>
      </c>
      <c r="K8" s="27">
        <f t="shared" si="1"/>
        <v>4.5486256047692271</v>
      </c>
      <c r="L8" s="5">
        <v>40000</v>
      </c>
      <c r="M8" s="5">
        <f t="shared" si="2"/>
        <v>6161.1922649244552</v>
      </c>
      <c r="N8" s="27">
        <f t="shared" si="3"/>
        <v>33838.807735075548</v>
      </c>
      <c r="O8" s="27">
        <f t="shared" si="4"/>
        <v>33259.200000000004</v>
      </c>
      <c r="P8">
        <f t="shared" si="5"/>
        <v>0</v>
      </c>
      <c r="Q8">
        <f t="shared" si="6"/>
        <v>0</v>
      </c>
      <c r="R8">
        <f t="shared" si="7"/>
        <v>1</v>
      </c>
      <c r="S8">
        <f t="shared" si="8"/>
        <v>0</v>
      </c>
      <c r="T8">
        <f t="shared" si="9"/>
        <v>1</v>
      </c>
      <c r="U8">
        <f t="shared" si="10"/>
        <v>0</v>
      </c>
      <c r="V8">
        <f t="shared" si="11"/>
        <v>0</v>
      </c>
    </row>
    <row r="9" spans="1:28">
      <c r="A9" t="s">
        <v>23</v>
      </c>
      <c r="B9" t="s">
        <v>11</v>
      </c>
      <c r="C9" t="s">
        <v>109</v>
      </c>
      <c r="D9" t="s">
        <v>21</v>
      </c>
      <c r="E9" t="s">
        <v>13</v>
      </c>
      <c r="F9" t="s">
        <v>13</v>
      </c>
      <c r="G9" t="s">
        <v>13</v>
      </c>
      <c r="H9" s="27">
        <v>10.491274219999999</v>
      </c>
      <c r="I9" s="27">
        <v>10.589284315</v>
      </c>
      <c r="J9" s="27">
        <f t="shared" si="0"/>
        <v>9.801009500000113E-2</v>
      </c>
      <c r="K9" s="27">
        <f t="shared" si="1"/>
        <v>4.4432650947692265</v>
      </c>
      <c r="L9" s="5">
        <v>36000</v>
      </c>
      <c r="M9" s="5">
        <f t="shared" si="2"/>
        <v>39707.061206384584</v>
      </c>
      <c r="N9" s="27">
        <f t="shared" si="3"/>
        <v>3707.0612063845838</v>
      </c>
      <c r="O9" s="27">
        <f t="shared" si="4"/>
        <v>29259.200000000001</v>
      </c>
      <c r="P9">
        <f t="shared" si="5"/>
        <v>0</v>
      </c>
      <c r="Q9">
        <f t="shared" si="6"/>
        <v>0</v>
      </c>
      <c r="R9">
        <f t="shared" si="7"/>
        <v>1</v>
      </c>
      <c r="S9">
        <f t="shared" si="8"/>
        <v>0</v>
      </c>
      <c r="T9">
        <f t="shared" si="9"/>
        <v>0</v>
      </c>
      <c r="U9">
        <f t="shared" si="10"/>
        <v>1</v>
      </c>
      <c r="V9">
        <f t="shared" si="11"/>
        <v>1</v>
      </c>
      <c r="X9" s="4" t="s">
        <v>51</v>
      </c>
      <c r="Y9" s="4" t="s">
        <v>4</v>
      </c>
      <c r="Z9" s="4" t="s">
        <v>3</v>
      </c>
    </row>
    <row r="10" spans="1:28">
      <c r="A10" t="s">
        <v>23</v>
      </c>
      <c r="B10" t="s">
        <v>11</v>
      </c>
      <c r="C10" t="s">
        <v>109</v>
      </c>
      <c r="D10" t="s">
        <v>13</v>
      </c>
      <c r="E10" t="s">
        <v>21</v>
      </c>
      <c r="F10" t="s">
        <v>21</v>
      </c>
      <c r="G10" t="s">
        <v>13</v>
      </c>
      <c r="H10" s="27">
        <v>10.37349118</v>
      </c>
      <c r="I10" s="27">
        <v>9.1187894506999996</v>
      </c>
      <c r="J10" s="27">
        <f t="shared" si="0"/>
        <v>1.2547017293000007</v>
      </c>
      <c r="K10" s="27">
        <f t="shared" si="1"/>
        <v>4.3254820547692274</v>
      </c>
      <c r="L10" s="5">
        <v>32000</v>
      </c>
      <c r="M10" s="5">
        <f t="shared" si="2"/>
        <v>9125.1484854830233</v>
      </c>
      <c r="N10" s="27">
        <f t="shared" si="3"/>
        <v>22874.851514516977</v>
      </c>
      <c r="O10" s="27">
        <f t="shared" si="4"/>
        <v>25259.200000000001</v>
      </c>
      <c r="P10">
        <f t="shared" si="5"/>
        <v>0</v>
      </c>
      <c r="Q10">
        <f t="shared" si="6"/>
        <v>0</v>
      </c>
      <c r="R10">
        <f t="shared" si="7"/>
        <v>1</v>
      </c>
      <c r="S10">
        <f t="shared" si="8"/>
        <v>0</v>
      </c>
      <c r="T10">
        <f t="shared" si="9"/>
        <v>1</v>
      </c>
      <c r="U10">
        <f t="shared" si="10"/>
        <v>0</v>
      </c>
      <c r="V10">
        <f t="shared" si="11"/>
        <v>0</v>
      </c>
      <c r="X10" s="1" t="s">
        <v>2</v>
      </c>
      <c r="Y10" s="2">
        <f>PEARSON(H2:H20,I2:I20)</f>
        <v>0.21467347425309649</v>
      </c>
      <c r="Z10" s="2">
        <f>PEARSON(L2:L20,M2:M20)</f>
        <v>0.19074415718782187</v>
      </c>
    </row>
    <row r="11" spans="1:28">
      <c r="A11" t="s">
        <v>23</v>
      </c>
      <c r="B11" t="s">
        <v>11</v>
      </c>
      <c r="C11" t="s">
        <v>109</v>
      </c>
      <c r="D11" t="s">
        <v>24</v>
      </c>
      <c r="E11" t="s">
        <v>13</v>
      </c>
      <c r="F11" t="s">
        <v>13</v>
      </c>
      <c r="G11" t="s">
        <v>24</v>
      </c>
      <c r="H11" s="27">
        <v>10.08580911</v>
      </c>
      <c r="I11" s="27">
        <v>10.0513649495</v>
      </c>
      <c r="J11" s="27">
        <f t="shared" si="0"/>
        <v>3.4444160499999654E-2</v>
      </c>
      <c r="K11" s="27">
        <f t="shared" si="1"/>
        <v>4.0377999847692267</v>
      </c>
      <c r="L11" s="5">
        <v>24000</v>
      </c>
      <c r="M11" s="5">
        <f t="shared" si="2"/>
        <v>23187.414905514113</v>
      </c>
      <c r="N11" s="27">
        <f t="shared" si="3"/>
        <v>812.58509448588666</v>
      </c>
      <c r="O11" s="27">
        <f t="shared" si="4"/>
        <v>17259.2</v>
      </c>
      <c r="P11">
        <f t="shared" si="5"/>
        <v>0</v>
      </c>
      <c r="Q11">
        <f t="shared" si="6"/>
        <v>0</v>
      </c>
      <c r="R11">
        <f t="shared" si="7"/>
        <v>1</v>
      </c>
      <c r="S11">
        <f t="shared" si="8"/>
        <v>0</v>
      </c>
      <c r="T11">
        <f t="shared" si="9"/>
        <v>0</v>
      </c>
      <c r="U11">
        <f t="shared" si="10"/>
        <v>1</v>
      </c>
      <c r="V11">
        <f t="shared" si="11"/>
        <v>1</v>
      </c>
      <c r="X11" s="1" t="s">
        <v>1</v>
      </c>
      <c r="Y11" s="2">
        <f>AVERAGE(J2:J20)</f>
        <v>0.88814095805263149</v>
      </c>
      <c r="Z11" s="5">
        <f>AVERAGE(N2:N20)</f>
        <v>20093.840883781711</v>
      </c>
    </row>
    <row r="12" spans="1:28">
      <c r="A12" t="s">
        <v>23</v>
      </c>
      <c r="B12" t="s">
        <v>11</v>
      </c>
      <c r="C12" t="s">
        <v>109</v>
      </c>
      <c r="D12" t="s">
        <v>13</v>
      </c>
      <c r="E12" t="s">
        <v>24</v>
      </c>
      <c r="F12" t="s">
        <v>13</v>
      </c>
      <c r="G12" t="s">
        <v>24</v>
      </c>
      <c r="H12" s="27">
        <v>9.9987977319999999</v>
      </c>
      <c r="I12" s="27">
        <v>8.6082053781999992</v>
      </c>
      <c r="J12" s="27">
        <f t="shared" si="0"/>
        <v>1.3905923538000007</v>
      </c>
      <c r="K12" s="27">
        <f t="shared" si="1"/>
        <v>3.9507886067692271</v>
      </c>
      <c r="L12" s="5">
        <v>22000</v>
      </c>
      <c r="M12" s="5">
        <f t="shared" si="2"/>
        <v>5476.4117657316365</v>
      </c>
      <c r="N12" s="27">
        <f t="shared" si="3"/>
        <v>16523.588234268362</v>
      </c>
      <c r="O12" s="27">
        <f t="shared" si="4"/>
        <v>15259.2</v>
      </c>
      <c r="P12">
        <f t="shared" si="5"/>
        <v>0</v>
      </c>
      <c r="Q12">
        <f t="shared" si="6"/>
        <v>0</v>
      </c>
      <c r="R12">
        <f t="shared" si="7"/>
        <v>1</v>
      </c>
      <c r="S12">
        <f t="shared" si="8"/>
        <v>0</v>
      </c>
      <c r="T12">
        <f t="shared" si="9"/>
        <v>1</v>
      </c>
      <c r="U12">
        <f t="shared" si="10"/>
        <v>0</v>
      </c>
      <c r="V12">
        <f t="shared" si="11"/>
        <v>0</v>
      </c>
      <c r="X12" s="1" t="s">
        <v>34</v>
      </c>
      <c r="Y12" s="1"/>
      <c r="Z12" s="3">
        <f>AVERAGE(V2:V20)</f>
        <v>0.52631578947368418</v>
      </c>
    </row>
    <row r="13" spans="1:28">
      <c r="A13" t="s">
        <v>23</v>
      </c>
      <c r="B13" t="s">
        <v>11</v>
      </c>
      <c r="C13" t="s">
        <v>109</v>
      </c>
      <c r="D13" t="s">
        <v>13</v>
      </c>
      <c r="E13" t="s">
        <v>13</v>
      </c>
      <c r="F13" t="s">
        <v>24</v>
      </c>
      <c r="G13" t="s">
        <v>13</v>
      </c>
      <c r="H13" s="27">
        <v>9.9522777169999994</v>
      </c>
      <c r="I13" s="27">
        <v>9.4623797859999996</v>
      </c>
      <c r="J13" s="27">
        <f t="shared" si="0"/>
        <v>0.48989793099999979</v>
      </c>
      <c r="K13" s="27">
        <f t="shared" si="1"/>
        <v>3.9042685917692266</v>
      </c>
      <c r="L13" s="5">
        <v>21000</v>
      </c>
      <c r="M13" s="5">
        <f t="shared" si="2"/>
        <v>12866.467482110511</v>
      </c>
      <c r="N13" s="27">
        <f t="shared" si="3"/>
        <v>8133.5325178894891</v>
      </c>
      <c r="O13" s="27">
        <f t="shared" si="4"/>
        <v>14259.2</v>
      </c>
      <c r="P13">
        <f t="shared" si="5"/>
        <v>0</v>
      </c>
      <c r="Q13">
        <f t="shared" si="6"/>
        <v>0</v>
      </c>
      <c r="R13">
        <f t="shared" si="7"/>
        <v>1</v>
      </c>
      <c r="S13">
        <f t="shared" si="8"/>
        <v>0</v>
      </c>
      <c r="T13">
        <f t="shared" si="9"/>
        <v>1</v>
      </c>
      <c r="U13">
        <f t="shared" si="10"/>
        <v>0</v>
      </c>
      <c r="V13">
        <f t="shared" si="11"/>
        <v>0</v>
      </c>
      <c r="X13" s="1" t="s">
        <v>54</v>
      </c>
      <c r="Y13" s="1"/>
      <c r="Z13" s="1">
        <v>19</v>
      </c>
    </row>
    <row r="14" spans="1:28">
      <c r="A14" t="s">
        <v>10</v>
      </c>
      <c r="B14" t="s">
        <v>11</v>
      </c>
      <c r="C14" t="s">
        <v>109</v>
      </c>
      <c r="D14" t="s">
        <v>13</v>
      </c>
      <c r="E14" t="s">
        <v>12</v>
      </c>
      <c r="F14" t="s">
        <v>14</v>
      </c>
      <c r="G14" t="s">
        <v>14</v>
      </c>
      <c r="H14" s="27">
        <v>9.9034875529999997</v>
      </c>
      <c r="I14" s="27">
        <v>8.1533401045999998</v>
      </c>
      <c r="J14" s="27">
        <f t="shared" si="0"/>
        <v>1.7501474483999999</v>
      </c>
      <c r="K14" s="27">
        <f t="shared" si="1"/>
        <v>3.8554784277692269</v>
      </c>
      <c r="L14" s="5">
        <v>20000</v>
      </c>
      <c r="M14" s="5">
        <f t="shared" si="2"/>
        <v>3474.9664546007616</v>
      </c>
      <c r="N14" s="27">
        <f t="shared" si="3"/>
        <v>16525.033545399237</v>
      </c>
      <c r="O14" s="27">
        <f t="shared" si="4"/>
        <v>13259.2</v>
      </c>
      <c r="P14">
        <f t="shared" si="5"/>
        <v>0</v>
      </c>
      <c r="Q14">
        <f t="shared" si="6"/>
        <v>0</v>
      </c>
      <c r="R14">
        <f t="shared" si="7"/>
        <v>1</v>
      </c>
      <c r="S14">
        <f t="shared" si="8"/>
        <v>0</v>
      </c>
      <c r="T14">
        <f t="shared" si="9"/>
        <v>1</v>
      </c>
      <c r="U14">
        <f t="shared" si="10"/>
        <v>0</v>
      </c>
      <c r="V14">
        <f t="shared" si="11"/>
        <v>0</v>
      </c>
    </row>
    <row r="15" spans="1:28">
      <c r="A15" t="s">
        <v>23</v>
      </c>
      <c r="B15" t="s">
        <v>11</v>
      </c>
      <c r="C15" t="s">
        <v>109</v>
      </c>
      <c r="D15" t="s">
        <v>21</v>
      </c>
      <c r="E15" t="s">
        <v>21</v>
      </c>
      <c r="F15" t="s">
        <v>13</v>
      </c>
      <c r="G15" t="s">
        <v>13</v>
      </c>
      <c r="H15" s="27">
        <v>9.9034875529999997</v>
      </c>
      <c r="I15" s="27">
        <v>10.5441574059</v>
      </c>
      <c r="J15" s="27">
        <f t="shared" si="0"/>
        <v>0.64066985290000034</v>
      </c>
      <c r="K15" s="27">
        <f t="shared" si="1"/>
        <v>3.8554784277692269</v>
      </c>
      <c r="L15" s="5">
        <v>20000</v>
      </c>
      <c r="M15" s="5">
        <f t="shared" si="2"/>
        <v>37955.033379506465</v>
      </c>
      <c r="N15" s="27">
        <f t="shared" si="3"/>
        <v>17955.033379506465</v>
      </c>
      <c r="O15" s="27">
        <f t="shared" si="4"/>
        <v>13259.2</v>
      </c>
      <c r="P15">
        <f t="shared" si="5"/>
        <v>0</v>
      </c>
      <c r="Q15">
        <f t="shared" si="6"/>
        <v>0</v>
      </c>
      <c r="R15">
        <f t="shared" si="7"/>
        <v>1</v>
      </c>
      <c r="S15">
        <f t="shared" si="8"/>
        <v>0</v>
      </c>
      <c r="T15">
        <f t="shared" si="9"/>
        <v>0</v>
      </c>
      <c r="U15">
        <f t="shared" si="10"/>
        <v>1</v>
      </c>
      <c r="V15">
        <f t="shared" si="11"/>
        <v>1</v>
      </c>
    </row>
    <row r="16" spans="1:28">
      <c r="A16" t="s">
        <v>23</v>
      </c>
      <c r="B16" t="s">
        <v>11</v>
      </c>
      <c r="C16" t="s">
        <v>109</v>
      </c>
      <c r="D16" t="s">
        <v>13</v>
      </c>
      <c r="E16" t="s">
        <v>24</v>
      </c>
      <c r="F16" t="s">
        <v>13</v>
      </c>
      <c r="G16" t="s">
        <v>13</v>
      </c>
      <c r="H16" s="27">
        <v>9.9034875529999997</v>
      </c>
      <c r="I16" s="27">
        <v>8.9817946064999994</v>
      </c>
      <c r="J16" s="27">
        <f t="shared" si="0"/>
        <v>0.92169294650000033</v>
      </c>
      <c r="K16" s="27">
        <f t="shared" si="1"/>
        <v>3.8554784277692269</v>
      </c>
      <c r="L16" s="5">
        <v>20000</v>
      </c>
      <c r="M16" s="5">
        <f t="shared" si="2"/>
        <v>7956.8988124488469</v>
      </c>
      <c r="N16" s="27">
        <f t="shared" si="3"/>
        <v>12043.101187551154</v>
      </c>
      <c r="O16" s="27">
        <f t="shared" si="4"/>
        <v>13259.2</v>
      </c>
      <c r="P16">
        <f t="shared" si="5"/>
        <v>0</v>
      </c>
      <c r="Q16">
        <f t="shared" si="6"/>
        <v>0</v>
      </c>
      <c r="R16">
        <f t="shared" si="7"/>
        <v>1</v>
      </c>
      <c r="S16">
        <f t="shared" si="8"/>
        <v>0</v>
      </c>
      <c r="T16">
        <f t="shared" si="9"/>
        <v>1</v>
      </c>
      <c r="U16">
        <f t="shared" si="10"/>
        <v>0</v>
      </c>
      <c r="V16">
        <f t="shared" si="11"/>
        <v>0</v>
      </c>
      <c r="X16" s="4" t="s">
        <v>52</v>
      </c>
      <c r="Y16" s="4" t="s">
        <v>4</v>
      </c>
      <c r="Z16" s="4" t="s">
        <v>3</v>
      </c>
    </row>
    <row r="17" spans="1:26">
      <c r="A17" t="s">
        <v>23</v>
      </c>
      <c r="B17" t="s">
        <v>11</v>
      </c>
      <c r="C17" t="s">
        <v>109</v>
      </c>
      <c r="D17" t="s">
        <v>13</v>
      </c>
      <c r="E17" t="s">
        <v>13</v>
      </c>
      <c r="F17" t="s">
        <v>24</v>
      </c>
      <c r="G17" t="s">
        <v>24</v>
      </c>
      <c r="H17" s="27">
        <v>9.7981270370000004</v>
      </c>
      <c r="I17" s="27">
        <v>8.7501976517000006</v>
      </c>
      <c r="J17" s="27">
        <f t="shared" si="0"/>
        <v>1.0479293852999998</v>
      </c>
      <c r="K17" s="27">
        <f t="shared" si="1"/>
        <v>3.7501179117692276</v>
      </c>
      <c r="L17" s="5">
        <v>18000</v>
      </c>
      <c r="M17" s="5">
        <f t="shared" si="2"/>
        <v>6311.9355495971677</v>
      </c>
      <c r="N17" s="27">
        <f t="shared" si="3"/>
        <v>11688.064450402831</v>
      </c>
      <c r="O17" s="27">
        <f t="shared" si="4"/>
        <v>11259.2</v>
      </c>
      <c r="P17">
        <f t="shared" si="5"/>
        <v>0</v>
      </c>
      <c r="Q17">
        <f t="shared" si="6"/>
        <v>0</v>
      </c>
      <c r="R17">
        <f t="shared" si="7"/>
        <v>1</v>
      </c>
      <c r="S17">
        <f t="shared" si="8"/>
        <v>0</v>
      </c>
      <c r="T17">
        <f t="shared" si="9"/>
        <v>1</v>
      </c>
      <c r="U17">
        <f t="shared" si="10"/>
        <v>0</v>
      </c>
      <c r="V17">
        <f t="shared" si="11"/>
        <v>0</v>
      </c>
      <c r="X17" s="1" t="s">
        <v>2</v>
      </c>
      <c r="Y17" s="2">
        <f>PEARSON(H21:H41,I21:I41)</f>
        <v>0.7337618125011568</v>
      </c>
      <c r="Z17" s="2">
        <f>PEARSON(L21:L41,M21:M41)</f>
        <v>0.62944364963806188</v>
      </c>
    </row>
    <row r="18" spans="1:26">
      <c r="A18" t="s">
        <v>25</v>
      </c>
      <c r="B18" t="s">
        <v>26</v>
      </c>
      <c r="C18" t="s">
        <v>110</v>
      </c>
      <c r="D18" t="s">
        <v>27</v>
      </c>
      <c r="E18" t="s">
        <v>13</v>
      </c>
      <c r="F18" t="s">
        <v>13</v>
      </c>
      <c r="G18" t="s">
        <v>13</v>
      </c>
      <c r="H18" s="27">
        <v>9.7584617809999994</v>
      </c>
      <c r="I18" s="27">
        <v>11.2446751183</v>
      </c>
      <c r="J18" s="27">
        <f t="shared" si="0"/>
        <v>1.4862133373000006</v>
      </c>
      <c r="K18" s="27">
        <f t="shared" si="1"/>
        <v>3.7104526557692266</v>
      </c>
      <c r="L18" s="5">
        <v>17300</v>
      </c>
      <c r="M18" s="5">
        <f t="shared" si="2"/>
        <v>76471.631295453975</v>
      </c>
      <c r="N18" s="27">
        <f t="shared" si="3"/>
        <v>59171.631295453975</v>
      </c>
      <c r="O18" s="27">
        <f t="shared" si="4"/>
        <v>10559.2</v>
      </c>
      <c r="P18">
        <f t="shared" si="5"/>
        <v>0</v>
      </c>
      <c r="Q18">
        <f t="shared" si="6"/>
        <v>0</v>
      </c>
      <c r="R18">
        <f t="shared" si="7"/>
        <v>1</v>
      </c>
      <c r="S18">
        <f t="shared" si="8"/>
        <v>0</v>
      </c>
      <c r="T18">
        <f t="shared" si="9"/>
        <v>0</v>
      </c>
      <c r="U18">
        <f t="shared" si="10"/>
        <v>1</v>
      </c>
      <c r="V18">
        <f t="shared" si="11"/>
        <v>1</v>
      </c>
      <c r="X18" s="1" t="s">
        <v>1</v>
      </c>
      <c r="Y18" s="2">
        <f>AVERAGE(J21:J41)</f>
        <v>0.65347923129047647</v>
      </c>
      <c r="Z18" s="5">
        <f>AVERAGE(N21:N41)</f>
        <v>4113.2186616099252</v>
      </c>
    </row>
    <row r="19" spans="1:26">
      <c r="A19" t="s">
        <v>10</v>
      </c>
      <c r="B19" t="s">
        <v>11</v>
      </c>
      <c r="C19" t="s">
        <v>109</v>
      </c>
      <c r="D19" t="s">
        <v>13</v>
      </c>
      <c r="E19" t="s">
        <v>13</v>
      </c>
      <c r="F19" t="s">
        <v>13</v>
      </c>
      <c r="G19" t="s">
        <v>13</v>
      </c>
      <c r="H19" s="27">
        <v>9.7409686230000005</v>
      </c>
      <c r="I19" s="27">
        <v>10.5808566605</v>
      </c>
      <c r="J19" s="27">
        <f t="shared" si="0"/>
        <v>0.83988803749999974</v>
      </c>
      <c r="K19" s="27">
        <f t="shared" si="1"/>
        <v>3.6929594977692277</v>
      </c>
      <c r="L19" s="5">
        <v>17000</v>
      </c>
      <c r="M19" s="5">
        <f t="shared" si="2"/>
        <v>39373.829964534358</v>
      </c>
      <c r="N19" s="27">
        <f t="shared" si="3"/>
        <v>22373.829964534358</v>
      </c>
      <c r="O19" s="27">
        <f t="shared" si="4"/>
        <v>10259.200000000001</v>
      </c>
      <c r="P19">
        <f t="shared" si="5"/>
        <v>0</v>
      </c>
      <c r="Q19">
        <f t="shared" si="6"/>
        <v>0</v>
      </c>
      <c r="R19">
        <f t="shared" si="7"/>
        <v>1</v>
      </c>
      <c r="S19">
        <f t="shared" si="8"/>
        <v>0</v>
      </c>
      <c r="T19">
        <f t="shared" si="9"/>
        <v>0</v>
      </c>
      <c r="U19">
        <f t="shared" si="10"/>
        <v>1</v>
      </c>
      <c r="V19">
        <f t="shared" si="11"/>
        <v>1</v>
      </c>
      <c r="X19" s="1" t="s">
        <v>34</v>
      </c>
      <c r="Y19" s="1"/>
      <c r="Z19" s="3">
        <f>AVERAGE(V21:V41)</f>
        <v>0.66666666666666663</v>
      </c>
    </row>
    <row r="20" spans="1:26">
      <c r="A20" t="s">
        <v>23</v>
      </c>
      <c r="B20" t="s">
        <v>11</v>
      </c>
      <c r="C20" t="s">
        <v>109</v>
      </c>
      <c r="D20" t="s">
        <v>13</v>
      </c>
      <c r="E20" t="s">
        <v>24</v>
      </c>
      <c r="F20" t="s">
        <v>24</v>
      </c>
      <c r="G20" t="s">
        <v>13</v>
      </c>
      <c r="H20" s="27">
        <v>9.7409686230000005</v>
      </c>
      <c r="I20" s="27">
        <v>9.2444815970000001</v>
      </c>
      <c r="J20" s="27">
        <f t="shared" si="0"/>
        <v>0.4964870260000005</v>
      </c>
      <c r="K20" s="27">
        <f t="shared" si="1"/>
        <v>3.6929594977692277</v>
      </c>
      <c r="L20" s="5">
        <v>17000</v>
      </c>
      <c r="M20" s="5">
        <f t="shared" si="2"/>
        <v>10347.3072628147</v>
      </c>
      <c r="N20" s="27">
        <f t="shared" si="3"/>
        <v>6652.6927371852998</v>
      </c>
      <c r="O20" s="27">
        <f t="shared" si="4"/>
        <v>10259.200000000001</v>
      </c>
      <c r="P20">
        <f t="shared" si="5"/>
        <v>0</v>
      </c>
      <c r="Q20">
        <f t="shared" si="6"/>
        <v>0</v>
      </c>
      <c r="R20">
        <f t="shared" si="7"/>
        <v>1</v>
      </c>
      <c r="S20">
        <f t="shared" si="8"/>
        <v>0</v>
      </c>
      <c r="T20">
        <f t="shared" si="9"/>
        <v>1</v>
      </c>
      <c r="U20">
        <f t="shared" si="10"/>
        <v>0</v>
      </c>
      <c r="V20">
        <f t="shared" si="11"/>
        <v>0</v>
      </c>
      <c r="X20" s="1" t="s">
        <v>54</v>
      </c>
      <c r="Y20" s="1"/>
      <c r="Z20" s="1">
        <v>21</v>
      </c>
    </row>
    <row r="21" spans="1:26">
      <c r="A21" t="s">
        <v>23</v>
      </c>
      <c r="B21" t="s">
        <v>11</v>
      </c>
      <c r="C21" t="s">
        <v>109</v>
      </c>
      <c r="D21" t="s">
        <v>24</v>
      </c>
      <c r="E21" t="s">
        <v>24</v>
      </c>
      <c r="F21" t="s">
        <v>13</v>
      </c>
      <c r="G21" t="s">
        <v>13</v>
      </c>
      <c r="H21" s="27">
        <v>9.4727046359999996</v>
      </c>
      <c r="I21" s="27">
        <v>10.6042202622</v>
      </c>
      <c r="J21" s="27">
        <f t="shared" si="0"/>
        <v>1.1315156262000006</v>
      </c>
      <c r="K21" s="27">
        <f t="shared" si="1"/>
        <v>3.4246955107692267</v>
      </c>
      <c r="L21" s="5">
        <v>13000</v>
      </c>
      <c r="M21" s="5">
        <f t="shared" si="2"/>
        <v>40304.574884541013</v>
      </c>
      <c r="N21" s="27">
        <f t="shared" si="3"/>
        <v>27304.574884541013</v>
      </c>
      <c r="O21" s="27">
        <f t="shared" si="4"/>
        <v>6259.2000000000016</v>
      </c>
      <c r="P21">
        <f t="shared" si="5"/>
        <v>0</v>
      </c>
      <c r="Q21">
        <f t="shared" si="6"/>
        <v>1</v>
      </c>
      <c r="R21">
        <f t="shared" si="7"/>
        <v>0</v>
      </c>
      <c r="S21">
        <f t="shared" si="8"/>
        <v>0</v>
      </c>
      <c r="T21">
        <f t="shared" si="9"/>
        <v>0</v>
      </c>
      <c r="U21">
        <f t="shared" si="10"/>
        <v>1</v>
      </c>
      <c r="V21">
        <f t="shared" si="11"/>
        <v>0</v>
      </c>
    </row>
    <row r="22" spans="1:26">
      <c r="A22" t="s">
        <v>23</v>
      </c>
      <c r="B22" t="s">
        <v>11</v>
      </c>
      <c r="C22" t="s">
        <v>109</v>
      </c>
      <c r="D22" t="s">
        <v>13</v>
      </c>
      <c r="E22" t="s">
        <v>21</v>
      </c>
      <c r="F22" t="s">
        <v>13</v>
      </c>
      <c r="G22" t="s">
        <v>13</v>
      </c>
      <c r="H22" s="27">
        <v>9.3926619290000009</v>
      </c>
      <c r="I22" s="27">
        <v>8.9139402804000003</v>
      </c>
      <c r="J22" s="27">
        <f t="shared" si="0"/>
        <v>0.47872164860000055</v>
      </c>
      <c r="K22" s="27">
        <f t="shared" si="1"/>
        <v>3.344652803769228</v>
      </c>
      <c r="L22" s="5">
        <v>12000</v>
      </c>
      <c r="M22" s="5">
        <f t="shared" si="2"/>
        <v>7434.8990445806257</v>
      </c>
      <c r="N22" s="27">
        <f t="shared" si="3"/>
        <v>4565.1009554193743</v>
      </c>
      <c r="O22" s="27">
        <f t="shared" si="4"/>
        <v>5259.2000000000016</v>
      </c>
      <c r="P22">
        <f t="shared" si="5"/>
        <v>0</v>
      </c>
      <c r="Q22">
        <f t="shared" si="6"/>
        <v>1</v>
      </c>
      <c r="R22">
        <f t="shared" si="7"/>
        <v>0</v>
      </c>
      <c r="S22">
        <f t="shared" si="8"/>
        <v>0</v>
      </c>
      <c r="T22">
        <f t="shared" si="9"/>
        <v>1</v>
      </c>
      <c r="U22">
        <f t="shared" si="10"/>
        <v>0</v>
      </c>
      <c r="V22">
        <f t="shared" si="11"/>
        <v>1</v>
      </c>
    </row>
    <row r="23" spans="1:26">
      <c r="A23" t="s">
        <v>23</v>
      </c>
      <c r="B23" t="s">
        <v>11</v>
      </c>
      <c r="C23" t="s">
        <v>109</v>
      </c>
      <c r="D23" t="s">
        <v>13</v>
      </c>
      <c r="E23" t="s">
        <v>13</v>
      </c>
      <c r="F23" t="s">
        <v>13</v>
      </c>
      <c r="G23" t="s">
        <v>24</v>
      </c>
      <c r="H23" s="27">
        <v>9.3056505519999995</v>
      </c>
      <c r="I23" s="27">
        <v>8.5783095667999998</v>
      </c>
      <c r="J23" s="27">
        <f t="shared" si="0"/>
        <v>0.72734098519999968</v>
      </c>
      <c r="K23" s="27">
        <f t="shared" si="1"/>
        <v>3.2576414267692266</v>
      </c>
      <c r="L23" s="5">
        <v>11000</v>
      </c>
      <c r="M23" s="5">
        <f t="shared" si="2"/>
        <v>5315.1130832702793</v>
      </c>
      <c r="N23" s="27">
        <f t="shared" si="3"/>
        <v>5684.8869167297207</v>
      </c>
      <c r="O23" s="27">
        <f t="shared" si="4"/>
        <v>4259.2000000000016</v>
      </c>
      <c r="P23">
        <f t="shared" si="5"/>
        <v>0</v>
      </c>
      <c r="Q23">
        <f t="shared" si="6"/>
        <v>1</v>
      </c>
      <c r="R23">
        <f t="shared" si="7"/>
        <v>0</v>
      </c>
      <c r="S23">
        <f t="shared" si="8"/>
        <v>0</v>
      </c>
      <c r="T23">
        <f t="shared" si="9"/>
        <v>1</v>
      </c>
      <c r="U23">
        <f t="shared" si="10"/>
        <v>0</v>
      </c>
      <c r="V23">
        <f t="shared" si="11"/>
        <v>1</v>
      </c>
      <c r="X23" s="4" t="s">
        <v>53</v>
      </c>
      <c r="Y23" s="4" t="s">
        <v>4</v>
      </c>
      <c r="Z23" s="4" t="s">
        <v>3</v>
      </c>
    </row>
    <row r="24" spans="1:26">
      <c r="A24" t="s">
        <v>23</v>
      </c>
      <c r="B24" t="s">
        <v>11</v>
      </c>
      <c r="C24" t="s">
        <v>109</v>
      </c>
      <c r="D24" t="s">
        <v>13</v>
      </c>
      <c r="E24" t="s">
        <v>13</v>
      </c>
      <c r="F24" t="s">
        <v>21</v>
      </c>
      <c r="G24" t="s">
        <v>13</v>
      </c>
      <c r="H24" s="27">
        <v>9.3056505519999995</v>
      </c>
      <c r="I24" s="27">
        <v>9.5784502860000007</v>
      </c>
      <c r="J24" s="27">
        <f t="shared" si="0"/>
        <v>0.27279973400000124</v>
      </c>
      <c r="K24" s="27">
        <f t="shared" si="1"/>
        <v>3.2576414267692266</v>
      </c>
      <c r="L24" s="5">
        <v>11000</v>
      </c>
      <c r="M24" s="5">
        <f t="shared" si="2"/>
        <v>14450.008561041192</v>
      </c>
      <c r="N24" s="27">
        <f t="shared" si="3"/>
        <v>3450.0085610411916</v>
      </c>
      <c r="O24" s="27">
        <f t="shared" si="4"/>
        <v>4259.2000000000016</v>
      </c>
      <c r="P24">
        <f t="shared" si="5"/>
        <v>0</v>
      </c>
      <c r="Q24">
        <f t="shared" si="6"/>
        <v>1</v>
      </c>
      <c r="R24">
        <f t="shared" si="7"/>
        <v>0</v>
      </c>
      <c r="S24">
        <f t="shared" si="8"/>
        <v>0</v>
      </c>
      <c r="T24">
        <f t="shared" si="9"/>
        <v>1</v>
      </c>
      <c r="U24">
        <f t="shared" si="10"/>
        <v>0</v>
      </c>
      <c r="V24">
        <f t="shared" si="11"/>
        <v>1</v>
      </c>
      <c r="X24" s="1" t="s">
        <v>2</v>
      </c>
      <c r="Y24" s="2">
        <f>PEARSON(H42:H118,I42:I118)</f>
        <v>0.82832717006394674</v>
      </c>
      <c r="Z24" s="2">
        <f>PEARSON(L42:L118,M42:M118)</f>
        <v>0.40973954908577848</v>
      </c>
    </row>
    <row r="25" spans="1:26">
      <c r="A25" t="s">
        <v>23</v>
      </c>
      <c r="B25" t="s">
        <v>11</v>
      </c>
      <c r="C25" t="s">
        <v>109</v>
      </c>
      <c r="D25" t="s">
        <v>13</v>
      </c>
      <c r="E25" t="s">
        <v>13</v>
      </c>
      <c r="F25" t="s">
        <v>13</v>
      </c>
      <c r="G25" t="s">
        <v>21</v>
      </c>
      <c r="H25" s="27">
        <v>9.0693526789999996</v>
      </c>
      <c r="I25" s="27">
        <v>8.5719666370999992</v>
      </c>
      <c r="J25" s="27">
        <f t="shared" si="0"/>
        <v>0.49738604190000046</v>
      </c>
      <c r="K25" s="27">
        <f t="shared" si="1"/>
        <v>3.0213435537692268</v>
      </c>
      <c r="L25" s="5">
        <v>8685</v>
      </c>
      <c r="M25" s="5">
        <f t="shared" si="2"/>
        <v>5281.5063897568307</v>
      </c>
      <c r="N25" s="27">
        <f t="shared" si="3"/>
        <v>3403.4936102431693</v>
      </c>
      <c r="O25" s="27">
        <f t="shared" si="4"/>
        <v>1944.2000000000016</v>
      </c>
      <c r="P25">
        <f t="shared" si="5"/>
        <v>0</v>
      </c>
      <c r="Q25">
        <f t="shared" si="6"/>
        <v>1</v>
      </c>
      <c r="R25">
        <f t="shared" si="7"/>
        <v>0</v>
      </c>
      <c r="S25">
        <f t="shared" si="8"/>
        <v>0</v>
      </c>
      <c r="T25">
        <f t="shared" si="9"/>
        <v>1</v>
      </c>
      <c r="U25">
        <f t="shared" si="10"/>
        <v>0</v>
      </c>
      <c r="V25">
        <f t="shared" si="11"/>
        <v>1</v>
      </c>
      <c r="X25" s="1" t="s">
        <v>1</v>
      </c>
      <c r="Y25" s="2">
        <f>AVERAGE(J42:J118)</f>
        <v>0.84414356603506502</v>
      </c>
      <c r="Z25" s="5">
        <f>AVERAGE(N42:N118)</f>
        <v>333.06672508969973</v>
      </c>
    </row>
    <row r="26" spans="1:26">
      <c r="A26" t="s">
        <v>10</v>
      </c>
      <c r="B26" t="s">
        <v>11</v>
      </c>
      <c r="C26" t="s">
        <v>109</v>
      </c>
      <c r="D26" t="s">
        <v>13</v>
      </c>
      <c r="E26" t="s">
        <v>13</v>
      </c>
      <c r="F26" t="s">
        <v>14</v>
      </c>
      <c r="G26" t="s">
        <v>14</v>
      </c>
      <c r="H26" s="27">
        <v>8.8790546619999997</v>
      </c>
      <c r="I26" s="27">
        <v>9.1485973060999992</v>
      </c>
      <c r="J26" s="27">
        <f t="shared" si="0"/>
        <v>0.26954264409999951</v>
      </c>
      <c r="K26" s="27">
        <f t="shared" si="1"/>
        <v>2.8310455367692269</v>
      </c>
      <c r="L26" s="5">
        <v>7180</v>
      </c>
      <c r="M26" s="5">
        <f t="shared" si="2"/>
        <v>9401.244058030059</v>
      </c>
      <c r="N26" s="27">
        <f t="shared" si="3"/>
        <v>2221.244058030059</v>
      </c>
      <c r="O26" s="27">
        <f t="shared" si="4"/>
        <v>439.20000000000164</v>
      </c>
      <c r="P26">
        <f t="shared" si="5"/>
        <v>0</v>
      </c>
      <c r="Q26">
        <f t="shared" si="6"/>
        <v>1</v>
      </c>
      <c r="R26">
        <f t="shared" si="7"/>
        <v>0</v>
      </c>
      <c r="S26">
        <f t="shared" si="8"/>
        <v>0</v>
      </c>
      <c r="T26">
        <f t="shared" si="9"/>
        <v>1</v>
      </c>
      <c r="U26">
        <f t="shared" si="10"/>
        <v>0</v>
      </c>
      <c r="V26">
        <f t="shared" si="11"/>
        <v>1</v>
      </c>
      <c r="X26" s="1" t="s">
        <v>34</v>
      </c>
      <c r="Y26" s="1"/>
      <c r="Z26" s="3">
        <f>AVERAGE(V42:V118)</f>
        <v>0.8571428571428571</v>
      </c>
    </row>
    <row r="27" spans="1:26">
      <c r="A27" t="s">
        <v>30</v>
      </c>
      <c r="B27" t="s">
        <v>26</v>
      </c>
      <c r="C27" t="s">
        <v>110</v>
      </c>
      <c r="D27" t="s">
        <v>27</v>
      </c>
      <c r="E27" t="s">
        <v>13</v>
      </c>
      <c r="F27" t="s">
        <v>13</v>
      </c>
      <c r="G27" t="s">
        <v>13</v>
      </c>
      <c r="H27" s="27">
        <v>8.7795574559999991</v>
      </c>
      <c r="I27" s="27">
        <v>9.8371996529000008</v>
      </c>
      <c r="J27" s="27">
        <f t="shared" si="0"/>
        <v>1.0576421969000016</v>
      </c>
      <c r="K27" s="27">
        <f t="shared" si="1"/>
        <v>2.7315483307692263</v>
      </c>
      <c r="L27" s="5">
        <v>6500</v>
      </c>
      <c r="M27" s="5">
        <f t="shared" si="2"/>
        <v>18717.227826977283</v>
      </c>
      <c r="N27" s="27">
        <f t="shared" si="3"/>
        <v>12217.227826977283</v>
      </c>
      <c r="O27" s="27">
        <f t="shared" si="4"/>
        <v>240.79999999999836</v>
      </c>
      <c r="P27">
        <f t="shared" si="5"/>
        <v>0</v>
      </c>
      <c r="Q27">
        <f t="shared" si="6"/>
        <v>1</v>
      </c>
      <c r="R27">
        <f t="shared" si="7"/>
        <v>0</v>
      </c>
      <c r="S27">
        <f t="shared" si="8"/>
        <v>0</v>
      </c>
      <c r="T27">
        <f t="shared" si="9"/>
        <v>0</v>
      </c>
      <c r="U27">
        <f t="shared" si="10"/>
        <v>1</v>
      </c>
      <c r="V27">
        <f t="shared" si="11"/>
        <v>0</v>
      </c>
      <c r="X27" s="1" t="s">
        <v>54</v>
      </c>
      <c r="Y27" s="1"/>
      <c r="Z27" s="1">
        <v>77</v>
      </c>
    </row>
    <row r="28" spans="1:26">
      <c r="A28" t="s">
        <v>22</v>
      </c>
      <c r="B28" t="s">
        <v>11</v>
      </c>
      <c r="C28" t="s">
        <v>109</v>
      </c>
      <c r="D28" t="s">
        <v>13</v>
      </c>
      <c r="E28" t="s">
        <v>13</v>
      </c>
      <c r="F28" t="s">
        <v>13</v>
      </c>
      <c r="G28" t="s">
        <v>13</v>
      </c>
      <c r="H28" s="27">
        <v>8.5171931910000005</v>
      </c>
      <c r="I28" s="27">
        <v>8.0396733794999999</v>
      </c>
      <c r="J28" s="27">
        <f t="shared" si="0"/>
        <v>0.47751981150000056</v>
      </c>
      <c r="K28" s="27">
        <f t="shared" si="1"/>
        <v>2.4691840657692277</v>
      </c>
      <c r="L28" s="5">
        <v>5000</v>
      </c>
      <c r="M28" s="5">
        <f t="shared" si="2"/>
        <v>3101.5999787331989</v>
      </c>
      <c r="N28" s="27">
        <f t="shared" si="3"/>
        <v>1898.4000212668011</v>
      </c>
      <c r="O28" s="27">
        <f t="shared" si="4"/>
        <v>1740.7999999999984</v>
      </c>
      <c r="P28">
        <f t="shared" si="5"/>
        <v>0</v>
      </c>
      <c r="Q28">
        <f t="shared" si="6"/>
        <v>1</v>
      </c>
      <c r="R28">
        <f t="shared" si="7"/>
        <v>0</v>
      </c>
      <c r="S28">
        <f t="shared" si="8"/>
        <v>0</v>
      </c>
      <c r="T28">
        <f t="shared" si="9"/>
        <v>1</v>
      </c>
      <c r="U28">
        <f t="shared" si="10"/>
        <v>0</v>
      </c>
      <c r="V28">
        <f t="shared" si="11"/>
        <v>1</v>
      </c>
    </row>
    <row r="29" spans="1:26">
      <c r="A29" t="s">
        <v>10</v>
      </c>
      <c r="B29" t="s">
        <v>11</v>
      </c>
      <c r="C29" t="s">
        <v>110</v>
      </c>
      <c r="D29" t="s">
        <v>15</v>
      </c>
      <c r="E29" t="s">
        <v>13</v>
      </c>
      <c r="F29" t="s">
        <v>13</v>
      </c>
      <c r="G29" t="s">
        <v>13</v>
      </c>
      <c r="H29" s="27">
        <v>8.4763711970000006</v>
      </c>
      <c r="I29" s="27">
        <v>8.309212015</v>
      </c>
      <c r="J29" s="27">
        <f t="shared" si="0"/>
        <v>0.16715918200000068</v>
      </c>
      <c r="K29" s="27">
        <f t="shared" si="1"/>
        <v>2.4283620717692278</v>
      </c>
      <c r="L29" s="5">
        <v>4800</v>
      </c>
      <c r="M29" s="5">
        <f t="shared" si="2"/>
        <v>4061.1116275151076</v>
      </c>
      <c r="N29" s="27">
        <f t="shared" si="3"/>
        <v>738.88837248489244</v>
      </c>
      <c r="O29" s="27">
        <f t="shared" si="4"/>
        <v>1940.7999999999984</v>
      </c>
      <c r="P29">
        <f t="shared" si="5"/>
        <v>0</v>
      </c>
      <c r="Q29">
        <f t="shared" si="6"/>
        <v>1</v>
      </c>
      <c r="R29">
        <f t="shared" si="7"/>
        <v>0</v>
      </c>
      <c r="S29">
        <f t="shared" si="8"/>
        <v>0</v>
      </c>
      <c r="T29">
        <f t="shared" si="9"/>
        <v>1</v>
      </c>
      <c r="U29">
        <f t="shared" si="10"/>
        <v>0</v>
      </c>
      <c r="V29">
        <f t="shared" si="11"/>
        <v>1</v>
      </c>
    </row>
    <row r="30" spans="1:26">
      <c r="A30" t="s">
        <v>23</v>
      </c>
      <c r="B30" t="s">
        <v>11</v>
      </c>
      <c r="C30" t="s">
        <v>109</v>
      </c>
      <c r="D30" t="s">
        <v>13</v>
      </c>
      <c r="E30" t="s">
        <v>12</v>
      </c>
      <c r="F30" t="s">
        <v>13</v>
      </c>
      <c r="G30" t="s">
        <v>13</v>
      </c>
      <c r="H30" s="27">
        <v>8.3779311239999998</v>
      </c>
      <c r="I30" s="27">
        <v>8.2730969997999999</v>
      </c>
      <c r="J30" s="27">
        <f t="shared" si="0"/>
        <v>0.10483412419999993</v>
      </c>
      <c r="K30" s="27">
        <f t="shared" si="1"/>
        <v>2.329921998769227</v>
      </c>
      <c r="L30" s="5">
        <v>4350</v>
      </c>
      <c r="M30" s="5">
        <f t="shared" si="2"/>
        <v>3917.0613647282112</v>
      </c>
      <c r="N30" s="27">
        <f t="shared" si="3"/>
        <v>432.93863527178883</v>
      </c>
      <c r="O30" s="27">
        <f t="shared" si="4"/>
        <v>2390.7999999999984</v>
      </c>
      <c r="P30">
        <f t="shared" si="5"/>
        <v>0</v>
      </c>
      <c r="Q30">
        <f t="shared" si="6"/>
        <v>1</v>
      </c>
      <c r="R30">
        <f t="shared" si="7"/>
        <v>0</v>
      </c>
      <c r="S30">
        <f t="shared" si="8"/>
        <v>0</v>
      </c>
      <c r="T30">
        <f t="shared" si="9"/>
        <v>1</v>
      </c>
      <c r="U30">
        <f t="shared" si="10"/>
        <v>0</v>
      </c>
      <c r="V30">
        <f t="shared" si="11"/>
        <v>1</v>
      </c>
    </row>
    <row r="31" spans="1:26">
      <c r="A31" t="s">
        <v>10</v>
      </c>
      <c r="B31" t="s">
        <v>11</v>
      </c>
      <c r="C31" t="s">
        <v>110</v>
      </c>
      <c r="D31" t="s">
        <v>16</v>
      </c>
      <c r="E31" t="s">
        <v>13</v>
      </c>
      <c r="F31" t="s">
        <v>13</v>
      </c>
      <c r="G31" t="s">
        <v>13</v>
      </c>
      <c r="H31" s="27">
        <v>8.2940496400000008</v>
      </c>
      <c r="I31" s="27">
        <v>8.4803087971999993</v>
      </c>
      <c r="J31" s="27">
        <f t="shared" si="0"/>
        <v>0.18625915719999853</v>
      </c>
      <c r="K31" s="27">
        <f t="shared" si="1"/>
        <v>2.2460405147692279</v>
      </c>
      <c r="L31" s="5">
        <v>4000</v>
      </c>
      <c r="M31" s="5">
        <f t="shared" si="2"/>
        <v>4818.9377416192056</v>
      </c>
      <c r="N31" s="27">
        <f t="shared" si="3"/>
        <v>818.93774161920555</v>
      </c>
      <c r="O31" s="27">
        <f t="shared" si="4"/>
        <v>2740.7999999999984</v>
      </c>
      <c r="P31">
        <f t="shared" si="5"/>
        <v>0</v>
      </c>
      <c r="Q31">
        <f t="shared" si="6"/>
        <v>1</v>
      </c>
      <c r="R31">
        <f t="shared" si="7"/>
        <v>0</v>
      </c>
      <c r="S31">
        <f t="shared" si="8"/>
        <v>0</v>
      </c>
      <c r="T31">
        <f t="shared" si="9"/>
        <v>1</v>
      </c>
      <c r="U31">
        <f t="shared" si="10"/>
        <v>0</v>
      </c>
      <c r="V31">
        <f t="shared" si="11"/>
        <v>1</v>
      </c>
    </row>
    <row r="32" spans="1:26">
      <c r="A32" t="s">
        <v>10</v>
      </c>
      <c r="B32" t="s">
        <v>11</v>
      </c>
      <c r="C32" t="s">
        <v>109</v>
      </c>
      <c r="D32" t="s">
        <v>12</v>
      </c>
      <c r="E32" t="s">
        <v>17</v>
      </c>
      <c r="F32" t="s">
        <v>16</v>
      </c>
      <c r="G32" t="s">
        <v>18</v>
      </c>
      <c r="H32" s="27">
        <v>8.1693363960000003</v>
      </c>
      <c r="I32" s="27">
        <v>7.9284864690000001</v>
      </c>
      <c r="J32" s="27">
        <f t="shared" si="0"/>
        <v>0.24084992700000019</v>
      </c>
      <c r="K32" s="27">
        <f t="shared" si="1"/>
        <v>2.1213272707692274</v>
      </c>
      <c r="L32" s="5">
        <v>3531</v>
      </c>
      <c r="M32" s="5">
        <f t="shared" si="2"/>
        <v>2775.2232378028348</v>
      </c>
      <c r="N32" s="27">
        <f t="shared" si="3"/>
        <v>755.77676219716523</v>
      </c>
      <c r="O32" s="27">
        <f t="shared" si="4"/>
        <v>3209.7999999999984</v>
      </c>
      <c r="P32">
        <f t="shared" si="5"/>
        <v>0</v>
      </c>
      <c r="Q32">
        <f t="shared" si="6"/>
        <v>1</v>
      </c>
      <c r="R32">
        <f t="shared" si="7"/>
        <v>0</v>
      </c>
      <c r="S32">
        <f t="shared" si="8"/>
        <v>0</v>
      </c>
      <c r="T32">
        <f t="shared" si="9"/>
        <v>1</v>
      </c>
      <c r="U32">
        <f t="shared" si="10"/>
        <v>0</v>
      </c>
      <c r="V32">
        <f t="shared" si="11"/>
        <v>1</v>
      </c>
    </row>
    <row r="33" spans="1:22">
      <c r="A33" t="s">
        <v>25</v>
      </c>
      <c r="B33" t="s">
        <v>26</v>
      </c>
      <c r="C33" t="s">
        <v>110</v>
      </c>
      <c r="D33" t="s">
        <v>27</v>
      </c>
      <c r="E33" t="s">
        <v>12</v>
      </c>
      <c r="F33" t="s">
        <v>15</v>
      </c>
      <c r="G33" t="s">
        <v>15</v>
      </c>
      <c r="H33" s="27">
        <v>8.0922394069999992</v>
      </c>
      <c r="I33" s="27">
        <v>6.4556963860999996</v>
      </c>
      <c r="J33" s="27">
        <f t="shared" si="0"/>
        <v>1.6365430208999996</v>
      </c>
      <c r="K33" s="27">
        <f t="shared" si="1"/>
        <v>2.0442302817692264</v>
      </c>
      <c r="L33" s="5">
        <v>3269</v>
      </c>
      <c r="M33" s="5">
        <f t="shared" si="2"/>
        <v>636.31669409750646</v>
      </c>
      <c r="N33" s="27">
        <f t="shared" si="3"/>
        <v>2632.6833059024934</v>
      </c>
      <c r="O33" s="27">
        <f t="shared" si="4"/>
        <v>3471.7999999999984</v>
      </c>
      <c r="P33">
        <f t="shared" si="5"/>
        <v>0</v>
      </c>
      <c r="Q33">
        <f t="shared" si="6"/>
        <v>1</v>
      </c>
      <c r="R33">
        <f t="shared" si="7"/>
        <v>0</v>
      </c>
      <c r="S33">
        <f t="shared" si="8"/>
        <v>1</v>
      </c>
      <c r="T33">
        <f t="shared" si="9"/>
        <v>0</v>
      </c>
      <c r="U33">
        <f t="shared" si="10"/>
        <v>0</v>
      </c>
      <c r="V33">
        <f t="shared" si="11"/>
        <v>0</v>
      </c>
    </row>
    <row r="34" spans="1:22">
      <c r="A34" t="s">
        <v>10</v>
      </c>
      <c r="B34" t="s">
        <v>11</v>
      </c>
      <c r="C34" t="s">
        <v>110</v>
      </c>
      <c r="D34" t="s">
        <v>19</v>
      </c>
      <c r="E34" t="s">
        <v>17</v>
      </c>
      <c r="F34" t="s">
        <v>12</v>
      </c>
      <c r="G34" t="s">
        <v>18</v>
      </c>
      <c r="H34" s="27">
        <v>7.936302693</v>
      </c>
      <c r="I34" s="27">
        <v>8.1603559592000003</v>
      </c>
      <c r="J34" s="27">
        <f t="shared" ref="J34:J65" si="12">ABS(H34-I34)</f>
        <v>0.22405326620000032</v>
      </c>
      <c r="K34" s="27">
        <f t="shared" ref="K34:K65" si="13">ABS($AB$2-H34)</f>
        <v>1.8882935677692272</v>
      </c>
      <c r="L34" s="5">
        <v>2797</v>
      </c>
      <c r="M34" s="5">
        <f t="shared" ref="M34:M65" si="14">EXP(I34)</f>
        <v>3499.4320371168392</v>
      </c>
      <c r="N34" s="27">
        <f t="shared" ref="N34:N65" si="15">ABS(L34-M34)</f>
        <v>702.43203711683918</v>
      </c>
      <c r="O34" s="27">
        <f t="shared" ref="O34:O65" si="16">ABS($AB$3-L34)</f>
        <v>3943.7999999999984</v>
      </c>
      <c r="P34">
        <f t="shared" ref="P34:P65" si="17">IF(L34&lt;1000,1,0)</f>
        <v>0</v>
      </c>
      <c r="Q34">
        <f t="shared" ref="Q34:Q65" si="18">IF(L34&gt;=1000,IF(L34&lt;15000,1,0),0)</f>
        <v>1</v>
      </c>
      <c r="R34">
        <f t="shared" ref="R34:R65" si="19">IF(L34&gt;=15000,1,0)</f>
        <v>0</v>
      </c>
      <c r="S34">
        <f t="shared" ref="S34:S65" si="20">IF(M34&lt;1000,1,0)</f>
        <v>0</v>
      </c>
      <c r="T34">
        <f t="shared" ref="T34:T65" si="21">IF(M34&gt;=1000,IF(M34&lt;15000,1,0),0)</f>
        <v>1</v>
      </c>
      <c r="U34">
        <f t="shared" ref="U34:U65" si="22">IF(M34&gt;=15000,1,0)</f>
        <v>0</v>
      </c>
      <c r="V34">
        <f t="shared" ref="V34:V65" si="23">P34*S34+Q34*T34+R34*U34</f>
        <v>1</v>
      </c>
    </row>
    <row r="35" spans="1:22">
      <c r="A35" t="s">
        <v>23</v>
      </c>
      <c r="B35" t="s">
        <v>11</v>
      </c>
      <c r="C35" t="s">
        <v>109</v>
      </c>
      <c r="D35" t="s">
        <v>13</v>
      </c>
      <c r="E35" t="s">
        <v>13</v>
      </c>
      <c r="F35" t="s">
        <v>13</v>
      </c>
      <c r="G35" t="s">
        <v>13</v>
      </c>
      <c r="H35" s="27">
        <v>7.8845765109999997</v>
      </c>
      <c r="I35" s="27">
        <v>9.1003239590000007</v>
      </c>
      <c r="J35" s="27">
        <f t="shared" si="12"/>
        <v>1.215747448000001</v>
      </c>
      <c r="K35" s="27">
        <f t="shared" si="13"/>
        <v>1.8365673857692268</v>
      </c>
      <c r="L35" s="5">
        <v>2656</v>
      </c>
      <c r="M35" s="5">
        <f t="shared" si="14"/>
        <v>8958.1943211286434</v>
      </c>
      <c r="N35" s="27">
        <f t="shared" si="15"/>
        <v>6302.1943211286434</v>
      </c>
      <c r="O35" s="27">
        <f t="shared" si="16"/>
        <v>4084.7999999999984</v>
      </c>
      <c r="P35">
        <f t="shared" si="17"/>
        <v>0</v>
      </c>
      <c r="Q35">
        <f t="shared" si="18"/>
        <v>1</v>
      </c>
      <c r="R35">
        <f t="shared" si="19"/>
        <v>0</v>
      </c>
      <c r="S35">
        <f t="shared" si="20"/>
        <v>0</v>
      </c>
      <c r="T35">
        <f t="shared" si="21"/>
        <v>1</v>
      </c>
      <c r="U35">
        <f t="shared" si="22"/>
        <v>0</v>
      </c>
      <c r="V35">
        <f t="shared" si="23"/>
        <v>1</v>
      </c>
    </row>
    <row r="36" spans="1:22">
      <c r="A36" t="s">
        <v>25</v>
      </c>
      <c r="B36" t="s">
        <v>26</v>
      </c>
      <c r="C36" t="s">
        <v>110</v>
      </c>
      <c r="D36" t="s">
        <v>27</v>
      </c>
      <c r="E36" t="s">
        <v>12</v>
      </c>
      <c r="F36" t="s">
        <v>19</v>
      </c>
      <c r="G36" t="s">
        <v>18</v>
      </c>
      <c r="H36" s="27">
        <v>7.6009024600000004</v>
      </c>
      <c r="I36" s="27">
        <v>7.6049840461000002</v>
      </c>
      <c r="J36" s="27">
        <f t="shared" si="12"/>
        <v>4.0815860999998677E-3</v>
      </c>
      <c r="K36" s="27">
        <f t="shared" si="13"/>
        <v>1.5528933347692275</v>
      </c>
      <c r="L36" s="5">
        <v>2000</v>
      </c>
      <c r="M36" s="5">
        <f t="shared" si="14"/>
        <v>2008.179855153337</v>
      </c>
      <c r="N36" s="27">
        <f t="shared" si="15"/>
        <v>8.1798551533370301</v>
      </c>
      <c r="O36" s="27">
        <f t="shared" si="16"/>
        <v>4740.7999999999984</v>
      </c>
      <c r="P36">
        <f t="shared" si="17"/>
        <v>0</v>
      </c>
      <c r="Q36">
        <f t="shared" si="18"/>
        <v>1</v>
      </c>
      <c r="R36">
        <f t="shared" si="19"/>
        <v>0</v>
      </c>
      <c r="S36">
        <f t="shared" si="20"/>
        <v>0</v>
      </c>
      <c r="T36">
        <f t="shared" si="21"/>
        <v>1</v>
      </c>
      <c r="U36">
        <f t="shared" si="22"/>
        <v>0</v>
      </c>
      <c r="V36">
        <f t="shared" si="23"/>
        <v>1</v>
      </c>
    </row>
    <row r="37" spans="1:22">
      <c r="A37" t="s">
        <v>23</v>
      </c>
      <c r="B37" t="s">
        <v>11</v>
      </c>
      <c r="C37" t="s">
        <v>109</v>
      </c>
      <c r="D37" t="s">
        <v>12</v>
      </c>
      <c r="E37" t="s">
        <v>13</v>
      </c>
      <c r="F37" t="s">
        <v>13</v>
      </c>
      <c r="G37" t="s">
        <v>13</v>
      </c>
      <c r="H37" s="27">
        <v>7.5496091649999997</v>
      </c>
      <c r="I37" s="27">
        <v>9.4012835188999997</v>
      </c>
      <c r="J37" s="27">
        <f t="shared" si="12"/>
        <v>1.8516743539</v>
      </c>
      <c r="K37" s="27">
        <f t="shared" si="13"/>
        <v>1.5016000397692268</v>
      </c>
      <c r="L37" s="5">
        <v>1900</v>
      </c>
      <c r="M37" s="5">
        <f t="shared" si="14"/>
        <v>12103.906356940841</v>
      </c>
      <c r="N37" s="27">
        <f t="shared" si="15"/>
        <v>10203.906356940841</v>
      </c>
      <c r="O37" s="27">
        <f t="shared" si="16"/>
        <v>4840.7999999999984</v>
      </c>
      <c r="P37">
        <f t="shared" si="17"/>
        <v>0</v>
      </c>
      <c r="Q37">
        <f t="shared" si="18"/>
        <v>1</v>
      </c>
      <c r="R37">
        <f t="shared" si="19"/>
        <v>0</v>
      </c>
      <c r="S37">
        <f t="shared" si="20"/>
        <v>0</v>
      </c>
      <c r="T37">
        <f t="shared" si="21"/>
        <v>1</v>
      </c>
      <c r="U37">
        <f t="shared" si="22"/>
        <v>0</v>
      </c>
      <c r="V37">
        <f t="shared" si="23"/>
        <v>1</v>
      </c>
    </row>
    <row r="38" spans="1:22">
      <c r="A38" t="s">
        <v>10</v>
      </c>
      <c r="B38" t="s">
        <v>11</v>
      </c>
      <c r="C38" t="s">
        <v>110</v>
      </c>
      <c r="D38" t="s">
        <v>19</v>
      </c>
      <c r="E38" t="s">
        <v>12</v>
      </c>
      <c r="F38" t="s">
        <v>14</v>
      </c>
      <c r="G38" t="s">
        <v>14</v>
      </c>
      <c r="H38" s="27">
        <v>7.4905294019999999</v>
      </c>
      <c r="I38" s="27">
        <v>6.4180214458</v>
      </c>
      <c r="J38" s="27">
        <f t="shared" si="12"/>
        <v>1.0725079561999999</v>
      </c>
      <c r="K38" s="27">
        <f t="shared" si="13"/>
        <v>1.4425202767692271</v>
      </c>
      <c r="L38" s="5">
        <v>1791</v>
      </c>
      <c r="M38" s="5">
        <f t="shared" si="14"/>
        <v>612.78947670490993</v>
      </c>
      <c r="N38" s="27">
        <f t="shared" si="15"/>
        <v>1178.2105232950901</v>
      </c>
      <c r="O38" s="27">
        <f t="shared" si="16"/>
        <v>4949.7999999999984</v>
      </c>
      <c r="P38">
        <f t="shared" si="17"/>
        <v>0</v>
      </c>
      <c r="Q38">
        <f t="shared" si="18"/>
        <v>1</v>
      </c>
      <c r="R38">
        <f t="shared" si="19"/>
        <v>0</v>
      </c>
      <c r="S38">
        <f t="shared" si="20"/>
        <v>1</v>
      </c>
      <c r="T38">
        <f t="shared" si="21"/>
        <v>0</v>
      </c>
      <c r="U38">
        <f t="shared" si="22"/>
        <v>0</v>
      </c>
      <c r="V38">
        <f t="shared" si="23"/>
        <v>0</v>
      </c>
    </row>
    <row r="39" spans="1:22">
      <c r="A39" t="s">
        <v>30</v>
      </c>
      <c r="B39" t="s">
        <v>26</v>
      </c>
      <c r="C39" t="s">
        <v>110</v>
      </c>
      <c r="D39" t="s">
        <v>31</v>
      </c>
      <c r="E39" t="s">
        <v>19</v>
      </c>
      <c r="F39" t="s">
        <v>16</v>
      </c>
      <c r="G39" t="s">
        <v>13</v>
      </c>
      <c r="H39" s="27">
        <v>7.2071188560000001</v>
      </c>
      <c r="I39" s="27">
        <v>6.2848547312000003</v>
      </c>
      <c r="J39" s="27">
        <f t="shared" si="12"/>
        <v>0.92226412479999986</v>
      </c>
      <c r="K39" s="27">
        <f t="shared" si="13"/>
        <v>1.1591097307692273</v>
      </c>
      <c r="L39" s="5">
        <v>1349</v>
      </c>
      <c r="M39" s="5">
        <f t="shared" si="14"/>
        <v>536.38636477399041</v>
      </c>
      <c r="N39" s="27">
        <f t="shared" si="15"/>
        <v>812.61363522600959</v>
      </c>
      <c r="O39" s="27">
        <f t="shared" si="16"/>
        <v>5391.7999999999984</v>
      </c>
      <c r="P39">
        <f t="shared" si="17"/>
        <v>0</v>
      </c>
      <c r="Q39">
        <f t="shared" si="18"/>
        <v>1</v>
      </c>
      <c r="R39">
        <f t="shared" si="19"/>
        <v>0</v>
      </c>
      <c r="S39">
        <f t="shared" si="20"/>
        <v>1</v>
      </c>
      <c r="T39">
        <f t="shared" si="21"/>
        <v>0</v>
      </c>
      <c r="U39">
        <f t="shared" si="22"/>
        <v>0</v>
      </c>
      <c r="V39">
        <f t="shared" si="23"/>
        <v>0</v>
      </c>
    </row>
    <row r="40" spans="1:22">
      <c r="A40" t="s">
        <v>25</v>
      </c>
      <c r="B40" t="s">
        <v>26</v>
      </c>
      <c r="C40" t="s">
        <v>109</v>
      </c>
      <c r="D40" t="s">
        <v>28</v>
      </c>
      <c r="E40" t="s">
        <v>13</v>
      </c>
      <c r="F40" t="s">
        <v>13</v>
      </c>
      <c r="G40" t="s">
        <v>13</v>
      </c>
      <c r="H40" s="27">
        <v>7.14440718</v>
      </c>
      <c r="I40" s="27">
        <v>6.2030288458999996</v>
      </c>
      <c r="J40" s="27">
        <f t="shared" si="12"/>
        <v>0.94137833410000038</v>
      </c>
      <c r="K40" s="27">
        <f t="shared" si="13"/>
        <v>1.0963980547692271</v>
      </c>
      <c r="L40" s="5">
        <v>1267</v>
      </c>
      <c r="M40" s="5">
        <f t="shared" si="14"/>
        <v>494.24376450683735</v>
      </c>
      <c r="N40" s="27">
        <f t="shared" si="15"/>
        <v>772.75623549316265</v>
      </c>
      <c r="O40" s="27">
        <f t="shared" si="16"/>
        <v>5473.7999999999984</v>
      </c>
      <c r="P40">
        <f t="shared" si="17"/>
        <v>0</v>
      </c>
      <c r="Q40">
        <f t="shared" si="18"/>
        <v>1</v>
      </c>
      <c r="R40">
        <f t="shared" si="19"/>
        <v>0</v>
      </c>
      <c r="S40">
        <f t="shared" si="20"/>
        <v>1</v>
      </c>
      <c r="T40">
        <f t="shared" si="21"/>
        <v>0</v>
      </c>
      <c r="U40">
        <f t="shared" si="22"/>
        <v>0</v>
      </c>
      <c r="V40">
        <f t="shared" si="23"/>
        <v>0</v>
      </c>
    </row>
    <row r="41" spans="1:22">
      <c r="A41" t="s">
        <v>23</v>
      </c>
      <c r="B41" t="s">
        <v>11</v>
      </c>
      <c r="C41" t="s">
        <v>110</v>
      </c>
      <c r="D41" t="s">
        <v>19</v>
      </c>
      <c r="E41" t="s">
        <v>13</v>
      </c>
      <c r="F41" t="s">
        <v>13</v>
      </c>
      <c r="G41" t="s">
        <v>13</v>
      </c>
      <c r="H41" s="27">
        <v>7.1428274009999999</v>
      </c>
      <c r="I41" s="27">
        <v>6.8995847129000003</v>
      </c>
      <c r="J41" s="27">
        <f t="shared" si="12"/>
        <v>0.2432426880999996</v>
      </c>
      <c r="K41" s="27">
        <f t="shared" si="13"/>
        <v>1.0948182757692271</v>
      </c>
      <c r="L41" s="5">
        <v>1265</v>
      </c>
      <c r="M41" s="5">
        <f t="shared" si="14"/>
        <v>991.86272226965912</v>
      </c>
      <c r="N41" s="27">
        <f t="shared" si="15"/>
        <v>273.13727773034088</v>
      </c>
      <c r="O41" s="27">
        <f t="shared" si="16"/>
        <v>5475.7999999999984</v>
      </c>
      <c r="P41">
        <f t="shared" si="17"/>
        <v>0</v>
      </c>
      <c r="Q41">
        <f t="shared" si="18"/>
        <v>1</v>
      </c>
      <c r="R41">
        <f t="shared" si="19"/>
        <v>0</v>
      </c>
      <c r="S41">
        <f t="shared" si="20"/>
        <v>1</v>
      </c>
      <c r="T41">
        <f t="shared" si="21"/>
        <v>0</v>
      </c>
      <c r="U41">
        <f t="shared" si="22"/>
        <v>0</v>
      </c>
      <c r="V41">
        <f t="shared" si="23"/>
        <v>0</v>
      </c>
    </row>
    <row r="42" spans="1:22">
      <c r="A42" t="s">
        <v>23</v>
      </c>
      <c r="B42" t="s">
        <v>11</v>
      </c>
      <c r="C42" t="s">
        <v>110</v>
      </c>
      <c r="D42" t="s">
        <v>15</v>
      </c>
      <c r="E42" t="s">
        <v>13</v>
      </c>
      <c r="F42" t="s">
        <v>13</v>
      </c>
      <c r="G42" t="s">
        <v>13</v>
      </c>
      <c r="H42" s="27">
        <v>6.8906091199999997</v>
      </c>
      <c r="I42" s="27">
        <v>7.1544741714000004</v>
      </c>
      <c r="J42" s="27">
        <f t="shared" si="12"/>
        <v>0.26386505140000072</v>
      </c>
      <c r="K42" s="27">
        <f t="shared" si="13"/>
        <v>0.84259999476922687</v>
      </c>
      <c r="L42" s="5">
        <v>983</v>
      </c>
      <c r="M42" s="5">
        <f t="shared" si="14"/>
        <v>1279.8192952992551</v>
      </c>
      <c r="N42" s="27">
        <f t="shared" si="15"/>
        <v>296.81929529925515</v>
      </c>
      <c r="O42" s="27">
        <f t="shared" si="16"/>
        <v>5757.7999999999984</v>
      </c>
      <c r="P42">
        <f t="shared" si="17"/>
        <v>1</v>
      </c>
      <c r="Q42">
        <f t="shared" si="18"/>
        <v>0</v>
      </c>
      <c r="R42">
        <f t="shared" si="19"/>
        <v>0</v>
      </c>
      <c r="S42">
        <f t="shared" si="20"/>
        <v>0</v>
      </c>
      <c r="T42">
        <f t="shared" si="21"/>
        <v>1</v>
      </c>
      <c r="U42">
        <f t="shared" si="22"/>
        <v>0</v>
      </c>
      <c r="V42">
        <f t="shared" si="23"/>
        <v>0</v>
      </c>
    </row>
    <row r="43" spans="1:22">
      <c r="A43" t="s">
        <v>25</v>
      </c>
      <c r="B43" t="s">
        <v>26</v>
      </c>
      <c r="C43" t="s">
        <v>110</v>
      </c>
      <c r="D43" t="s">
        <v>27</v>
      </c>
      <c r="E43" t="s">
        <v>12</v>
      </c>
      <c r="F43" t="s">
        <v>19</v>
      </c>
      <c r="G43" t="s">
        <v>19</v>
      </c>
      <c r="H43" s="27">
        <v>6.7452363499999999</v>
      </c>
      <c r="I43" s="27">
        <v>5.9642340287</v>
      </c>
      <c r="J43" s="27">
        <f t="shared" si="12"/>
        <v>0.78100232129999991</v>
      </c>
      <c r="K43" s="27">
        <f t="shared" si="13"/>
        <v>0.69722722476922705</v>
      </c>
      <c r="L43" s="5">
        <v>850</v>
      </c>
      <c r="M43" s="5">
        <f t="shared" si="14"/>
        <v>389.25475588006213</v>
      </c>
      <c r="N43" s="27">
        <f t="shared" si="15"/>
        <v>460.74524411993787</v>
      </c>
      <c r="O43" s="27">
        <f t="shared" si="16"/>
        <v>5890.7999999999984</v>
      </c>
      <c r="P43">
        <f t="shared" si="17"/>
        <v>1</v>
      </c>
      <c r="Q43">
        <f t="shared" si="18"/>
        <v>0</v>
      </c>
      <c r="R43">
        <f t="shared" si="19"/>
        <v>0</v>
      </c>
      <c r="S43">
        <f t="shared" si="20"/>
        <v>1</v>
      </c>
      <c r="T43">
        <f t="shared" si="21"/>
        <v>0</v>
      </c>
      <c r="U43">
        <f t="shared" si="22"/>
        <v>0</v>
      </c>
      <c r="V43">
        <f t="shared" si="23"/>
        <v>1</v>
      </c>
    </row>
    <row r="44" spans="1:22">
      <c r="A44" t="s">
        <v>25</v>
      </c>
      <c r="B44" t="s">
        <v>26</v>
      </c>
      <c r="C44" t="s">
        <v>109</v>
      </c>
      <c r="D44" t="s">
        <v>28</v>
      </c>
      <c r="E44" t="s">
        <v>13</v>
      </c>
      <c r="F44" t="s">
        <v>13</v>
      </c>
      <c r="G44" t="s">
        <v>13</v>
      </c>
      <c r="H44" s="27">
        <v>6.7298240710000004</v>
      </c>
      <c r="I44" s="27">
        <v>6.1842721279999999</v>
      </c>
      <c r="J44" s="27">
        <f t="shared" si="12"/>
        <v>0.54555194300000043</v>
      </c>
      <c r="K44" s="27">
        <f t="shared" si="13"/>
        <v>0.68181494576922752</v>
      </c>
      <c r="L44" s="5">
        <v>837</v>
      </c>
      <c r="M44" s="5">
        <f t="shared" si="14"/>
        <v>485.05977365840999</v>
      </c>
      <c r="N44" s="27">
        <f t="shared" si="15"/>
        <v>351.94022634159001</v>
      </c>
      <c r="O44" s="27">
        <f t="shared" si="16"/>
        <v>5903.7999999999984</v>
      </c>
      <c r="P44">
        <f t="shared" si="17"/>
        <v>1</v>
      </c>
      <c r="Q44">
        <f t="shared" si="18"/>
        <v>0</v>
      </c>
      <c r="R44">
        <f t="shared" si="19"/>
        <v>0</v>
      </c>
      <c r="S44">
        <f t="shared" si="20"/>
        <v>1</v>
      </c>
      <c r="T44">
        <f t="shared" si="21"/>
        <v>0</v>
      </c>
      <c r="U44">
        <f t="shared" si="22"/>
        <v>0</v>
      </c>
      <c r="V44">
        <f t="shared" si="23"/>
        <v>1</v>
      </c>
    </row>
    <row r="45" spans="1:22">
      <c r="A45" t="s">
        <v>10</v>
      </c>
      <c r="B45" t="s">
        <v>11</v>
      </c>
      <c r="C45" t="s">
        <v>110</v>
      </c>
      <c r="D45" t="s">
        <v>15</v>
      </c>
      <c r="E45" t="s">
        <v>15</v>
      </c>
      <c r="F45" t="s">
        <v>12</v>
      </c>
      <c r="G45" t="s">
        <v>13</v>
      </c>
      <c r="H45" s="27">
        <v>6.5949605059999996</v>
      </c>
      <c r="I45" s="27">
        <v>5.7639177666999997</v>
      </c>
      <c r="J45" s="27">
        <f t="shared" si="12"/>
        <v>0.83104273929999994</v>
      </c>
      <c r="K45" s="27">
        <f t="shared" si="13"/>
        <v>0.54695138076922678</v>
      </c>
      <c r="L45" s="5">
        <v>731.4</v>
      </c>
      <c r="M45" s="5">
        <f t="shared" si="14"/>
        <v>318.5940642900764</v>
      </c>
      <c r="N45" s="27">
        <f t="shared" si="15"/>
        <v>412.80593570992357</v>
      </c>
      <c r="O45" s="27">
        <f t="shared" si="16"/>
        <v>6009.3999999999987</v>
      </c>
      <c r="P45">
        <f t="shared" si="17"/>
        <v>1</v>
      </c>
      <c r="Q45">
        <f t="shared" si="18"/>
        <v>0</v>
      </c>
      <c r="R45">
        <f t="shared" si="19"/>
        <v>0</v>
      </c>
      <c r="S45">
        <f t="shared" si="20"/>
        <v>1</v>
      </c>
      <c r="T45">
        <f t="shared" si="21"/>
        <v>0</v>
      </c>
      <c r="U45">
        <f t="shared" si="22"/>
        <v>0</v>
      </c>
      <c r="V45">
        <f t="shared" si="23"/>
        <v>1</v>
      </c>
    </row>
    <row r="46" spans="1:22">
      <c r="A46" t="s">
        <v>30</v>
      </c>
      <c r="B46" t="s">
        <v>26</v>
      </c>
      <c r="C46" t="s">
        <v>110</v>
      </c>
      <c r="D46" t="s">
        <v>32</v>
      </c>
      <c r="E46" t="s">
        <v>19</v>
      </c>
      <c r="F46" t="s">
        <v>16</v>
      </c>
      <c r="G46" t="s">
        <v>18</v>
      </c>
      <c r="H46" s="27">
        <v>6.5838240739999998</v>
      </c>
      <c r="I46" s="27">
        <v>4.9793033167000003</v>
      </c>
      <c r="J46" s="27">
        <f t="shared" si="12"/>
        <v>1.6045207572999995</v>
      </c>
      <c r="K46" s="27">
        <f t="shared" si="13"/>
        <v>0.53581494876922697</v>
      </c>
      <c r="L46" s="5">
        <v>723.3</v>
      </c>
      <c r="M46" s="5">
        <f t="shared" si="14"/>
        <v>145.37306737741415</v>
      </c>
      <c r="N46" s="27">
        <f t="shared" si="15"/>
        <v>577.92693262258581</v>
      </c>
      <c r="O46" s="27">
        <f t="shared" si="16"/>
        <v>6017.4999999999982</v>
      </c>
      <c r="P46">
        <f t="shared" si="17"/>
        <v>1</v>
      </c>
      <c r="Q46">
        <f t="shared" si="18"/>
        <v>0</v>
      </c>
      <c r="R46">
        <f t="shared" si="19"/>
        <v>0</v>
      </c>
      <c r="S46">
        <f t="shared" si="20"/>
        <v>1</v>
      </c>
      <c r="T46">
        <f t="shared" si="21"/>
        <v>0</v>
      </c>
      <c r="U46">
        <f t="shared" si="22"/>
        <v>0</v>
      </c>
      <c r="V46">
        <f t="shared" si="23"/>
        <v>1</v>
      </c>
    </row>
    <row r="47" spans="1:22">
      <c r="A47" t="s">
        <v>10</v>
      </c>
      <c r="B47" t="s">
        <v>11</v>
      </c>
      <c r="C47" t="s">
        <v>110</v>
      </c>
      <c r="D47" t="s">
        <v>16</v>
      </c>
      <c r="E47" t="s">
        <v>13</v>
      </c>
      <c r="F47" t="s">
        <v>14</v>
      </c>
      <c r="G47" t="s">
        <v>14</v>
      </c>
      <c r="H47" s="27">
        <v>6.3580155620000003</v>
      </c>
      <c r="I47" s="27">
        <v>7.1852540549999997</v>
      </c>
      <c r="J47" s="27">
        <f t="shared" si="12"/>
        <v>0.82723849299999941</v>
      </c>
      <c r="K47" s="27">
        <f t="shared" si="13"/>
        <v>0.31000643676922746</v>
      </c>
      <c r="L47" s="5">
        <v>577.1</v>
      </c>
      <c r="M47" s="5">
        <f t="shared" si="14"/>
        <v>1319.8245037011532</v>
      </c>
      <c r="N47" s="27">
        <f t="shared" si="15"/>
        <v>742.72450370115314</v>
      </c>
      <c r="O47" s="27">
        <f t="shared" si="16"/>
        <v>6163.699999999998</v>
      </c>
      <c r="P47">
        <f t="shared" si="17"/>
        <v>1</v>
      </c>
      <c r="Q47">
        <f t="shared" si="18"/>
        <v>0</v>
      </c>
      <c r="R47">
        <f t="shared" si="19"/>
        <v>0</v>
      </c>
      <c r="S47">
        <f t="shared" si="20"/>
        <v>0</v>
      </c>
      <c r="T47">
        <f t="shared" si="21"/>
        <v>1</v>
      </c>
      <c r="U47">
        <f t="shared" si="22"/>
        <v>0</v>
      </c>
      <c r="V47">
        <f t="shared" si="23"/>
        <v>0</v>
      </c>
    </row>
    <row r="48" spans="1:22">
      <c r="A48" t="s">
        <v>30</v>
      </c>
      <c r="B48" t="s">
        <v>26</v>
      </c>
      <c r="C48" t="s">
        <v>110</v>
      </c>
      <c r="D48" t="s">
        <v>29</v>
      </c>
      <c r="E48" t="s">
        <v>19</v>
      </c>
      <c r="F48" t="s">
        <v>16</v>
      </c>
      <c r="G48" t="s">
        <v>13</v>
      </c>
      <c r="H48" s="27">
        <v>6.3486143779999997</v>
      </c>
      <c r="I48" s="27">
        <v>3.1329503477</v>
      </c>
      <c r="J48" s="27">
        <f t="shared" si="12"/>
        <v>3.2156640302999997</v>
      </c>
      <c r="K48" s="27">
        <f t="shared" si="13"/>
        <v>0.30060525276922689</v>
      </c>
      <c r="L48" s="5">
        <v>571.70000000000005</v>
      </c>
      <c r="M48" s="5">
        <f t="shared" si="14"/>
        <v>22.941565387219182</v>
      </c>
      <c r="N48" s="27">
        <f t="shared" si="15"/>
        <v>548.75843461278089</v>
      </c>
      <c r="O48" s="27">
        <f t="shared" si="16"/>
        <v>6169.0999999999985</v>
      </c>
      <c r="P48">
        <f t="shared" si="17"/>
        <v>1</v>
      </c>
      <c r="Q48">
        <f t="shared" si="18"/>
        <v>0</v>
      </c>
      <c r="R48">
        <f t="shared" si="19"/>
        <v>0</v>
      </c>
      <c r="S48">
        <f t="shared" si="20"/>
        <v>1</v>
      </c>
      <c r="T48">
        <f t="shared" si="21"/>
        <v>0</v>
      </c>
      <c r="U48">
        <f t="shared" si="22"/>
        <v>0</v>
      </c>
      <c r="V48">
        <f t="shared" si="23"/>
        <v>1</v>
      </c>
    </row>
    <row r="49" spans="1:22">
      <c r="A49" t="s">
        <v>23</v>
      </c>
      <c r="B49" t="s">
        <v>11</v>
      </c>
      <c r="C49" t="s">
        <v>109</v>
      </c>
      <c r="D49" t="s">
        <v>13</v>
      </c>
      <c r="E49" t="s">
        <v>13</v>
      </c>
      <c r="F49" t="s">
        <v>12</v>
      </c>
      <c r="G49" t="s">
        <v>13</v>
      </c>
      <c r="H49" s="27">
        <v>6.2304814479999999</v>
      </c>
      <c r="I49" s="27">
        <v>8.7339898840999997</v>
      </c>
      <c r="J49" s="27">
        <f t="shared" si="12"/>
        <v>2.5035084360999997</v>
      </c>
      <c r="K49" s="27">
        <f t="shared" si="13"/>
        <v>0.18247232276922709</v>
      </c>
      <c r="L49" s="5">
        <v>508</v>
      </c>
      <c r="M49" s="5">
        <f t="shared" si="14"/>
        <v>6210.4577508310813</v>
      </c>
      <c r="N49" s="27">
        <f t="shared" si="15"/>
        <v>5702.4577508310813</v>
      </c>
      <c r="O49" s="27">
        <f t="shared" si="16"/>
        <v>6232.7999999999984</v>
      </c>
      <c r="P49">
        <f t="shared" si="17"/>
        <v>1</v>
      </c>
      <c r="Q49">
        <f t="shared" si="18"/>
        <v>0</v>
      </c>
      <c r="R49">
        <f t="shared" si="19"/>
        <v>0</v>
      </c>
      <c r="S49">
        <f t="shared" si="20"/>
        <v>0</v>
      </c>
      <c r="T49">
        <f t="shared" si="21"/>
        <v>1</v>
      </c>
      <c r="U49">
        <f t="shared" si="22"/>
        <v>0</v>
      </c>
      <c r="V49">
        <f t="shared" si="23"/>
        <v>0</v>
      </c>
    </row>
    <row r="50" spans="1:22">
      <c r="A50" t="s">
        <v>10</v>
      </c>
      <c r="B50" t="s">
        <v>11</v>
      </c>
      <c r="C50" t="s">
        <v>110</v>
      </c>
      <c r="D50" t="s">
        <v>19</v>
      </c>
      <c r="E50" t="s">
        <v>17</v>
      </c>
      <c r="F50" t="s">
        <v>16</v>
      </c>
      <c r="G50" t="s">
        <v>12</v>
      </c>
      <c r="H50" s="27">
        <v>6.1798095929999999</v>
      </c>
      <c r="I50" s="27">
        <v>4.9723092921000003</v>
      </c>
      <c r="J50" s="27">
        <f t="shared" si="12"/>
        <v>1.2075003008999996</v>
      </c>
      <c r="K50" s="27">
        <f t="shared" si="13"/>
        <v>0.13180046776922705</v>
      </c>
      <c r="L50" s="5">
        <v>482.9</v>
      </c>
      <c r="M50" s="5">
        <f t="shared" si="14"/>
        <v>144.35987185535342</v>
      </c>
      <c r="N50" s="27">
        <f t="shared" si="15"/>
        <v>338.54012814464659</v>
      </c>
      <c r="O50" s="27">
        <f t="shared" si="16"/>
        <v>6257.8999999999987</v>
      </c>
      <c r="P50">
        <f t="shared" si="17"/>
        <v>1</v>
      </c>
      <c r="Q50">
        <f t="shared" si="18"/>
        <v>0</v>
      </c>
      <c r="R50">
        <f t="shared" si="19"/>
        <v>0</v>
      </c>
      <c r="S50">
        <f t="shared" si="20"/>
        <v>1</v>
      </c>
      <c r="T50">
        <f t="shared" si="21"/>
        <v>0</v>
      </c>
      <c r="U50">
        <f t="shared" si="22"/>
        <v>0</v>
      </c>
      <c r="V50">
        <f t="shared" si="23"/>
        <v>1</v>
      </c>
    </row>
    <row r="51" spans="1:22">
      <c r="A51" t="s">
        <v>23</v>
      </c>
      <c r="B51" t="s">
        <v>11</v>
      </c>
      <c r="C51" t="s">
        <v>109</v>
      </c>
      <c r="D51" t="s">
        <v>13</v>
      </c>
      <c r="E51" t="s">
        <v>13</v>
      </c>
      <c r="F51" t="s">
        <v>13</v>
      </c>
      <c r="G51" t="s">
        <v>19</v>
      </c>
      <c r="H51" s="27">
        <v>6.1633148039999996</v>
      </c>
      <c r="I51" s="27">
        <v>6.4636989367000002</v>
      </c>
      <c r="J51" s="27">
        <f t="shared" si="12"/>
        <v>0.30038413270000053</v>
      </c>
      <c r="K51" s="27">
        <f t="shared" si="13"/>
        <v>0.11530567876922682</v>
      </c>
      <c r="L51" s="5">
        <v>475</v>
      </c>
      <c r="M51" s="5">
        <f t="shared" si="14"/>
        <v>641.42928021973023</v>
      </c>
      <c r="N51" s="27">
        <f t="shared" si="15"/>
        <v>166.42928021973023</v>
      </c>
      <c r="O51" s="27">
        <f t="shared" si="16"/>
        <v>6265.7999999999984</v>
      </c>
      <c r="P51">
        <f t="shared" si="17"/>
        <v>1</v>
      </c>
      <c r="Q51">
        <f t="shared" si="18"/>
        <v>0</v>
      </c>
      <c r="R51">
        <f t="shared" si="19"/>
        <v>0</v>
      </c>
      <c r="S51">
        <f t="shared" si="20"/>
        <v>1</v>
      </c>
      <c r="T51">
        <f t="shared" si="21"/>
        <v>0</v>
      </c>
      <c r="U51">
        <f t="shared" si="22"/>
        <v>0</v>
      </c>
      <c r="V51">
        <f t="shared" si="23"/>
        <v>1</v>
      </c>
    </row>
    <row r="52" spans="1:22">
      <c r="A52" t="s">
        <v>22</v>
      </c>
      <c r="B52" t="s">
        <v>11</v>
      </c>
      <c r="C52" t="s">
        <v>109</v>
      </c>
      <c r="D52" t="s">
        <v>12</v>
      </c>
      <c r="E52" t="s">
        <v>19</v>
      </c>
      <c r="F52" t="s">
        <v>14</v>
      </c>
      <c r="G52" t="s">
        <v>14</v>
      </c>
      <c r="H52" s="27">
        <v>6.1312264900000004</v>
      </c>
      <c r="I52" s="27">
        <v>4.9070117102999999</v>
      </c>
      <c r="J52" s="27">
        <f t="shared" si="12"/>
        <v>1.2242147797000005</v>
      </c>
      <c r="K52" s="27">
        <f t="shared" si="13"/>
        <v>8.3217364769227586E-2</v>
      </c>
      <c r="L52" s="5">
        <v>460</v>
      </c>
      <c r="M52" s="5">
        <f t="shared" si="14"/>
        <v>135.23468956219756</v>
      </c>
      <c r="N52" s="27">
        <f t="shared" si="15"/>
        <v>324.76531043780244</v>
      </c>
      <c r="O52" s="27">
        <f t="shared" si="16"/>
        <v>6280.7999999999984</v>
      </c>
      <c r="P52">
        <f t="shared" si="17"/>
        <v>1</v>
      </c>
      <c r="Q52">
        <f t="shared" si="18"/>
        <v>0</v>
      </c>
      <c r="R52">
        <f t="shared" si="19"/>
        <v>0</v>
      </c>
      <c r="S52">
        <f t="shared" si="20"/>
        <v>1</v>
      </c>
      <c r="T52">
        <f t="shared" si="21"/>
        <v>0</v>
      </c>
      <c r="U52">
        <f t="shared" si="22"/>
        <v>0</v>
      </c>
      <c r="V52">
        <f t="shared" si="23"/>
        <v>1</v>
      </c>
    </row>
    <row r="53" spans="1:22">
      <c r="A53" t="s">
        <v>30</v>
      </c>
      <c r="B53" t="s">
        <v>26</v>
      </c>
      <c r="C53" t="s">
        <v>110</v>
      </c>
      <c r="D53" t="s">
        <v>27</v>
      </c>
      <c r="E53" t="s">
        <v>19</v>
      </c>
      <c r="F53" t="s">
        <v>16</v>
      </c>
      <c r="G53" t="s">
        <v>13</v>
      </c>
      <c r="H53" s="27">
        <v>6.117436187</v>
      </c>
      <c r="I53" s="27">
        <v>6.1388407618</v>
      </c>
      <c r="J53" s="27">
        <f t="shared" si="12"/>
        <v>2.140457480000002E-2</v>
      </c>
      <c r="K53" s="27">
        <f t="shared" si="13"/>
        <v>6.9427061769227194E-2</v>
      </c>
      <c r="L53" s="5">
        <v>453.7</v>
      </c>
      <c r="M53" s="5">
        <f t="shared" si="14"/>
        <v>463.51593391793773</v>
      </c>
      <c r="N53" s="27">
        <f t="shared" si="15"/>
        <v>9.8159339179377412</v>
      </c>
      <c r="O53" s="27">
        <f t="shared" si="16"/>
        <v>6287.0999999999985</v>
      </c>
      <c r="P53">
        <f t="shared" si="17"/>
        <v>1</v>
      </c>
      <c r="Q53">
        <f t="shared" si="18"/>
        <v>0</v>
      </c>
      <c r="R53">
        <f t="shared" si="19"/>
        <v>0</v>
      </c>
      <c r="S53">
        <f t="shared" si="20"/>
        <v>1</v>
      </c>
      <c r="T53">
        <f t="shared" si="21"/>
        <v>0</v>
      </c>
      <c r="U53">
        <f t="shared" si="22"/>
        <v>0</v>
      </c>
      <c r="V53">
        <f t="shared" si="23"/>
        <v>1</v>
      </c>
    </row>
    <row r="54" spans="1:22">
      <c r="A54" t="s">
        <v>22</v>
      </c>
      <c r="B54" t="s">
        <v>11</v>
      </c>
      <c r="C54" t="s">
        <v>109</v>
      </c>
      <c r="D54" t="s">
        <v>21</v>
      </c>
      <c r="E54" t="s">
        <v>19</v>
      </c>
      <c r="F54" t="s">
        <v>12</v>
      </c>
      <c r="G54" t="s">
        <v>21</v>
      </c>
      <c r="H54" s="27">
        <v>6.091309882</v>
      </c>
      <c r="I54" s="27">
        <v>6.9146654364</v>
      </c>
      <c r="J54" s="27">
        <f t="shared" si="12"/>
        <v>0.82335555439999997</v>
      </c>
      <c r="K54" s="27">
        <f t="shared" si="13"/>
        <v>4.3300756769227178E-2</v>
      </c>
      <c r="L54" s="5">
        <v>442</v>
      </c>
      <c r="M54" s="5">
        <f t="shared" si="14"/>
        <v>1006.9340876444213</v>
      </c>
      <c r="N54" s="27">
        <f t="shared" si="15"/>
        <v>564.93408764442131</v>
      </c>
      <c r="O54" s="27">
        <f t="shared" si="16"/>
        <v>6298.7999999999984</v>
      </c>
      <c r="P54">
        <f t="shared" si="17"/>
        <v>1</v>
      </c>
      <c r="Q54">
        <f t="shared" si="18"/>
        <v>0</v>
      </c>
      <c r="R54">
        <f t="shared" si="19"/>
        <v>0</v>
      </c>
      <c r="S54">
        <f t="shared" si="20"/>
        <v>0</v>
      </c>
      <c r="T54">
        <f t="shared" si="21"/>
        <v>1</v>
      </c>
      <c r="U54">
        <f t="shared" si="22"/>
        <v>0</v>
      </c>
      <c r="V54">
        <f t="shared" si="23"/>
        <v>0</v>
      </c>
    </row>
    <row r="55" spans="1:22">
      <c r="A55" t="s">
        <v>22</v>
      </c>
      <c r="B55" t="s">
        <v>11</v>
      </c>
      <c r="C55" t="s">
        <v>109</v>
      </c>
      <c r="D55" t="s">
        <v>12</v>
      </c>
      <c r="E55" t="s">
        <v>13</v>
      </c>
      <c r="F55" t="s">
        <v>14</v>
      </c>
      <c r="G55" t="s">
        <v>14</v>
      </c>
      <c r="H55" s="27">
        <v>6.0867747269999999</v>
      </c>
      <c r="I55" s="27">
        <v>7.3053211466999999</v>
      </c>
      <c r="J55" s="27">
        <f t="shared" si="12"/>
        <v>1.2185464197</v>
      </c>
      <c r="K55" s="27">
        <f t="shared" si="13"/>
        <v>3.8765601769227054E-2</v>
      </c>
      <c r="L55" s="5">
        <v>440</v>
      </c>
      <c r="M55" s="5">
        <f t="shared" si="14"/>
        <v>1488.1978149323679</v>
      </c>
      <c r="N55" s="27">
        <f t="shared" si="15"/>
        <v>1048.1978149323679</v>
      </c>
      <c r="O55" s="27">
        <f t="shared" si="16"/>
        <v>6300.7999999999984</v>
      </c>
      <c r="P55">
        <f t="shared" si="17"/>
        <v>1</v>
      </c>
      <c r="Q55">
        <f t="shared" si="18"/>
        <v>0</v>
      </c>
      <c r="R55">
        <f t="shared" si="19"/>
        <v>0</v>
      </c>
      <c r="S55">
        <f t="shared" si="20"/>
        <v>0</v>
      </c>
      <c r="T55">
        <f t="shared" si="21"/>
        <v>1</v>
      </c>
      <c r="U55">
        <f t="shared" si="22"/>
        <v>0</v>
      </c>
      <c r="V55">
        <f t="shared" si="23"/>
        <v>0</v>
      </c>
    </row>
    <row r="56" spans="1:22">
      <c r="A56" t="s">
        <v>23</v>
      </c>
      <c r="B56" t="s">
        <v>11</v>
      </c>
      <c r="C56" t="s">
        <v>109</v>
      </c>
      <c r="D56" t="s">
        <v>13</v>
      </c>
      <c r="E56" t="s">
        <v>13</v>
      </c>
      <c r="F56" t="s">
        <v>13</v>
      </c>
      <c r="G56" t="s">
        <v>15</v>
      </c>
      <c r="H56" s="27">
        <v>6.0637852089999997</v>
      </c>
      <c r="I56" s="27">
        <v>6.9132780579000004</v>
      </c>
      <c r="J56" s="27">
        <f t="shared" si="12"/>
        <v>0.84949284890000065</v>
      </c>
      <c r="K56" s="27">
        <f t="shared" si="13"/>
        <v>1.5776083769226901E-2</v>
      </c>
      <c r="L56" s="5">
        <v>430</v>
      </c>
      <c r="M56" s="5">
        <f t="shared" si="14"/>
        <v>1005.5380575752838</v>
      </c>
      <c r="N56" s="27">
        <f t="shared" si="15"/>
        <v>575.5380575752838</v>
      </c>
      <c r="O56" s="27">
        <f t="shared" si="16"/>
        <v>6310.7999999999984</v>
      </c>
      <c r="P56">
        <f t="shared" si="17"/>
        <v>1</v>
      </c>
      <c r="Q56">
        <f t="shared" si="18"/>
        <v>0</v>
      </c>
      <c r="R56">
        <f t="shared" si="19"/>
        <v>0</v>
      </c>
      <c r="S56">
        <f t="shared" si="20"/>
        <v>0</v>
      </c>
      <c r="T56">
        <f t="shared" si="21"/>
        <v>1</v>
      </c>
      <c r="U56">
        <f t="shared" si="22"/>
        <v>0</v>
      </c>
      <c r="V56">
        <f t="shared" si="23"/>
        <v>0</v>
      </c>
    </row>
    <row r="57" spans="1:22">
      <c r="A57" t="s">
        <v>23</v>
      </c>
      <c r="B57" t="s">
        <v>11</v>
      </c>
      <c r="C57" t="s">
        <v>109</v>
      </c>
      <c r="D57" t="s">
        <v>13</v>
      </c>
      <c r="E57" t="s">
        <v>13</v>
      </c>
      <c r="F57" t="s">
        <v>13</v>
      </c>
      <c r="G57" t="s">
        <v>12</v>
      </c>
      <c r="H57" s="27">
        <v>6.0185932150000001</v>
      </c>
      <c r="I57" s="27">
        <v>7.8972768658000003</v>
      </c>
      <c r="J57" s="27">
        <f t="shared" si="12"/>
        <v>1.8786836508000002</v>
      </c>
      <c r="K57" s="27">
        <f t="shared" si="13"/>
        <v>2.9415910230772724E-2</v>
      </c>
      <c r="L57" s="5">
        <v>411</v>
      </c>
      <c r="M57" s="5">
        <f t="shared" si="14"/>
        <v>2689.9472582361209</v>
      </c>
      <c r="N57" s="27">
        <f t="shared" si="15"/>
        <v>2278.9472582361209</v>
      </c>
      <c r="O57" s="27">
        <f t="shared" si="16"/>
        <v>6329.7999999999984</v>
      </c>
      <c r="P57">
        <f t="shared" si="17"/>
        <v>1</v>
      </c>
      <c r="Q57">
        <f t="shared" si="18"/>
        <v>0</v>
      </c>
      <c r="R57">
        <f t="shared" si="19"/>
        <v>0</v>
      </c>
      <c r="S57">
        <f t="shared" si="20"/>
        <v>0</v>
      </c>
      <c r="T57">
        <f t="shared" si="21"/>
        <v>1</v>
      </c>
      <c r="U57">
        <f t="shared" si="22"/>
        <v>0</v>
      </c>
      <c r="V57">
        <f t="shared" si="23"/>
        <v>0</v>
      </c>
    </row>
    <row r="58" spans="1:22">
      <c r="A58" t="s">
        <v>22</v>
      </c>
      <c r="B58" t="s">
        <v>11</v>
      </c>
      <c r="C58" t="s">
        <v>109</v>
      </c>
      <c r="D58" t="s">
        <v>13</v>
      </c>
      <c r="E58" t="s">
        <v>12</v>
      </c>
      <c r="F58" t="s">
        <v>14</v>
      </c>
      <c r="G58" t="s">
        <v>14</v>
      </c>
      <c r="H58" s="27">
        <v>5.9687075600000004</v>
      </c>
      <c r="I58" s="27">
        <v>5.9354281132000004</v>
      </c>
      <c r="J58" s="27">
        <f t="shared" si="12"/>
        <v>3.3279446799999945E-2</v>
      </c>
      <c r="K58" s="27">
        <f t="shared" si="13"/>
        <v>7.9301565230772475E-2</v>
      </c>
      <c r="L58" s="5">
        <v>391</v>
      </c>
      <c r="M58" s="5">
        <f t="shared" si="14"/>
        <v>378.20187473283477</v>
      </c>
      <c r="N58" s="27">
        <f t="shared" si="15"/>
        <v>12.798125267165233</v>
      </c>
      <c r="O58" s="27">
        <f t="shared" si="16"/>
        <v>6349.7999999999984</v>
      </c>
      <c r="P58">
        <f t="shared" si="17"/>
        <v>1</v>
      </c>
      <c r="Q58">
        <f t="shared" si="18"/>
        <v>0</v>
      </c>
      <c r="R58">
        <f t="shared" si="19"/>
        <v>0</v>
      </c>
      <c r="S58">
        <f t="shared" si="20"/>
        <v>1</v>
      </c>
      <c r="T58">
        <f t="shared" si="21"/>
        <v>0</v>
      </c>
      <c r="U58">
        <f t="shared" si="22"/>
        <v>0</v>
      </c>
      <c r="V58">
        <f t="shared" si="23"/>
        <v>1</v>
      </c>
    </row>
    <row r="59" spans="1:22">
      <c r="A59" t="s">
        <v>10</v>
      </c>
      <c r="B59" t="s">
        <v>11</v>
      </c>
      <c r="C59" t="s">
        <v>110</v>
      </c>
      <c r="D59" t="s">
        <v>19</v>
      </c>
      <c r="E59" t="s">
        <v>17</v>
      </c>
      <c r="F59" t="s">
        <v>16</v>
      </c>
      <c r="G59" t="s">
        <v>18</v>
      </c>
      <c r="H59" s="27">
        <v>5.8292396919999998</v>
      </c>
      <c r="I59" s="27">
        <v>5.7376838959000001</v>
      </c>
      <c r="J59" s="27">
        <f t="shared" si="12"/>
        <v>9.1555796099999753E-2</v>
      </c>
      <c r="K59" s="27">
        <f t="shared" si="13"/>
        <v>0.21876943323077302</v>
      </c>
      <c r="L59" s="5">
        <v>340.1</v>
      </c>
      <c r="M59" s="5">
        <f t="shared" si="14"/>
        <v>310.34478710734948</v>
      </c>
      <c r="N59" s="27">
        <f t="shared" si="15"/>
        <v>29.755212892650547</v>
      </c>
      <c r="O59" s="27">
        <f t="shared" si="16"/>
        <v>6400.699999999998</v>
      </c>
      <c r="P59">
        <f t="shared" si="17"/>
        <v>1</v>
      </c>
      <c r="Q59">
        <f t="shared" si="18"/>
        <v>0</v>
      </c>
      <c r="R59">
        <f t="shared" si="19"/>
        <v>0</v>
      </c>
      <c r="S59">
        <f t="shared" si="20"/>
        <v>1</v>
      </c>
      <c r="T59">
        <f t="shared" si="21"/>
        <v>0</v>
      </c>
      <c r="U59">
        <f t="shared" si="22"/>
        <v>0</v>
      </c>
      <c r="V59">
        <f t="shared" si="23"/>
        <v>1</v>
      </c>
    </row>
    <row r="60" spans="1:22">
      <c r="A60" t="s">
        <v>23</v>
      </c>
      <c r="B60" t="s">
        <v>11</v>
      </c>
      <c r="C60" t="s">
        <v>109</v>
      </c>
      <c r="D60" t="s">
        <v>13</v>
      </c>
      <c r="E60" t="s">
        <v>19</v>
      </c>
      <c r="F60" t="s">
        <v>13</v>
      </c>
      <c r="G60" t="s">
        <v>13</v>
      </c>
      <c r="H60" s="27">
        <v>5.7990926549999999</v>
      </c>
      <c r="I60" s="27">
        <v>6.8083059761999998</v>
      </c>
      <c r="J60" s="27">
        <f t="shared" si="12"/>
        <v>1.0092133211999998</v>
      </c>
      <c r="K60" s="27">
        <f t="shared" si="13"/>
        <v>0.2489164702307729</v>
      </c>
      <c r="L60" s="5">
        <v>330</v>
      </c>
      <c r="M60" s="5">
        <f t="shared" si="14"/>
        <v>905.33584671373671</v>
      </c>
      <c r="N60" s="27">
        <f t="shared" si="15"/>
        <v>575.33584671373671</v>
      </c>
      <c r="O60" s="27">
        <f t="shared" si="16"/>
        <v>6410.7999999999984</v>
      </c>
      <c r="P60">
        <f t="shared" si="17"/>
        <v>1</v>
      </c>
      <c r="Q60">
        <f t="shared" si="18"/>
        <v>0</v>
      </c>
      <c r="R60">
        <f t="shared" si="19"/>
        <v>0</v>
      </c>
      <c r="S60">
        <f t="shared" si="20"/>
        <v>1</v>
      </c>
      <c r="T60">
        <f t="shared" si="21"/>
        <v>0</v>
      </c>
      <c r="U60">
        <f t="shared" si="22"/>
        <v>0</v>
      </c>
      <c r="V60">
        <f t="shared" si="23"/>
        <v>1</v>
      </c>
    </row>
    <row r="61" spans="1:22">
      <c r="A61" t="s">
        <v>10</v>
      </c>
      <c r="B61" t="s">
        <v>11</v>
      </c>
      <c r="C61" t="s">
        <v>110</v>
      </c>
      <c r="D61" t="s">
        <v>20</v>
      </c>
      <c r="E61" t="s">
        <v>12</v>
      </c>
      <c r="F61" t="s">
        <v>14</v>
      </c>
      <c r="G61" t="s">
        <v>14</v>
      </c>
      <c r="H61" s="27">
        <v>5.7683209959999999</v>
      </c>
      <c r="I61" s="27">
        <v>6.4438167289999999</v>
      </c>
      <c r="J61" s="27">
        <f t="shared" si="12"/>
        <v>0.67549573299999999</v>
      </c>
      <c r="K61" s="27">
        <f t="shared" si="13"/>
        <v>0.27968812923077291</v>
      </c>
      <c r="L61" s="5">
        <v>320</v>
      </c>
      <c r="M61" s="5">
        <f t="shared" si="14"/>
        <v>628.8021931859148</v>
      </c>
      <c r="N61" s="27">
        <f t="shared" si="15"/>
        <v>308.8021931859148</v>
      </c>
      <c r="O61" s="27">
        <f t="shared" si="16"/>
        <v>6420.7999999999984</v>
      </c>
      <c r="P61">
        <f t="shared" si="17"/>
        <v>1</v>
      </c>
      <c r="Q61">
        <f t="shared" si="18"/>
        <v>0</v>
      </c>
      <c r="R61">
        <f t="shared" si="19"/>
        <v>0</v>
      </c>
      <c r="S61">
        <f t="shared" si="20"/>
        <v>1</v>
      </c>
      <c r="T61">
        <f t="shared" si="21"/>
        <v>0</v>
      </c>
      <c r="U61">
        <f t="shared" si="22"/>
        <v>0</v>
      </c>
      <c r="V61">
        <f t="shared" si="23"/>
        <v>1</v>
      </c>
    </row>
    <row r="62" spans="1:22">
      <c r="A62" t="s">
        <v>22</v>
      </c>
      <c r="B62" t="s">
        <v>11</v>
      </c>
      <c r="C62" t="s">
        <v>109</v>
      </c>
      <c r="D62" t="s">
        <v>13</v>
      </c>
      <c r="E62" t="s">
        <v>13</v>
      </c>
      <c r="F62" t="s">
        <v>14</v>
      </c>
      <c r="G62" t="s">
        <v>14</v>
      </c>
      <c r="H62" s="27">
        <v>5.7525726390000003</v>
      </c>
      <c r="I62" s="27">
        <v>6.7367295854</v>
      </c>
      <c r="J62" s="27">
        <f t="shared" si="12"/>
        <v>0.98415694639999973</v>
      </c>
      <c r="K62" s="27">
        <f t="shared" si="13"/>
        <v>0.29543648623077257</v>
      </c>
      <c r="L62" s="5">
        <v>315</v>
      </c>
      <c r="M62" s="5">
        <f t="shared" si="14"/>
        <v>842.7999186444913</v>
      </c>
      <c r="N62" s="27">
        <f t="shared" si="15"/>
        <v>527.7999186444913</v>
      </c>
      <c r="O62" s="27">
        <f t="shared" si="16"/>
        <v>6425.7999999999984</v>
      </c>
      <c r="P62">
        <f t="shared" si="17"/>
        <v>1</v>
      </c>
      <c r="Q62">
        <f t="shared" si="18"/>
        <v>0</v>
      </c>
      <c r="R62">
        <f t="shared" si="19"/>
        <v>0</v>
      </c>
      <c r="S62">
        <f t="shared" si="20"/>
        <v>1</v>
      </c>
      <c r="T62">
        <f t="shared" si="21"/>
        <v>0</v>
      </c>
      <c r="U62">
        <f t="shared" si="22"/>
        <v>0</v>
      </c>
      <c r="V62">
        <f t="shared" si="23"/>
        <v>1</v>
      </c>
    </row>
    <row r="63" spans="1:22">
      <c r="A63" t="s">
        <v>23</v>
      </c>
      <c r="B63" t="s">
        <v>11</v>
      </c>
      <c r="C63" t="s">
        <v>109</v>
      </c>
      <c r="D63" t="s">
        <v>13</v>
      </c>
      <c r="E63" t="s">
        <v>15</v>
      </c>
      <c r="F63" t="s">
        <v>13</v>
      </c>
      <c r="G63" t="s">
        <v>13</v>
      </c>
      <c r="H63" s="27">
        <v>5.7235851020000004</v>
      </c>
      <c r="I63" s="27">
        <v>6.8290204704999997</v>
      </c>
      <c r="J63" s="27">
        <f t="shared" si="12"/>
        <v>1.1054353684999993</v>
      </c>
      <c r="K63" s="27">
        <f t="shared" si="13"/>
        <v>0.32442402323077246</v>
      </c>
      <c r="L63" s="5">
        <v>306</v>
      </c>
      <c r="M63" s="5">
        <f t="shared" si="14"/>
        <v>924.28500449035437</v>
      </c>
      <c r="N63" s="27">
        <f t="shared" si="15"/>
        <v>618.28500449035437</v>
      </c>
      <c r="O63" s="27">
        <f t="shared" si="16"/>
        <v>6434.7999999999984</v>
      </c>
      <c r="P63">
        <f t="shared" si="17"/>
        <v>1</v>
      </c>
      <c r="Q63">
        <f t="shared" si="18"/>
        <v>0</v>
      </c>
      <c r="R63">
        <f t="shared" si="19"/>
        <v>0</v>
      </c>
      <c r="S63">
        <f t="shared" si="20"/>
        <v>1</v>
      </c>
      <c r="T63">
        <f t="shared" si="21"/>
        <v>0</v>
      </c>
      <c r="U63">
        <f t="shared" si="22"/>
        <v>0</v>
      </c>
      <c r="V63">
        <f t="shared" si="23"/>
        <v>1</v>
      </c>
    </row>
    <row r="64" spans="1:22">
      <c r="A64" t="s">
        <v>30</v>
      </c>
      <c r="B64" t="s">
        <v>26</v>
      </c>
      <c r="C64" t="s">
        <v>110</v>
      </c>
      <c r="D64" t="s">
        <v>27</v>
      </c>
      <c r="E64" t="s">
        <v>15</v>
      </c>
      <c r="F64" t="s">
        <v>12</v>
      </c>
      <c r="G64" t="s">
        <v>13</v>
      </c>
      <c r="H64" s="27">
        <v>5.7104270169999998</v>
      </c>
      <c r="I64" s="27">
        <v>7.4281356891000003</v>
      </c>
      <c r="J64" s="27">
        <f t="shared" si="12"/>
        <v>1.7177086721000006</v>
      </c>
      <c r="K64" s="27">
        <f t="shared" si="13"/>
        <v>0.33758210823077306</v>
      </c>
      <c r="L64" s="5">
        <v>302</v>
      </c>
      <c r="M64" s="5">
        <f t="shared" si="14"/>
        <v>1682.6676317554645</v>
      </c>
      <c r="N64" s="27">
        <f t="shared" si="15"/>
        <v>1380.6676317554645</v>
      </c>
      <c r="O64" s="27">
        <f t="shared" si="16"/>
        <v>6438.7999999999984</v>
      </c>
      <c r="P64">
        <f t="shared" si="17"/>
        <v>1</v>
      </c>
      <c r="Q64">
        <f t="shared" si="18"/>
        <v>0</v>
      </c>
      <c r="R64">
        <f t="shared" si="19"/>
        <v>0</v>
      </c>
      <c r="S64">
        <f t="shared" si="20"/>
        <v>0</v>
      </c>
      <c r="T64">
        <f t="shared" si="21"/>
        <v>1</v>
      </c>
      <c r="U64">
        <f t="shared" si="22"/>
        <v>0</v>
      </c>
      <c r="V64">
        <f t="shared" si="23"/>
        <v>0</v>
      </c>
    </row>
    <row r="65" spans="1:22">
      <c r="A65" t="s">
        <v>10</v>
      </c>
      <c r="B65" t="s">
        <v>11</v>
      </c>
      <c r="C65" t="s">
        <v>110</v>
      </c>
      <c r="D65" t="s">
        <v>19</v>
      </c>
      <c r="E65" t="s">
        <v>19</v>
      </c>
      <c r="F65" t="s">
        <v>14</v>
      </c>
      <c r="G65" t="s">
        <v>14</v>
      </c>
      <c r="H65" s="27">
        <v>5.6549423089999999</v>
      </c>
      <c r="I65" s="27">
        <v>5.0313477249999998</v>
      </c>
      <c r="J65" s="27">
        <f t="shared" si="12"/>
        <v>0.62359458400000012</v>
      </c>
      <c r="K65" s="27">
        <f t="shared" si="13"/>
        <v>0.39306681623077289</v>
      </c>
      <c r="L65" s="5">
        <v>285.7</v>
      </c>
      <c r="M65" s="5">
        <f t="shared" si="14"/>
        <v>153.13926329347456</v>
      </c>
      <c r="N65" s="27">
        <f t="shared" si="15"/>
        <v>132.56073670652543</v>
      </c>
      <c r="O65" s="27">
        <f t="shared" si="16"/>
        <v>6455.0999999999985</v>
      </c>
      <c r="P65">
        <f t="shared" si="17"/>
        <v>1</v>
      </c>
      <c r="Q65">
        <f t="shared" si="18"/>
        <v>0</v>
      </c>
      <c r="R65">
        <f t="shared" si="19"/>
        <v>0</v>
      </c>
      <c r="S65">
        <f t="shared" si="20"/>
        <v>1</v>
      </c>
      <c r="T65">
        <f t="shared" si="21"/>
        <v>0</v>
      </c>
      <c r="U65">
        <f t="shared" si="22"/>
        <v>0</v>
      </c>
      <c r="V65">
        <f t="shared" si="23"/>
        <v>1</v>
      </c>
    </row>
    <row r="66" spans="1:22">
      <c r="A66" t="s">
        <v>30</v>
      </c>
      <c r="B66" t="s">
        <v>26</v>
      </c>
      <c r="C66" t="s">
        <v>110</v>
      </c>
      <c r="D66" t="s">
        <v>27</v>
      </c>
      <c r="E66" t="s">
        <v>16</v>
      </c>
      <c r="F66" t="s">
        <v>12</v>
      </c>
      <c r="G66" t="s">
        <v>13</v>
      </c>
      <c r="H66" s="27">
        <v>5.6419070710000003</v>
      </c>
      <c r="I66" s="27">
        <v>7.4586008349000004</v>
      </c>
      <c r="J66" s="27">
        <f t="shared" ref="J66:J97" si="24">ABS(H66-I66)</f>
        <v>1.8166937639</v>
      </c>
      <c r="K66" s="27">
        <f t="shared" ref="K66:K97" si="25">ABS($AB$2-H66)</f>
        <v>0.4061020542307725</v>
      </c>
      <c r="L66" s="5">
        <v>282</v>
      </c>
      <c r="M66" s="5">
        <f t="shared" ref="M66:M97" si="26">EXP(I66)</f>
        <v>1734.7191999959396</v>
      </c>
      <c r="N66" s="27">
        <f t="shared" ref="N66:N97" si="27">ABS(L66-M66)</f>
        <v>1452.7191999959396</v>
      </c>
      <c r="O66" s="27">
        <f t="shared" ref="O66:O97" si="28">ABS($AB$3-L66)</f>
        <v>6458.7999999999984</v>
      </c>
      <c r="P66">
        <f t="shared" ref="P66:P97" si="29">IF(L66&lt;1000,1,0)</f>
        <v>1</v>
      </c>
      <c r="Q66">
        <f t="shared" ref="Q66:Q97" si="30">IF(L66&gt;=1000,IF(L66&lt;15000,1,0),0)</f>
        <v>0</v>
      </c>
      <c r="R66">
        <f t="shared" ref="R66:R97" si="31">IF(L66&gt;=15000,1,0)</f>
        <v>0</v>
      </c>
      <c r="S66">
        <f t="shared" ref="S66:S97" si="32">IF(M66&lt;1000,1,0)</f>
        <v>0</v>
      </c>
      <c r="T66">
        <f t="shared" ref="T66:T97" si="33">IF(M66&gt;=1000,IF(M66&lt;15000,1,0),0)</f>
        <v>1</v>
      </c>
      <c r="U66">
        <f t="shared" ref="U66:U97" si="34">IF(M66&gt;=15000,1,0)</f>
        <v>0</v>
      </c>
      <c r="V66">
        <f t="shared" ref="V66:V97" si="35">P66*S66+Q66*T66+R66*U66</f>
        <v>0</v>
      </c>
    </row>
    <row r="67" spans="1:22">
      <c r="A67" t="s">
        <v>30</v>
      </c>
      <c r="B67" t="s">
        <v>26</v>
      </c>
      <c r="C67" t="s">
        <v>109</v>
      </c>
      <c r="D67" t="s">
        <v>28</v>
      </c>
      <c r="E67" t="s">
        <v>13</v>
      </c>
      <c r="F67" t="s">
        <v>13</v>
      </c>
      <c r="G67" t="s">
        <v>13</v>
      </c>
      <c r="H67" s="27">
        <v>5.5984219590000004</v>
      </c>
      <c r="I67" s="27">
        <v>4.7733431055000004</v>
      </c>
      <c r="J67" s="27">
        <f t="shared" si="24"/>
        <v>0.82507885349999999</v>
      </c>
      <c r="K67" s="27">
        <f t="shared" si="25"/>
        <v>0.44958716623077244</v>
      </c>
      <c r="L67" s="5">
        <v>270</v>
      </c>
      <c r="M67" s="5">
        <f t="shared" si="26"/>
        <v>118.31411811557498</v>
      </c>
      <c r="N67" s="27">
        <f t="shared" si="27"/>
        <v>151.68588188442502</v>
      </c>
      <c r="O67" s="27">
        <f t="shared" si="28"/>
        <v>6470.7999999999984</v>
      </c>
      <c r="P67">
        <f t="shared" si="29"/>
        <v>1</v>
      </c>
      <c r="Q67">
        <f t="shared" si="30"/>
        <v>0</v>
      </c>
      <c r="R67">
        <f t="shared" si="31"/>
        <v>0</v>
      </c>
      <c r="S67">
        <f t="shared" si="32"/>
        <v>1</v>
      </c>
      <c r="T67">
        <f t="shared" si="33"/>
        <v>0</v>
      </c>
      <c r="U67">
        <f t="shared" si="34"/>
        <v>0</v>
      </c>
      <c r="V67">
        <f t="shared" si="35"/>
        <v>1</v>
      </c>
    </row>
    <row r="68" spans="1:22">
      <c r="A68" t="s">
        <v>23</v>
      </c>
      <c r="B68" t="s">
        <v>11</v>
      </c>
      <c r="C68" t="s">
        <v>109</v>
      </c>
      <c r="D68" t="s">
        <v>13</v>
      </c>
      <c r="E68" t="s">
        <v>13</v>
      </c>
      <c r="F68" t="s">
        <v>19</v>
      </c>
      <c r="G68" t="s">
        <v>13</v>
      </c>
      <c r="H68" s="27">
        <v>5.4680601409999996</v>
      </c>
      <c r="I68" s="27">
        <v>7.4851357915000003</v>
      </c>
      <c r="J68" s="27">
        <f t="shared" si="24"/>
        <v>2.0170756505000007</v>
      </c>
      <c r="K68" s="27">
        <f t="shared" si="25"/>
        <v>0.57994898423077323</v>
      </c>
      <c r="L68" s="5">
        <v>237</v>
      </c>
      <c r="M68" s="5">
        <f t="shared" si="26"/>
        <v>1781.3660477342323</v>
      </c>
      <c r="N68" s="27">
        <f t="shared" si="27"/>
        <v>1544.3660477342323</v>
      </c>
      <c r="O68" s="27">
        <f t="shared" si="28"/>
        <v>6503.7999999999984</v>
      </c>
      <c r="P68">
        <f t="shared" si="29"/>
        <v>1</v>
      </c>
      <c r="Q68">
        <f t="shared" si="30"/>
        <v>0</v>
      </c>
      <c r="R68">
        <f t="shared" si="31"/>
        <v>0</v>
      </c>
      <c r="S68">
        <f t="shared" si="32"/>
        <v>0</v>
      </c>
      <c r="T68">
        <f t="shared" si="33"/>
        <v>1</v>
      </c>
      <c r="U68">
        <f t="shared" si="34"/>
        <v>0</v>
      </c>
      <c r="V68">
        <f t="shared" si="35"/>
        <v>0</v>
      </c>
    </row>
    <row r="69" spans="1:22">
      <c r="A69" t="s">
        <v>22</v>
      </c>
      <c r="B69" t="s">
        <v>11</v>
      </c>
      <c r="C69" t="s">
        <v>109</v>
      </c>
      <c r="D69" t="s">
        <v>21</v>
      </c>
      <c r="E69" t="s">
        <v>19</v>
      </c>
      <c r="F69" t="s">
        <v>19</v>
      </c>
      <c r="G69" t="s">
        <v>21</v>
      </c>
      <c r="H69" s="27">
        <v>5.4071717719999999</v>
      </c>
      <c r="I69" s="27">
        <v>4.3372105110000003</v>
      </c>
      <c r="J69" s="27">
        <f t="shared" si="24"/>
        <v>1.0699612609999996</v>
      </c>
      <c r="K69" s="27">
        <f t="shared" si="25"/>
        <v>0.64083735323077295</v>
      </c>
      <c r="L69" s="5">
        <v>223</v>
      </c>
      <c r="M69" s="5">
        <f t="shared" si="26"/>
        <v>76.493862664016532</v>
      </c>
      <c r="N69" s="27">
        <f t="shared" si="27"/>
        <v>146.50613733598345</v>
      </c>
      <c r="O69" s="27">
        <f t="shared" si="28"/>
        <v>6517.7999999999984</v>
      </c>
      <c r="P69">
        <f t="shared" si="29"/>
        <v>1</v>
      </c>
      <c r="Q69">
        <f t="shared" si="30"/>
        <v>0</v>
      </c>
      <c r="R69">
        <f t="shared" si="31"/>
        <v>0</v>
      </c>
      <c r="S69">
        <f t="shared" si="32"/>
        <v>1</v>
      </c>
      <c r="T69">
        <f t="shared" si="33"/>
        <v>0</v>
      </c>
      <c r="U69">
        <f t="shared" si="34"/>
        <v>0</v>
      </c>
      <c r="V69">
        <f t="shared" si="35"/>
        <v>1</v>
      </c>
    </row>
    <row r="70" spans="1:22">
      <c r="A70" t="s">
        <v>23</v>
      </c>
      <c r="B70" t="s">
        <v>11</v>
      </c>
      <c r="C70" t="s">
        <v>109</v>
      </c>
      <c r="D70" t="s">
        <v>13</v>
      </c>
      <c r="E70" t="s">
        <v>13</v>
      </c>
      <c r="F70" t="s">
        <v>15</v>
      </c>
      <c r="G70" t="s">
        <v>13</v>
      </c>
      <c r="H70" s="27">
        <v>5.3844950630000001</v>
      </c>
      <c r="I70" s="27">
        <v>7.3902498049999998</v>
      </c>
      <c r="J70" s="27">
        <f t="shared" si="24"/>
        <v>2.0057547419999997</v>
      </c>
      <c r="K70" s="27">
        <f t="shared" si="25"/>
        <v>0.66351406223077269</v>
      </c>
      <c r="L70" s="5">
        <v>218</v>
      </c>
      <c r="M70" s="5">
        <f t="shared" si="26"/>
        <v>1620.1107741603303</v>
      </c>
      <c r="N70" s="27">
        <f t="shared" si="27"/>
        <v>1402.1107741603303</v>
      </c>
      <c r="O70" s="27">
        <f t="shared" si="28"/>
        <v>6522.7999999999984</v>
      </c>
      <c r="P70">
        <f t="shared" si="29"/>
        <v>1</v>
      </c>
      <c r="Q70">
        <f t="shared" si="30"/>
        <v>0</v>
      </c>
      <c r="R70">
        <f t="shared" si="31"/>
        <v>0</v>
      </c>
      <c r="S70">
        <f t="shared" si="32"/>
        <v>0</v>
      </c>
      <c r="T70">
        <f t="shared" si="33"/>
        <v>1</v>
      </c>
      <c r="U70">
        <f t="shared" si="34"/>
        <v>0</v>
      </c>
      <c r="V70">
        <f t="shared" si="35"/>
        <v>0</v>
      </c>
    </row>
    <row r="71" spans="1:22">
      <c r="A71" t="s">
        <v>30</v>
      </c>
      <c r="B71" t="s">
        <v>26</v>
      </c>
      <c r="C71" t="s">
        <v>110</v>
      </c>
      <c r="D71" t="s">
        <v>29</v>
      </c>
      <c r="E71" t="s">
        <v>13</v>
      </c>
      <c r="F71" t="s">
        <v>14</v>
      </c>
      <c r="G71" t="s">
        <v>14</v>
      </c>
      <c r="H71" s="27">
        <v>5.3518581340000004</v>
      </c>
      <c r="I71" s="27">
        <v>5.5314358770999998</v>
      </c>
      <c r="J71" s="27">
        <f t="shared" si="24"/>
        <v>0.17957774309999941</v>
      </c>
      <c r="K71" s="27">
        <f t="shared" si="25"/>
        <v>0.6961509912307724</v>
      </c>
      <c r="L71" s="5">
        <v>211</v>
      </c>
      <c r="M71" s="5">
        <f t="shared" si="26"/>
        <v>252.50621874368628</v>
      </c>
      <c r="N71" s="27">
        <f t="shared" si="27"/>
        <v>41.506218743686276</v>
      </c>
      <c r="O71" s="27">
        <f t="shared" si="28"/>
        <v>6529.7999999999984</v>
      </c>
      <c r="P71">
        <f t="shared" si="29"/>
        <v>1</v>
      </c>
      <c r="Q71">
        <f t="shared" si="30"/>
        <v>0</v>
      </c>
      <c r="R71">
        <f t="shared" si="31"/>
        <v>0</v>
      </c>
      <c r="S71">
        <f t="shared" si="32"/>
        <v>1</v>
      </c>
      <c r="T71">
        <f t="shared" si="33"/>
        <v>0</v>
      </c>
      <c r="U71">
        <f t="shared" si="34"/>
        <v>0</v>
      </c>
      <c r="V71">
        <f t="shared" si="35"/>
        <v>1</v>
      </c>
    </row>
    <row r="72" spans="1:22">
      <c r="A72" t="s">
        <v>25</v>
      </c>
      <c r="B72" t="s">
        <v>26</v>
      </c>
      <c r="C72" t="s">
        <v>110</v>
      </c>
      <c r="D72" t="s">
        <v>27</v>
      </c>
      <c r="E72" t="s">
        <v>15</v>
      </c>
      <c r="F72" t="s">
        <v>15</v>
      </c>
      <c r="G72" t="s">
        <v>15</v>
      </c>
      <c r="H72" s="27">
        <v>5.2832037290000002</v>
      </c>
      <c r="I72" s="27">
        <v>5.3084384257000004</v>
      </c>
      <c r="J72" s="27">
        <f t="shared" si="24"/>
        <v>2.5234696700000114E-2</v>
      </c>
      <c r="K72" s="27">
        <f t="shared" si="25"/>
        <v>0.76480539623077259</v>
      </c>
      <c r="L72" s="5">
        <v>197</v>
      </c>
      <c r="M72" s="5">
        <f t="shared" si="26"/>
        <v>202.0344900604876</v>
      </c>
      <c r="N72" s="27">
        <f t="shared" si="27"/>
        <v>5.0344900604875988</v>
      </c>
      <c r="O72" s="27">
        <f t="shared" si="28"/>
        <v>6543.7999999999984</v>
      </c>
      <c r="P72">
        <f t="shared" si="29"/>
        <v>1</v>
      </c>
      <c r="Q72">
        <f t="shared" si="30"/>
        <v>0</v>
      </c>
      <c r="R72">
        <f t="shared" si="31"/>
        <v>0</v>
      </c>
      <c r="S72">
        <f t="shared" si="32"/>
        <v>1</v>
      </c>
      <c r="T72">
        <f t="shared" si="33"/>
        <v>0</v>
      </c>
      <c r="U72">
        <f t="shared" si="34"/>
        <v>0</v>
      </c>
      <c r="V72">
        <f t="shared" si="35"/>
        <v>1</v>
      </c>
    </row>
    <row r="73" spans="1:22">
      <c r="A73" t="s">
        <v>10</v>
      </c>
      <c r="B73" t="s">
        <v>11</v>
      </c>
      <c r="C73" t="s">
        <v>109</v>
      </c>
      <c r="D73" t="s">
        <v>13</v>
      </c>
      <c r="E73" t="s">
        <v>20</v>
      </c>
      <c r="F73" t="s">
        <v>14</v>
      </c>
      <c r="G73" t="s">
        <v>14</v>
      </c>
      <c r="H73" s="27">
        <v>5.2225156530000003</v>
      </c>
      <c r="I73" s="27">
        <v>6.8174213704</v>
      </c>
      <c r="J73" s="27">
        <f t="shared" si="24"/>
        <v>1.5949057173999996</v>
      </c>
      <c r="K73" s="27">
        <f t="shared" si="25"/>
        <v>0.82549347223077252</v>
      </c>
      <c r="L73" s="5">
        <v>185.4</v>
      </c>
      <c r="M73" s="5">
        <f t="shared" si="26"/>
        <v>913.62606674866493</v>
      </c>
      <c r="N73" s="27">
        <f t="shared" si="27"/>
        <v>728.22606674866495</v>
      </c>
      <c r="O73" s="27">
        <f t="shared" si="28"/>
        <v>6555.3999999999987</v>
      </c>
      <c r="P73">
        <f t="shared" si="29"/>
        <v>1</v>
      </c>
      <c r="Q73">
        <f t="shared" si="30"/>
        <v>0</v>
      </c>
      <c r="R73">
        <f t="shared" si="31"/>
        <v>0</v>
      </c>
      <c r="S73">
        <f t="shared" si="32"/>
        <v>1</v>
      </c>
      <c r="T73">
        <f t="shared" si="33"/>
        <v>0</v>
      </c>
      <c r="U73">
        <f t="shared" si="34"/>
        <v>0</v>
      </c>
      <c r="V73">
        <f t="shared" si="35"/>
        <v>1</v>
      </c>
    </row>
    <row r="74" spans="1:22">
      <c r="A74" t="s">
        <v>30</v>
      </c>
      <c r="B74" t="s">
        <v>26</v>
      </c>
      <c r="C74" t="s">
        <v>110</v>
      </c>
      <c r="D74" t="s">
        <v>27</v>
      </c>
      <c r="E74" t="s">
        <v>19</v>
      </c>
      <c r="F74" t="s">
        <v>12</v>
      </c>
      <c r="G74" t="s">
        <v>19</v>
      </c>
      <c r="H74" s="27">
        <v>5.0931365160000004</v>
      </c>
      <c r="I74" s="27">
        <v>4.9675837391000002</v>
      </c>
      <c r="J74" s="27">
        <f t="shared" si="24"/>
        <v>0.12555277690000022</v>
      </c>
      <c r="K74" s="27">
        <f t="shared" si="25"/>
        <v>0.95487260923077244</v>
      </c>
      <c r="L74" s="5">
        <v>162.9</v>
      </c>
      <c r="M74" s="5">
        <f t="shared" si="26"/>
        <v>143.67930093328582</v>
      </c>
      <c r="N74" s="27">
        <f t="shared" si="27"/>
        <v>19.220699066714189</v>
      </c>
      <c r="O74" s="27">
        <f t="shared" si="28"/>
        <v>6577.8999999999987</v>
      </c>
      <c r="P74">
        <f t="shared" si="29"/>
        <v>1</v>
      </c>
      <c r="Q74">
        <f t="shared" si="30"/>
        <v>0</v>
      </c>
      <c r="R74">
        <f t="shared" si="31"/>
        <v>0</v>
      </c>
      <c r="S74">
        <f t="shared" si="32"/>
        <v>1</v>
      </c>
      <c r="T74">
        <f t="shared" si="33"/>
        <v>0</v>
      </c>
      <c r="U74">
        <f t="shared" si="34"/>
        <v>0</v>
      </c>
      <c r="V74">
        <f t="shared" si="35"/>
        <v>1</v>
      </c>
    </row>
    <row r="75" spans="1:22">
      <c r="A75" t="s">
        <v>30</v>
      </c>
      <c r="B75" t="s">
        <v>26</v>
      </c>
      <c r="C75" t="s">
        <v>110</v>
      </c>
      <c r="D75" t="s">
        <v>27</v>
      </c>
      <c r="E75" t="s">
        <v>16</v>
      </c>
      <c r="F75" t="s">
        <v>12</v>
      </c>
      <c r="G75" t="s">
        <v>19</v>
      </c>
      <c r="H75" s="27">
        <v>5.0039463059999996</v>
      </c>
      <c r="I75" s="27">
        <v>5.1292228297999998</v>
      </c>
      <c r="J75" s="27">
        <f t="shared" si="24"/>
        <v>0.12527652380000021</v>
      </c>
      <c r="K75" s="27">
        <f t="shared" si="25"/>
        <v>1.0440628192307733</v>
      </c>
      <c r="L75" s="5">
        <v>149</v>
      </c>
      <c r="M75" s="5">
        <f t="shared" si="26"/>
        <v>168.88581400685445</v>
      </c>
      <c r="N75" s="27">
        <f t="shared" si="27"/>
        <v>19.885814006854446</v>
      </c>
      <c r="O75" s="27">
        <f t="shared" si="28"/>
        <v>6591.7999999999984</v>
      </c>
      <c r="P75">
        <f t="shared" si="29"/>
        <v>1</v>
      </c>
      <c r="Q75">
        <f t="shared" si="30"/>
        <v>0</v>
      </c>
      <c r="R75">
        <f t="shared" si="31"/>
        <v>0</v>
      </c>
      <c r="S75">
        <f t="shared" si="32"/>
        <v>1</v>
      </c>
      <c r="T75">
        <f t="shared" si="33"/>
        <v>0</v>
      </c>
      <c r="U75">
        <f t="shared" si="34"/>
        <v>0</v>
      </c>
      <c r="V75">
        <f t="shared" si="35"/>
        <v>1</v>
      </c>
    </row>
    <row r="76" spans="1:22">
      <c r="A76" t="s">
        <v>10</v>
      </c>
      <c r="B76" t="s">
        <v>11</v>
      </c>
      <c r="C76" t="s">
        <v>110</v>
      </c>
      <c r="D76" t="s">
        <v>19</v>
      </c>
      <c r="E76" t="s">
        <v>12</v>
      </c>
      <c r="F76" t="s">
        <v>16</v>
      </c>
      <c r="G76" t="s">
        <v>18</v>
      </c>
      <c r="H76" s="27">
        <v>4.9621450850000004</v>
      </c>
      <c r="I76" s="27">
        <v>5.0519001859000001</v>
      </c>
      <c r="J76" s="27">
        <f t="shared" si="24"/>
        <v>8.9755100899999718E-2</v>
      </c>
      <c r="K76" s="27">
        <f t="shared" si="25"/>
        <v>1.0858640402307724</v>
      </c>
      <c r="L76" s="5">
        <v>142.9</v>
      </c>
      <c r="M76" s="5">
        <f t="shared" si="26"/>
        <v>156.31921802765194</v>
      </c>
      <c r="N76" s="27">
        <f t="shared" si="27"/>
        <v>13.419218027651937</v>
      </c>
      <c r="O76" s="27">
        <f t="shared" si="28"/>
        <v>6597.8999999999987</v>
      </c>
      <c r="P76">
        <f t="shared" si="29"/>
        <v>1</v>
      </c>
      <c r="Q76">
        <f t="shared" si="30"/>
        <v>0</v>
      </c>
      <c r="R76">
        <f t="shared" si="31"/>
        <v>0</v>
      </c>
      <c r="S76">
        <f t="shared" si="32"/>
        <v>1</v>
      </c>
      <c r="T76">
        <f t="shared" si="33"/>
        <v>0</v>
      </c>
      <c r="U76">
        <f t="shared" si="34"/>
        <v>0</v>
      </c>
      <c r="V76">
        <f t="shared" si="35"/>
        <v>1</v>
      </c>
    </row>
    <row r="77" spans="1:22">
      <c r="A77" t="s">
        <v>22</v>
      </c>
      <c r="B77" t="s">
        <v>11</v>
      </c>
      <c r="C77" t="s">
        <v>109</v>
      </c>
      <c r="D77" t="s">
        <v>19</v>
      </c>
      <c r="E77" t="s">
        <v>12</v>
      </c>
      <c r="F77" t="s">
        <v>14</v>
      </c>
      <c r="G77" t="s">
        <v>14</v>
      </c>
      <c r="H77" s="27">
        <v>4.8751973230000001</v>
      </c>
      <c r="I77" s="27">
        <v>3.7263609812</v>
      </c>
      <c r="J77" s="27">
        <f t="shared" si="24"/>
        <v>1.1488363418</v>
      </c>
      <c r="K77" s="27">
        <f t="shared" si="25"/>
        <v>1.1728118022307727</v>
      </c>
      <c r="L77" s="5">
        <v>131</v>
      </c>
      <c r="M77" s="5">
        <f t="shared" si="26"/>
        <v>41.527712738323935</v>
      </c>
      <c r="N77" s="27">
        <f t="shared" si="27"/>
        <v>89.472287261676058</v>
      </c>
      <c r="O77" s="27">
        <f t="shared" si="28"/>
        <v>6609.7999999999984</v>
      </c>
      <c r="P77">
        <f t="shared" si="29"/>
        <v>1</v>
      </c>
      <c r="Q77">
        <f t="shared" si="30"/>
        <v>0</v>
      </c>
      <c r="R77">
        <f t="shared" si="31"/>
        <v>0</v>
      </c>
      <c r="S77">
        <f t="shared" si="32"/>
        <v>1</v>
      </c>
      <c r="T77">
        <f t="shared" si="33"/>
        <v>0</v>
      </c>
      <c r="U77">
        <f t="shared" si="34"/>
        <v>0</v>
      </c>
      <c r="V77">
        <f t="shared" si="35"/>
        <v>1</v>
      </c>
    </row>
    <row r="78" spans="1:22">
      <c r="A78" t="s">
        <v>22</v>
      </c>
      <c r="B78" t="s">
        <v>11</v>
      </c>
      <c r="C78" t="s">
        <v>109</v>
      </c>
      <c r="D78" t="s">
        <v>19</v>
      </c>
      <c r="E78" t="s">
        <v>21</v>
      </c>
      <c r="F78" t="s">
        <v>12</v>
      </c>
      <c r="G78" t="s">
        <v>21</v>
      </c>
      <c r="H78" s="27">
        <v>4.8121843550000003</v>
      </c>
      <c r="I78" s="27">
        <v>6.4454308869999997</v>
      </c>
      <c r="J78" s="27">
        <f t="shared" si="24"/>
        <v>1.6332465319999994</v>
      </c>
      <c r="K78" s="27">
        <f t="shared" si="25"/>
        <v>1.2358247702307725</v>
      </c>
      <c r="L78" s="5">
        <v>123</v>
      </c>
      <c r="M78" s="5">
        <f t="shared" si="26"/>
        <v>629.8179988913588</v>
      </c>
      <c r="N78" s="27">
        <f t="shared" si="27"/>
        <v>506.8179988913588</v>
      </c>
      <c r="O78" s="27">
        <f t="shared" si="28"/>
        <v>6617.7999999999984</v>
      </c>
      <c r="P78">
        <f t="shared" si="29"/>
        <v>1</v>
      </c>
      <c r="Q78">
        <f t="shared" si="30"/>
        <v>0</v>
      </c>
      <c r="R78">
        <f t="shared" si="31"/>
        <v>0</v>
      </c>
      <c r="S78">
        <f t="shared" si="32"/>
        <v>1</v>
      </c>
      <c r="T78">
        <f t="shared" si="33"/>
        <v>0</v>
      </c>
      <c r="U78">
        <f t="shared" si="34"/>
        <v>0</v>
      </c>
      <c r="V78">
        <f t="shared" si="35"/>
        <v>1</v>
      </c>
    </row>
    <row r="79" spans="1:22">
      <c r="A79" t="s">
        <v>25</v>
      </c>
      <c r="B79" t="s">
        <v>26</v>
      </c>
      <c r="C79" t="s">
        <v>109</v>
      </c>
      <c r="D79" t="s">
        <v>28</v>
      </c>
      <c r="E79" t="s">
        <v>13</v>
      </c>
      <c r="F79" t="s">
        <v>13</v>
      </c>
      <c r="G79" t="s">
        <v>12</v>
      </c>
      <c r="H79" s="27">
        <v>4.7957905460000001</v>
      </c>
      <c r="I79" s="27">
        <v>5.1846795810000001</v>
      </c>
      <c r="J79" s="27">
        <f t="shared" si="24"/>
        <v>0.38888903500000005</v>
      </c>
      <c r="K79" s="27">
        <f t="shared" si="25"/>
        <v>1.2522185792307727</v>
      </c>
      <c r="L79" s="5">
        <v>121</v>
      </c>
      <c r="M79" s="5">
        <f t="shared" si="26"/>
        <v>178.51624062955793</v>
      </c>
      <c r="N79" s="27">
        <f t="shared" si="27"/>
        <v>57.516240629557927</v>
      </c>
      <c r="O79" s="27">
        <f t="shared" si="28"/>
        <v>6619.7999999999984</v>
      </c>
      <c r="P79">
        <f t="shared" si="29"/>
        <v>1</v>
      </c>
      <c r="Q79">
        <f t="shared" si="30"/>
        <v>0</v>
      </c>
      <c r="R79">
        <f t="shared" si="31"/>
        <v>0</v>
      </c>
      <c r="S79">
        <f t="shared" si="32"/>
        <v>1</v>
      </c>
      <c r="T79">
        <f t="shared" si="33"/>
        <v>0</v>
      </c>
      <c r="U79">
        <f t="shared" si="34"/>
        <v>0</v>
      </c>
      <c r="V79">
        <f t="shared" si="35"/>
        <v>1</v>
      </c>
    </row>
    <row r="80" spans="1:22">
      <c r="A80" t="s">
        <v>10</v>
      </c>
      <c r="B80" t="s">
        <v>11</v>
      </c>
      <c r="C80" t="s">
        <v>110</v>
      </c>
      <c r="D80" t="s">
        <v>19</v>
      </c>
      <c r="E80" t="s">
        <v>20</v>
      </c>
      <c r="F80" t="s">
        <v>14</v>
      </c>
      <c r="G80" t="s">
        <v>14</v>
      </c>
      <c r="H80" s="27">
        <v>4.7765993020000002</v>
      </c>
      <c r="I80" s="27">
        <v>4.7351190551000002</v>
      </c>
      <c r="J80" s="27">
        <f t="shared" si="24"/>
        <v>4.1480246899999962E-2</v>
      </c>
      <c r="K80" s="27">
        <f t="shared" si="25"/>
        <v>1.2714098232307727</v>
      </c>
      <c r="L80" s="5">
        <v>118.7</v>
      </c>
      <c r="M80" s="5">
        <f t="shared" si="26"/>
        <v>113.87701555066317</v>
      </c>
      <c r="N80" s="27">
        <f t="shared" si="27"/>
        <v>4.822984449336829</v>
      </c>
      <c r="O80" s="27">
        <f t="shared" si="28"/>
        <v>6622.0999999999985</v>
      </c>
      <c r="P80">
        <f t="shared" si="29"/>
        <v>1</v>
      </c>
      <c r="Q80">
        <f t="shared" si="30"/>
        <v>0</v>
      </c>
      <c r="R80">
        <f t="shared" si="31"/>
        <v>0</v>
      </c>
      <c r="S80">
        <f t="shared" si="32"/>
        <v>1</v>
      </c>
      <c r="T80">
        <f t="shared" si="33"/>
        <v>0</v>
      </c>
      <c r="U80">
        <f t="shared" si="34"/>
        <v>0</v>
      </c>
      <c r="V80">
        <f t="shared" si="35"/>
        <v>1</v>
      </c>
    </row>
    <row r="81" spans="1:22">
      <c r="A81" t="s">
        <v>22</v>
      </c>
      <c r="B81" t="s">
        <v>11</v>
      </c>
      <c r="C81" t="s">
        <v>109</v>
      </c>
      <c r="D81" t="s">
        <v>21</v>
      </c>
      <c r="E81" t="s">
        <v>12</v>
      </c>
      <c r="F81" t="s">
        <v>19</v>
      </c>
      <c r="G81" t="s">
        <v>21</v>
      </c>
      <c r="H81" s="27">
        <v>4.7004803659999999</v>
      </c>
      <c r="I81" s="27">
        <v>6.1004922691000001</v>
      </c>
      <c r="J81" s="27">
        <f t="shared" si="24"/>
        <v>1.4000119031000002</v>
      </c>
      <c r="K81" s="27">
        <f t="shared" si="25"/>
        <v>1.347528759230773</v>
      </c>
      <c r="L81" s="5">
        <v>110</v>
      </c>
      <c r="M81" s="5">
        <f t="shared" si="26"/>
        <v>446.07730611669314</v>
      </c>
      <c r="N81" s="27">
        <f t="shared" si="27"/>
        <v>336.07730611669314</v>
      </c>
      <c r="O81" s="27">
        <f t="shared" si="28"/>
        <v>6630.7999999999984</v>
      </c>
      <c r="P81">
        <f t="shared" si="29"/>
        <v>1</v>
      </c>
      <c r="Q81">
        <f t="shared" si="30"/>
        <v>0</v>
      </c>
      <c r="R81">
        <f t="shared" si="31"/>
        <v>0</v>
      </c>
      <c r="S81">
        <f t="shared" si="32"/>
        <v>1</v>
      </c>
      <c r="T81">
        <f t="shared" si="33"/>
        <v>0</v>
      </c>
      <c r="U81">
        <f t="shared" si="34"/>
        <v>0</v>
      </c>
      <c r="V81">
        <f t="shared" si="35"/>
        <v>1</v>
      </c>
    </row>
    <row r="82" spans="1:22">
      <c r="A82" t="s">
        <v>30</v>
      </c>
      <c r="B82" t="s">
        <v>26</v>
      </c>
      <c r="C82" t="s">
        <v>110</v>
      </c>
      <c r="D82" t="s">
        <v>29</v>
      </c>
      <c r="E82" t="s">
        <v>15</v>
      </c>
      <c r="F82" t="s">
        <v>12</v>
      </c>
      <c r="G82" t="s">
        <v>13</v>
      </c>
      <c r="H82" s="27">
        <v>4.6327853530000001</v>
      </c>
      <c r="I82" s="27">
        <v>4.3289213569999996</v>
      </c>
      <c r="J82" s="27">
        <f t="shared" si="24"/>
        <v>0.30386399600000047</v>
      </c>
      <c r="K82" s="27">
        <f t="shared" si="25"/>
        <v>1.4152237722307728</v>
      </c>
      <c r="L82" s="5">
        <v>102.8</v>
      </c>
      <c r="M82" s="5">
        <f t="shared" si="26"/>
        <v>75.862413959686037</v>
      </c>
      <c r="N82" s="27">
        <f t="shared" si="27"/>
        <v>26.93758604031396</v>
      </c>
      <c r="O82" s="27">
        <f t="shared" si="28"/>
        <v>6637.9999999999982</v>
      </c>
      <c r="P82">
        <f t="shared" si="29"/>
        <v>1</v>
      </c>
      <c r="Q82">
        <f t="shared" si="30"/>
        <v>0</v>
      </c>
      <c r="R82">
        <f t="shared" si="31"/>
        <v>0</v>
      </c>
      <c r="S82">
        <f t="shared" si="32"/>
        <v>1</v>
      </c>
      <c r="T82">
        <f t="shared" si="33"/>
        <v>0</v>
      </c>
      <c r="U82">
        <f t="shared" si="34"/>
        <v>0</v>
      </c>
      <c r="V82">
        <f t="shared" si="35"/>
        <v>1</v>
      </c>
    </row>
    <row r="83" spans="1:22">
      <c r="A83" t="s">
        <v>25</v>
      </c>
      <c r="B83" t="s">
        <v>26</v>
      </c>
      <c r="C83" t="s">
        <v>110</v>
      </c>
      <c r="D83" t="s">
        <v>29</v>
      </c>
      <c r="E83" t="s">
        <v>20</v>
      </c>
      <c r="F83" t="s">
        <v>14</v>
      </c>
      <c r="G83" t="s">
        <v>14</v>
      </c>
      <c r="H83" s="27">
        <v>4.6249728130000003</v>
      </c>
      <c r="I83" s="27">
        <v>4.6649925236999996</v>
      </c>
      <c r="J83" s="27">
        <f t="shared" si="24"/>
        <v>4.0019710699999322E-2</v>
      </c>
      <c r="K83" s="27">
        <f t="shared" si="25"/>
        <v>1.4230363122307725</v>
      </c>
      <c r="L83" s="5">
        <v>102</v>
      </c>
      <c r="M83" s="5">
        <f t="shared" si="26"/>
        <v>106.16479149917738</v>
      </c>
      <c r="N83" s="27">
        <f t="shared" si="27"/>
        <v>4.1647914991773831</v>
      </c>
      <c r="O83" s="27">
        <f t="shared" si="28"/>
        <v>6638.7999999999984</v>
      </c>
      <c r="P83">
        <f t="shared" si="29"/>
        <v>1</v>
      </c>
      <c r="Q83">
        <f t="shared" si="30"/>
        <v>0</v>
      </c>
      <c r="R83">
        <f t="shared" si="31"/>
        <v>0</v>
      </c>
      <c r="S83">
        <f t="shared" si="32"/>
        <v>1</v>
      </c>
      <c r="T83">
        <f t="shared" si="33"/>
        <v>0</v>
      </c>
      <c r="U83">
        <f t="shared" si="34"/>
        <v>0</v>
      </c>
      <c r="V83">
        <f t="shared" si="35"/>
        <v>1</v>
      </c>
    </row>
    <row r="84" spans="1:22">
      <c r="A84" t="s">
        <v>30</v>
      </c>
      <c r="B84" t="s">
        <v>26</v>
      </c>
      <c r="C84" t="s">
        <v>110</v>
      </c>
      <c r="D84" t="s">
        <v>29</v>
      </c>
      <c r="E84" t="s">
        <v>15</v>
      </c>
      <c r="F84" t="s">
        <v>14</v>
      </c>
      <c r="G84" t="s">
        <v>14</v>
      </c>
      <c r="H84" s="27">
        <v>4.5496574760000001</v>
      </c>
      <c r="I84" s="27">
        <v>3.2468034176999998</v>
      </c>
      <c r="J84" s="27">
        <f t="shared" si="24"/>
        <v>1.3028540583000003</v>
      </c>
      <c r="K84" s="27">
        <f t="shared" si="25"/>
        <v>1.4983516492307727</v>
      </c>
      <c r="L84" s="5">
        <v>94.6</v>
      </c>
      <c r="M84" s="5">
        <f t="shared" si="26"/>
        <v>25.708030597447408</v>
      </c>
      <c r="N84" s="27">
        <f t="shared" si="27"/>
        <v>68.89196940255259</v>
      </c>
      <c r="O84" s="27">
        <f t="shared" si="28"/>
        <v>6646.199999999998</v>
      </c>
      <c r="P84">
        <f t="shared" si="29"/>
        <v>1</v>
      </c>
      <c r="Q84">
        <f t="shared" si="30"/>
        <v>0</v>
      </c>
      <c r="R84">
        <f t="shared" si="31"/>
        <v>0</v>
      </c>
      <c r="S84">
        <f t="shared" si="32"/>
        <v>1</v>
      </c>
      <c r="T84">
        <f t="shared" si="33"/>
        <v>0</v>
      </c>
      <c r="U84">
        <f t="shared" si="34"/>
        <v>0</v>
      </c>
      <c r="V84">
        <f t="shared" si="35"/>
        <v>1</v>
      </c>
    </row>
    <row r="85" spans="1:22">
      <c r="A85" t="s">
        <v>30</v>
      </c>
      <c r="B85" t="s">
        <v>26</v>
      </c>
      <c r="C85" t="s">
        <v>110</v>
      </c>
      <c r="D85" t="s">
        <v>29</v>
      </c>
      <c r="E85" t="s">
        <v>19</v>
      </c>
      <c r="F85" t="s">
        <v>12</v>
      </c>
      <c r="G85" t="s">
        <v>13</v>
      </c>
      <c r="H85" s="27">
        <v>4.4367515339999999</v>
      </c>
      <c r="I85" s="27">
        <v>4.3197833091</v>
      </c>
      <c r="J85" s="27">
        <f t="shared" si="24"/>
        <v>0.11696822489999992</v>
      </c>
      <c r="K85" s="27">
        <f t="shared" si="25"/>
        <v>1.6112575912307729</v>
      </c>
      <c r="L85" s="5">
        <v>84.5</v>
      </c>
      <c r="M85" s="5">
        <f t="shared" si="26"/>
        <v>75.172337365600214</v>
      </c>
      <c r="N85" s="27">
        <f t="shared" si="27"/>
        <v>9.3276626343997862</v>
      </c>
      <c r="O85" s="27">
        <f t="shared" si="28"/>
        <v>6656.2999999999984</v>
      </c>
      <c r="P85">
        <f t="shared" si="29"/>
        <v>1</v>
      </c>
      <c r="Q85">
        <f t="shared" si="30"/>
        <v>0</v>
      </c>
      <c r="R85">
        <f t="shared" si="31"/>
        <v>0</v>
      </c>
      <c r="S85">
        <f t="shared" si="32"/>
        <v>1</v>
      </c>
      <c r="T85">
        <f t="shared" si="33"/>
        <v>0</v>
      </c>
      <c r="U85">
        <f t="shared" si="34"/>
        <v>0</v>
      </c>
      <c r="V85">
        <f t="shared" si="35"/>
        <v>1</v>
      </c>
    </row>
    <row r="86" spans="1:22">
      <c r="A86" t="s">
        <v>30</v>
      </c>
      <c r="B86" t="s">
        <v>26</v>
      </c>
      <c r="C86" t="s">
        <v>110</v>
      </c>
      <c r="D86" t="s">
        <v>29</v>
      </c>
      <c r="E86" t="s">
        <v>19</v>
      </c>
      <c r="F86" t="s">
        <v>14</v>
      </c>
      <c r="G86" t="s">
        <v>14</v>
      </c>
      <c r="H86" s="27">
        <v>4.2822062990000003</v>
      </c>
      <c r="I86" s="27">
        <v>3.4681791736999998</v>
      </c>
      <c r="J86" s="27">
        <f t="shared" si="24"/>
        <v>0.81402712530000043</v>
      </c>
      <c r="K86" s="27">
        <f t="shared" si="25"/>
        <v>1.7658028262307726</v>
      </c>
      <c r="L86" s="5">
        <v>72.400000000000006</v>
      </c>
      <c r="M86" s="5">
        <f t="shared" si="26"/>
        <v>32.078280259807535</v>
      </c>
      <c r="N86" s="27">
        <f t="shared" si="27"/>
        <v>40.321719740192471</v>
      </c>
      <c r="O86" s="27">
        <f t="shared" si="28"/>
        <v>6668.3999999999987</v>
      </c>
      <c r="P86">
        <f t="shared" si="29"/>
        <v>1</v>
      </c>
      <c r="Q86">
        <f t="shared" si="30"/>
        <v>0</v>
      </c>
      <c r="R86">
        <f t="shared" si="31"/>
        <v>0</v>
      </c>
      <c r="S86">
        <f t="shared" si="32"/>
        <v>1</v>
      </c>
      <c r="T86">
        <f t="shared" si="33"/>
        <v>0</v>
      </c>
      <c r="U86">
        <f t="shared" si="34"/>
        <v>0</v>
      </c>
      <c r="V86">
        <f t="shared" si="35"/>
        <v>1</v>
      </c>
    </row>
    <row r="87" spans="1:22">
      <c r="A87" t="s">
        <v>10</v>
      </c>
      <c r="B87" t="s">
        <v>11</v>
      </c>
      <c r="C87" t="s">
        <v>110</v>
      </c>
      <c r="D87" t="s">
        <v>19</v>
      </c>
      <c r="E87" t="s">
        <v>19</v>
      </c>
      <c r="F87" t="s">
        <v>12</v>
      </c>
      <c r="G87" t="s">
        <v>19</v>
      </c>
      <c r="H87" s="27">
        <v>4.2061840439999996</v>
      </c>
      <c r="I87" s="27">
        <v>3.3428317097</v>
      </c>
      <c r="J87" s="27">
        <f t="shared" si="24"/>
        <v>0.86335233429999958</v>
      </c>
      <c r="K87" s="27">
        <f t="shared" si="25"/>
        <v>1.8418250812307733</v>
      </c>
      <c r="L87" s="5">
        <v>67.099999999999994</v>
      </c>
      <c r="M87" s="5">
        <f t="shared" si="26"/>
        <v>28.299148325753478</v>
      </c>
      <c r="N87" s="27">
        <f t="shared" si="27"/>
        <v>38.800851674246516</v>
      </c>
      <c r="O87" s="27">
        <f t="shared" si="28"/>
        <v>6673.699999999998</v>
      </c>
      <c r="P87">
        <f t="shared" si="29"/>
        <v>1</v>
      </c>
      <c r="Q87">
        <f t="shared" si="30"/>
        <v>0</v>
      </c>
      <c r="R87">
        <f t="shared" si="31"/>
        <v>0</v>
      </c>
      <c r="S87">
        <f t="shared" si="32"/>
        <v>1</v>
      </c>
      <c r="T87">
        <f t="shared" si="33"/>
        <v>0</v>
      </c>
      <c r="U87">
        <f t="shared" si="34"/>
        <v>0</v>
      </c>
      <c r="V87">
        <f t="shared" si="35"/>
        <v>1</v>
      </c>
    </row>
    <row r="88" spans="1:22">
      <c r="A88" t="s">
        <v>22</v>
      </c>
      <c r="B88" t="s">
        <v>11</v>
      </c>
      <c r="C88" t="s">
        <v>109</v>
      </c>
      <c r="D88" t="s">
        <v>19</v>
      </c>
      <c r="E88" t="s">
        <v>21</v>
      </c>
      <c r="F88" t="s">
        <v>19</v>
      </c>
      <c r="G88" t="s">
        <v>21</v>
      </c>
      <c r="H88" s="27">
        <v>4.0943445619999999</v>
      </c>
      <c r="I88" s="27">
        <v>2.9571647024000001</v>
      </c>
      <c r="J88" s="27">
        <f t="shared" si="24"/>
        <v>1.1371798595999998</v>
      </c>
      <c r="K88" s="27">
        <f t="shared" si="25"/>
        <v>1.953664563230773</v>
      </c>
      <c r="L88" s="5">
        <v>60</v>
      </c>
      <c r="M88" s="5">
        <f t="shared" si="26"/>
        <v>19.243333756595604</v>
      </c>
      <c r="N88" s="27">
        <f t="shared" si="27"/>
        <v>40.756666243404396</v>
      </c>
      <c r="O88" s="27">
        <f t="shared" si="28"/>
        <v>6680.7999999999984</v>
      </c>
      <c r="P88">
        <f t="shared" si="29"/>
        <v>1</v>
      </c>
      <c r="Q88">
        <f t="shared" si="30"/>
        <v>0</v>
      </c>
      <c r="R88">
        <f t="shared" si="31"/>
        <v>0</v>
      </c>
      <c r="S88">
        <f t="shared" si="32"/>
        <v>1</v>
      </c>
      <c r="T88">
        <f t="shared" si="33"/>
        <v>0</v>
      </c>
      <c r="U88">
        <f t="shared" si="34"/>
        <v>0</v>
      </c>
      <c r="V88">
        <f t="shared" si="35"/>
        <v>1</v>
      </c>
    </row>
    <row r="89" spans="1:22">
      <c r="A89" t="s">
        <v>30</v>
      </c>
      <c r="B89" t="s">
        <v>26</v>
      </c>
      <c r="C89" t="s">
        <v>110</v>
      </c>
      <c r="D89" t="s">
        <v>27</v>
      </c>
      <c r="E89" t="s">
        <v>15</v>
      </c>
      <c r="F89" t="s">
        <v>15</v>
      </c>
      <c r="G89" t="s">
        <v>15</v>
      </c>
      <c r="H89" s="27">
        <v>4.0483006240000003</v>
      </c>
      <c r="I89" s="27">
        <v>3.8446903698999999</v>
      </c>
      <c r="J89" s="27">
        <f t="shared" si="24"/>
        <v>0.20361025410000044</v>
      </c>
      <c r="K89" s="27">
        <f t="shared" si="25"/>
        <v>1.9997085012307725</v>
      </c>
      <c r="L89" s="5">
        <v>57.3</v>
      </c>
      <c r="M89" s="5">
        <f t="shared" si="26"/>
        <v>46.744208695965632</v>
      </c>
      <c r="N89" s="27">
        <f t="shared" si="27"/>
        <v>10.555791304034365</v>
      </c>
      <c r="O89" s="27">
        <f t="shared" si="28"/>
        <v>6683.4999999999982</v>
      </c>
      <c r="P89">
        <f t="shared" si="29"/>
        <v>1</v>
      </c>
      <c r="Q89">
        <f t="shared" si="30"/>
        <v>0</v>
      </c>
      <c r="R89">
        <f t="shared" si="31"/>
        <v>0</v>
      </c>
      <c r="S89">
        <f t="shared" si="32"/>
        <v>1</v>
      </c>
      <c r="T89">
        <f t="shared" si="33"/>
        <v>0</v>
      </c>
      <c r="U89">
        <f t="shared" si="34"/>
        <v>0</v>
      </c>
      <c r="V89">
        <f t="shared" si="35"/>
        <v>1</v>
      </c>
    </row>
    <row r="90" spans="1:22">
      <c r="A90" t="s">
        <v>30</v>
      </c>
      <c r="B90" t="s">
        <v>26</v>
      </c>
      <c r="C90" t="s">
        <v>110</v>
      </c>
      <c r="D90" t="s">
        <v>29</v>
      </c>
      <c r="E90" t="s">
        <v>12</v>
      </c>
      <c r="F90" t="s">
        <v>12</v>
      </c>
      <c r="G90" t="s">
        <v>33</v>
      </c>
      <c r="H90" s="27">
        <v>4.0430512680000001</v>
      </c>
      <c r="I90" s="27">
        <v>3.2970398406000001</v>
      </c>
      <c r="J90" s="27">
        <f t="shared" si="24"/>
        <v>0.74601142740000004</v>
      </c>
      <c r="K90" s="27">
        <f t="shared" si="25"/>
        <v>2.0049578572307727</v>
      </c>
      <c r="L90" s="5">
        <v>57</v>
      </c>
      <c r="M90" s="5">
        <f t="shared" si="26"/>
        <v>27.032499858415793</v>
      </c>
      <c r="N90" s="27">
        <f t="shared" si="27"/>
        <v>29.967500141584207</v>
      </c>
      <c r="O90" s="27">
        <f t="shared" si="28"/>
        <v>6683.7999999999984</v>
      </c>
      <c r="P90">
        <f t="shared" si="29"/>
        <v>1</v>
      </c>
      <c r="Q90">
        <f t="shared" si="30"/>
        <v>0</v>
      </c>
      <c r="R90">
        <f t="shared" si="31"/>
        <v>0</v>
      </c>
      <c r="S90">
        <f t="shared" si="32"/>
        <v>1</v>
      </c>
      <c r="T90">
        <f t="shared" si="33"/>
        <v>0</v>
      </c>
      <c r="U90">
        <f t="shared" si="34"/>
        <v>0</v>
      </c>
      <c r="V90">
        <f t="shared" si="35"/>
        <v>1</v>
      </c>
    </row>
    <row r="91" spans="1:22">
      <c r="A91" t="s">
        <v>30</v>
      </c>
      <c r="B91" t="s">
        <v>26</v>
      </c>
      <c r="C91" t="s">
        <v>109</v>
      </c>
      <c r="D91" t="s">
        <v>28</v>
      </c>
      <c r="E91" t="s">
        <v>13</v>
      </c>
      <c r="F91" t="s">
        <v>13</v>
      </c>
      <c r="G91" t="s">
        <v>15</v>
      </c>
      <c r="H91" s="27">
        <v>3.9834130019999998</v>
      </c>
      <c r="I91" s="27">
        <v>2.7866601828999999</v>
      </c>
      <c r="J91" s="27">
        <f t="shared" si="24"/>
        <v>1.1967528190999999</v>
      </c>
      <c r="K91" s="27">
        <f t="shared" si="25"/>
        <v>2.064596123230773</v>
      </c>
      <c r="L91" s="5">
        <v>53.7</v>
      </c>
      <c r="M91" s="5">
        <f t="shared" si="26"/>
        <v>16.226734874772276</v>
      </c>
      <c r="N91" s="27">
        <f t="shared" si="27"/>
        <v>37.473265125227726</v>
      </c>
      <c r="O91" s="27">
        <f t="shared" si="28"/>
        <v>6687.0999999999985</v>
      </c>
      <c r="P91">
        <f t="shared" si="29"/>
        <v>1</v>
      </c>
      <c r="Q91">
        <f t="shared" si="30"/>
        <v>0</v>
      </c>
      <c r="R91">
        <f t="shared" si="31"/>
        <v>0</v>
      </c>
      <c r="S91">
        <f t="shared" si="32"/>
        <v>1</v>
      </c>
      <c r="T91">
        <f t="shared" si="33"/>
        <v>0</v>
      </c>
      <c r="U91">
        <f t="shared" si="34"/>
        <v>0</v>
      </c>
      <c r="V91">
        <f t="shared" si="35"/>
        <v>1</v>
      </c>
    </row>
    <row r="92" spans="1:22">
      <c r="A92" t="s">
        <v>30</v>
      </c>
      <c r="B92" t="s">
        <v>26</v>
      </c>
      <c r="C92" t="s">
        <v>109</v>
      </c>
      <c r="D92" t="s">
        <v>28</v>
      </c>
      <c r="E92" t="s">
        <v>13</v>
      </c>
      <c r="F92" t="s">
        <v>12</v>
      </c>
      <c r="G92" t="s">
        <v>15</v>
      </c>
      <c r="H92" s="27">
        <v>3.864931398</v>
      </c>
      <c r="I92" s="27">
        <v>2.5934644346</v>
      </c>
      <c r="J92" s="27">
        <f t="shared" si="24"/>
        <v>1.2714669634</v>
      </c>
      <c r="K92" s="27">
        <f t="shared" si="25"/>
        <v>2.1830777272307729</v>
      </c>
      <c r="L92" s="5">
        <v>47.7</v>
      </c>
      <c r="M92" s="5">
        <f t="shared" si="26"/>
        <v>13.37603181161221</v>
      </c>
      <c r="N92" s="27">
        <f t="shared" si="27"/>
        <v>34.323968188387795</v>
      </c>
      <c r="O92" s="27">
        <f t="shared" si="28"/>
        <v>6693.0999999999985</v>
      </c>
      <c r="P92">
        <f t="shared" si="29"/>
        <v>1</v>
      </c>
      <c r="Q92">
        <f t="shared" si="30"/>
        <v>0</v>
      </c>
      <c r="R92">
        <f t="shared" si="31"/>
        <v>0</v>
      </c>
      <c r="S92">
        <f t="shared" si="32"/>
        <v>1</v>
      </c>
      <c r="T92">
        <f t="shared" si="33"/>
        <v>0</v>
      </c>
      <c r="U92">
        <f t="shared" si="34"/>
        <v>0</v>
      </c>
      <c r="V92">
        <f t="shared" si="35"/>
        <v>1</v>
      </c>
    </row>
    <row r="93" spans="1:22">
      <c r="A93" t="s">
        <v>22</v>
      </c>
      <c r="B93" t="s">
        <v>11</v>
      </c>
      <c r="C93" t="s">
        <v>109</v>
      </c>
      <c r="D93" t="s">
        <v>21</v>
      </c>
      <c r="E93" t="s">
        <v>19</v>
      </c>
      <c r="F93" t="s">
        <v>19</v>
      </c>
      <c r="G93" t="s">
        <v>12</v>
      </c>
      <c r="H93" s="27">
        <v>3.6888794539999998</v>
      </c>
      <c r="I93" s="27">
        <v>3.5777678967000002</v>
      </c>
      <c r="J93" s="27">
        <f t="shared" si="24"/>
        <v>0.11111155729999966</v>
      </c>
      <c r="K93" s="27">
        <f t="shared" si="25"/>
        <v>2.359129671230773</v>
      </c>
      <c r="L93" s="5">
        <v>40</v>
      </c>
      <c r="M93" s="5">
        <f t="shared" si="26"/>
        <v>35.793556697805755</v>
      </c>
      <c r="N93" s="27">
        <f t="shared" si="27"/>
        <v>4.2064433021942449</v>
      </c>
      <c r="O93" s="27">
        <f t="shared" si="28"/>
        <v>6700.7999999999984</v>
      </c>
      <c r="P93">
        <f t="shared" si="29"/>
        <v>1</v>
      </c>
      <c r="Q93">
        <f t="shared" si="30"/>
        <v>0</v>
      </c>
      <c r="R93">
        <f t="shared" si="31"/>
        <v>0</v>
      </c>
      <c r="S93">
        <f t="shared" si="32"/>
        <v>1</v>
      </c>
      <c r="T93">
        <f t="shared" si="33"/>
        <v>0</v>
      </c>
      <c r="U93">
        <f t="shared" si="34"/>
        <v>0</v>
      </c>
      <c r="V93">
        <f t="shared" si="35"/>
        <v>1</v>
      </c>
    </row>
    <row r="94" spans="1:22">
      <c r="A94" t="s">
        <v>10</v>
      </c>
      <c r="B94" t="s">
        <v>11</v>
      </c>
      <c r="C94" t="s">
        <v>110</v>
      </c>
      <c r="D94" t="s">
        <v>20</v>
      </c>
      <c r="E94" t="s">
        <v>20</v>
      </c>
      <c r="F94" t="s">
        <v>14</v>
      </c>
      <c r="G94" t="s">
        <v>14</v>
      </c>
      <c r="H94" s="27">
        <v>3.4468078929999999</v>
      </c>
      <c r="I94" s="27">
        <v>4.8506006804000004</v>
      </c>
      <c r="J94" s="27">
        <f t="shared" si="24"/>
        <v>1.4037927874000005</v>
      </c>
      <c r="K94" s="27">
        <f t="shared" si="25"/>
        <v>2.6012012322307729</v>
      </c>
      <c r="L94" s="5">
        <v>31.4</v>
      </c>
      <c r="M94" s="5">
        <f t="shared" si="26"/>
        <v>127.81714404456126</v>
      </c>
      <c r="N94" s="27">
        <f t="shared" si="27"/>
        <v>96.417144044561269</v>
      </c>
      <c r="O94" s="27">
        <f t="shared" si="28"/>
        <v>6709.3999999999987</v>
      </c>
      <c r="P94">
        <f t="shared" si="29"/>
        <v>1</v>
      </c>
      <c r="Q94">
        <f t="shared" si="30"/>
        <v>0</v>
      </c>
      <c r="R94">
        <f t="shared" si="31"/>
        <v>0</v>
      </c>
      <c r="S94">
        <f t="shared" si="32"/>
        <v>1</v>
      </c>
      <c r="T94">
        <f t="shared" si="33"/>
        <v>0</v>
      </c>
      <c r="U94">
        <f t="shared" si="34"/>
        <v>0</v>
      </c>
      <c r="V94">
        <f t="shared" si="35"/>
        <v>1</v>
      </c>
    </row>
    <row r="95" spans="1:22">
      <c r="A95" t="s">
        <v>10</v>
      </c>
      <c r="B95" t="s">
        <v>11</v>
      </c>
      <c r="C95" t="s">
        <v>110</v>
      </c>
      <c r="D95" t="s">
        <v>19</v>
      </c>
      <c r="E95" t="s">
        <v>12</v>
      </c>
      <c r="F95" t="s">
        <v>19</v>
      </c>
      <c r="G95" t="s">
        <v>19</v>
      </c>
      <c r="H95" s="27">
        <v>3.3638415949999998</v>
      </c>
      <c r="I95" s="27">
        <v>3.4010819679000002</v>
      </c>
      <c r="J95" s="27">
        <f t="shared" si="24"/>
        <v>3.7240372900000374E-2</v>
      </c>
      <c r="K95" s="27">
        <f t="shared" si="25"/>
        <v>2.684167530230773</v>
      </c>
      <c r="L95" s="5">
        <v>28.9</v>
      </c>
      <c r="M95" s="5">
        <f t="shared" si="26"/>
        <v>29.996537786932706</v>
      </c>
      <c r="N95" s="27">
        <f t="shared" si="27"/>
        <v>1.0965377869327071</v>
      </c>
      <c r="O95" s="27">
        <f t="shared" si="28"/>
        <v>6711.8999999999987</v>
      </c>
      <c r="P95">
        <f t="shared" si="29"/>
        <v>1</v>
      </c>
      <c r="Q95">
        <f t="shared" si="30"/>
        <v>0</v>
      </c>
      <c r="R95">
        <f t="shared" si="31"/>
        <v>0</v>
      </c>
      <c r="S95">
        <f t="shared" si="32"/>
        <v>1</v>
      </c>
      <c r="T95">
        <f t="shared" si="33"/>
        <v>0</v>
      </c>
      <c r="U95">
        <f t="shared" si="34"/>
        <v>0</v>
      </c>
      <c r="V95">
        <f t="shared" si="35"/>
        <v>1</v>
      </c>
    </row>
    <row r="96" spans="1:22">
      <c r="A96" t="s">
        <v>10</v>
      </c>
      <c r="B96" t="s">
        <v>11</v>
      </c>
      <c r="C96" t="s">
        <v>110</v>
      </c>
      <c r="D96" t="s">
        <v>19</v>
      </c>
      <c r="E96" t="s">
        <v>19</v>
      </c>
      <c r="F96" t="s">
        <v>19</v>
      </c>
      <c r="G96" t="s">
        <v>21</v>
      </c>
      <c r="H96" s="27">
        <v>3.3638415949999998</v>
      </c>
      <c r="I96" s="27">
        <v>3.3948455990999999</v>
      </c>
      <c r="J96" s="27">
        <f t="shared" si="24"/>
        <v>3.1004004100000149E-2</v>
      </c>
      <c r="K96" s="27">
        <f t="shared" si="25"/>
        <v>2.684167530230773</v>
      </c>
      <c r="L96" s="5">
        <v>28.9</v>
      </c>
      <c r="M96" s="5">
        <f t="shared" si="26"/>
        <v>29.810050420975333</v>
      </c>
      <c r="N96" s="27">
        <f t="shared" si="27"/>
        <v>0.91005042097533462</v>
      </c>
      <c r="O96" s="27">
        <f t="shared" si="28"/>
        <v>6711.8999999999987</v>
      </c>
      <c r="P96">
        <f t="shared" si="29"/>
        <v>1</v>
      </c>
      <c r="Q96">
        <f t="shared" si="30"/>
        <v>0</v>
      </c>
      <c r="R96">
        <f t="shared" si="31"/>
        <v>0</v>
      </c>
      <c r="S96">
        <f t="shared" si="32"/>
        <v>1</v>
      </c>
      <c r="T96">
        <f t="shared" si="33"/>
        <v>0</v>
      </c>
      <c r="U96">
        <f t="shared" si="34"/>
        <v>0</v>
      </c>
      <c r="V96">
        <f t="shared" si="35"/>
        <v>1</v>
      </c>
    </row>
    <row r="97" spans="1:22">
      <c r="A97" t="s">
        <v>25</v>
      </c>
      <c r="B97" t="s">
        <v>26</v>
      </c>
      <c r="C97" t="s">
        <v>109</v>
      </c>
      <c r="D97" t="s">
        <v>28</v>
      </c>
      <c r="E97" t="s">
        <v>20</v>
      </c>
      <c r="F97" t="s">
        <v>14</v>
      </c>
      <c r="G97" t="s">
        <v>14</v>
      </c>
      <c r="H97" s="27">
        <v>3.182211841</v>
      </c>
      <c r="I97" s="27">
        <v>2.7392368853</v>
      </c>
      <c r="J97" s="27">
        <f t="shared" si="24"/>
        <v>0.44297495570000001</v>
      </c>
      <c r="K97" s="27">
        <f t="shared" si="25"/>
        <v>2.8657972842307728</v>
      </c>
      <c r="L97" s="5">
        <v>24.1</v>
      </c>
      <c r="M97" s="5">
        <f t="shared" si="26"/>
        <v>15.475171258584174</v>
      </c>
      <c r="N97" s="27">
        <f t="shared" si="27"/>
        <v>8.6248287414158273</v>
      </c>
      <c r="O97" s="27">
        <f t="shared" si="28"/>
        <v>6716.699999999998</v>
      </c>
      <c r="P97">
        <f t="shared" si="29"/>
        <v>1</v>
      </c>
      <c r="Q97">
        <f t="shared" si="30"/>
        <v>0</v>
      </c>
      <c r="R97">
        <f t="shared" si="31"/>
        <v>0</v>
      </c>
      <c r="S97">
        <f t="shared" si="32"/>
        <v>1</v>
      </c>
      <c r="T97">
        <f t="shared" si="33"/>
        <v>0</v>
      </c>
      <c r="U97">
        <f t="shared" si="34"/>
        <v>0</v>
      </c>
      <c r="V97">
        <f t="shared" si="35"/>
        <v>1</v>
      </c>
    </row>
    <row r="98" spans="1:22">
      <c r="A98" t="s">
        <v>30</v>
      </c>
      <c r="B98" t="s">
        <v>26</v>
      </c>
      <c r="C98" t="s">
        <v>109</v>
      </c>
      <c r="D98" t="s">
        <v>28</v>
      </c>
      <c r="E98" t="s">
        <v>13</v>
      </c>
      <c r="F98" t="s">
        <v>13</v>
      </c>
      <c r="G98" t="s">
        <v>12</v>
      </c>
      <c r="H98" s="27">
        <v>3.1354942160000001</v>
      </c>
      <c r="I98" s="27">
        <v>4.2837520413999997</v>
      </c>
      <c r="J98" s="27">
        <f t="shared" ref="J98:J118" si="36">ABS(H98-I98)</f>
        <v>1.1482578253999995</v>
      </c>
      <c r="K98" s="27">
        <f t="shared" ref="K98:K118" si="37">ABS($AB$2-H98)</f>
        <v>2.9125149092307727</v>
      </c>
      <c r="L98" s="5">
        <v>23</v>
      </c>
      <c r="M98" s="5">
        <f t="shared" ref="M98:M118" si="38">EXP(I98)</f>
        <v>72.511998259310204</v>
      </c>
      <c r="N98" s="27">
        <f t="shared" ref="N98:N118" si="39">ABS(L98-M98)</f>
        <v>49.511998259310204</v>
      </c>
      <c r="O98" s="27">
        <f t="shared" ref="O98:O118" si="40">ABS($AB$3-L98)</f>
        <v>6717.7999999999984</v>
      </c>
      <c r="P98">
        <f t="shared" ref="P98:P118" si="41">IF(L98&lt;1000,1,0)</f>
        <v>1</v>
      </c>
      <c r="Q98">
        <f t="shared" ref="Q98:Q118" si="42">IF(L98&gt;=1000,IF(L98&lt;15000,1,0),0)</f>
        <v>0</v>
      </c>
      <c r="R98">
        <f t="shared" ref="R98:R118" si="43">IF(L98&gt;=15000,1,0)</f>
        <v>0</v>
      </c>
      <c r="S98">
        <f t="shared" ref="S98:S118" si="44">IF(M98&lt;1000,1,0)</f>
        <v>1</v>
      </c>
      <c r="T98">
        <f t="shared" ref="T98:T118" si="45">IF(M98&gt;=1000,IF(M98&lt;15000,1,0),0)</f>
        <v>0</v>
      </c>
      <c r="U98">
        <f t="shared" ref="U98:U118" si="46">IF(M98&gt;=15000,1,0)</f>
        <v>0</v>
      </c>
      <c r="V98">
        <f t="shared" ref="V98:V118" si="47">P98*S98+Q98*T98+R98*U98</f>
        <v>1</v>
      </c>
    </row>
    <row r="99" spans="1:22">
      <c r="A99" t="s">
        <v>25</v>
      </c>
      <c r="B99" t="s">
        <v>26</v>
      </c>
      <c r="C99" t="s">
        <v>109</v>
      </c>
      <c r="D99" t="s">
        <v>28</v>
      </c>
      <c r="E99" t="s">
        <v>12</v>
      </c>
      <c r="F99" t="s">
        <v>13</v>
      </c>
      <c r="G99" t="s">
        <v>18</v>
      </c>
      <c r="H99" s="27">
        <v>3.1179499060000002</v>
      </c>
      <c r="I99" s="27">
        <v>5.7371990749000004</v>
      </c>
      <c r="J99" s="27">
        <f t="shared" si="36"/>
        <v>2.6192491689000001</v>
      </c>
      <c r="K99" s="27">
        <f t="shared" si="37"/>
        <v>2.9300592192307726</v>
      </c>
      <c r="L99" s="5">
        <v>22.6</v>
      </c>
      <c r="M99" s="5">
        <f t="shared" si="38"/>
        <v>310.19436190491444</v>
      </c>
      <c r="N99" s="27">
        <f t="shared" si="39"/>
        <v>287.59436190491442</v>
      </c>
      <c r="O99" s="27">
        <f t="shared" si="40"/>
        <v>6718.199999999998</v>
      </c>
      <c r="P99">
        <f t="shared" si="41"/>
        <v>1</v>
      </c>
      <c r="Q99">
        <f t="shared" si="42"/>
        <v>0</v>
      </c>
      <c r="R99">
        <f t="shared" si="43"/>
        <v>0</v>
      </c>
      <c r="S99">
        <f t="shared" si="44"/>
        <v>1</v>
      </c>
      <c r="T99">
        <f t="shared" si="45"/>
        <v>0</v>
      </c>
      <c r="U99">
        <f t="shared" si="46"/>
        <v>0</v>
      </c>
      <c r="V99">
        <f t="shared" si="47"/>
        <v>1</v>
      </c>
    </row>
    <row r="100" spans="1:22">
      <c r="A100" t="s">
        <v>30</v>
      </c>
      <c r="B100" t="s">
        <v>26</v>
      </c>
      <c r="C100" t="s">
        <v>110</v>
      </c>
      <c r="D100" t="s">
        <v>29</v>
      </c>
      <c r="E100" t="s">
        <v>12</v>
      </c>
      <c r="F100" t="s">
        <v>14</v>
      </c>
      <c r="G100" t="s">
        <v>14</v>
      </c>
      <c r="H100" s="27">
        <v>2.9957322739999999</v>
      </c>
      <c r="I100" s="27">
        <v>4.8175558553000002</v>
      </c>
      <c r="J100" s="27">
        <f t="shared" si="36"/>
        <v>1.8218235813000003</v>
      </c>
      <c r="K100" s="27">
        <f t="shared" si="37"/>
        <v>3.052276851230773</v>
      </c>
      <c r="L100" s="5">
        <v>20</v>
      </c>
      <c r="M100" s="5">
        <f t="shared" si="38"/>
        <v>123.66247213274029</v>
      </c>
      <c r="N100" s="27">
        <f t="shared" si="39"/>
        <v>103.66247213274029</v>
      </c>
      <c r="O100" s="27">
        <f t="shared" si="40"/>
        <v>6720.7999999999984</v>
      </c>
      <c r="P100">
        <f t="shared" si="41"/>
        <v>1</v>
      </c>
      <c r="Q100">
        <f t="shared" si="42"/>
        <v>0</v>
      </c>
      <c r="R100">
        <f t="shared" si="43"/>
        <v>0</v>
      </c>
      <c r="S100">
        <f t="shared" si="44"/>
        <v>1</v>
      </c>
      <c r="T100">
        <f t="shared" si="45"/>
        <v>0</v>
      </c>
      <c r="U100">
        <f t="shared" si="46"/>
        <v>0</v>
      </c>
      <c r="V100">
        <f t="shared" si="47"/>
        <v>1</v>
      </c>
    </row>
    <row r="101" spans="1:22">
      <c r="A101" t="s">
        <v>30</v>
      </c>
      <c r="B101" t="s">
        <v>26</v>
      </c>
      <c r="C101" t="s">
        <v>109</v>
      </c>
      <c r="D101" t="s">
        <v>28</v>
      </c>
      <c r="E101" t="s">
        <v>13</v>
      </c>
      <c r="F101" t="s">
        <v>12</v>
      </c>
      <c r="G101" t="s">
        <v>18</v>
      </c>
      <c r="H101" s="27">
        <v>2.9601050959999999</v>
      </c>
      <c r="I101" s="27">
        <v>4.6358764527999998</v>
      </c>
      <c r="J101" s="27">
        <f t="shared" si="36"/>
        <v>1.6757713567999999</v>
      </c>
      <c r="K101" s="27">
        <f t="shared" si="37"/>
        <v>3.0879040292307729</v>
      </c>
      <c r="L101" s="5">
        <v>19.3</v>
      </c>
      <c r="M101" s="5">
        <f t="shared" si="38"/>
        <v>103.1182566854504</v>
      </c>
      <c r="N101" s="27">
        <f t="shared" si="39"/>
        <v>83.818256685450407</v>
      </c>
      <c r="O101" s="27">
        <f t="shared" si="40"/>
        <v>6721.4999999999982</v>
      </c>
      <c r="P101">
        <f t="shared" si="41"/>
        <v>1</v>
      </c>
      <c r="Q101">
        <f t="shared" si="42"/>
        <v>0</v>
      </c>
      <c r="R101">
        <f t="shared" si="43"/>
        <v>0</v>
      </c>
      <c r="S101">
        <f t="shared" si="44"/>
        <v>1</v>
      </c>
      <c r="T101">
        <f t="shared" si="45"/>
        <v>0</v>
      </c>
      <c r="U101">
        <f t="shared" si="46"/>
        <v>0</v>
      </c>
      <c r="V101">
        <f t="shared" si="47"/>
        <v>1</v>
      </c>
    </row>
    <row r="102" spans="1:22">
      <c r="A102" t="s">
        <v>10</v>
      </c>
      <c r="B102" t="s">
        <v>11</v>
      </c>
      <c r="C102" t="s">
        <v>109</v>
      </c>
      <c r="D102" t="s">
        <v>12</v>
      </c>
      <c r="E102" t="s">
        <v>19</v>
      </c>
      <c r="F102" t="s">
        <v>19</v>
      </c>
      <c r="G102" t="s">
        <v>19</v>
      </c>
      <c r="H102" s="27">
        <v>2.8678989019999999</v>
      </c>
      <c r="I102" s="27">
        <v>4.3395947277999998</v>
      </c>
      <c r="J102" s="27">
        <f t="shared" si="36"/>
        <v>1.4716958257999999</v>
      </c>
      <c r="K102" s="27">
        <f t="shared" si="37"/>
        <v>3.180110223230773</v>
      </c>
      <c r="L102" s="5">
        <v>17.600000000000001</v>
      </c>
      <c r="M102" s="5">
        <f t="shared" si="38"/>
        <v>76.676458203656679</v>
      </c>
      <c r="N102" s="27">
        <f t="shared" si="39"/>
        <v>59.076458203656678</v>
      </c>
      <c r="O102" s="27">
        <f t="shared" si="40"/>
        <v>6723.199999999998</v>
      </c>
      <c r="P102">
        <f t="shared" si="41"/>
        <v>1</v>
      </c>
      <c r="Q102">
        <f t="shared" si="42"/>
        <v>0</v>
      </c>
      <c r="R102">
        <f t="shared" si="43"/>
        <v>0</v>
      </c>
      <c r="S102">
        <f t="shared" si="44"/>
        <v>1</v>
      </c>
      <c r="T102">
        <f t="shared" si="45"/>
        <v>0</v>
      </c>
      <c r="U102">
        <f t="shared" si="46"/>
        <v>0</v>
      </c>
      <c r="V102">
        <f t="shared" si="47"/>
        <v>1</v>
      </c>
    </row>
    <row r="103" spans="1:22">
      <c r="A103" t="s">
        <v>30</v>
      </c>
      <c r="B103" t="s">
        <v>26</v>
      </c>
      <c r="C103" t="s">
        <v>109</v>
      </c>
      <c r="D103" t="s">
        <v>28</v>
      </c>
      <c r="E103" t="s">
        <v>12</v>
      </c>
      <c r="F103" t="s">
        <v>13</v>
      </c>
      <c r="G103" t="s">
        <v>18</v>
      </c>
      <c r="H103" s="27">
        <v>2.8213788860000002</v>
      </c>
      <c r="I103" s="27">
        <v>3.3160838791999998</v>
      </c>
      <c r="J103" s="27">
        <f t="shared" si="36"/>
        <v>0.49470499319999961</v>
      </c>
      <c r="K103" s="27">
        <f t="shared" si="37"/>
        <v>3.2266302392307726</v>
      </c>
      <c r="L103" s="5">
        <v>16.8</v>
      </c>
      <c r="M103" s="5">
        <f t="shared" si="38"/>
        <v>27.552241107358288</v>
      </c>
      <c r="N103" s="27">
        <f t="shared" si="39"/>
        <v>10.752241107358287</v>
      </c>
      <c r="O103" s="27">
        <f t="shared" si="40"/>
        <v>6723.9999999999982</v>
      </c>
      <c r="P103">
        <f t="shared" si="41"/>
        <v>1</v>
      </c>
      <c r="Q103">
        <f t="shared" si="42"/>
        <v>0</v>
      </c>
      <c r="R103">
        <f t="shared" si="43"/>
        <v>0</v>
      </c>
      <c r="S103">
        <f t="shared" si="44"/>
        <v>1</v>
      </c>
      <c r="T103">
        <f t="shared" si="45"/>
        <v>0</v>
      </c>
      <c r="U103">
        <f t="shared" si="46"/>
        <v>0</v>
      </c>
      <c r="V103">
        <f t="shared" si="47"/>
        <v>1</v>
      </c>
    </row>
    <row r="104" spans="1:22">
      <c r="A104" t="s">
        <v>25</v>
      </c>
      <c r="B104" t="s">
        <v>26</v>
      </c>
      <c r="C104" t="s">
        <v>109</v>
      </c>
      <c r="D104" t="s">
        <v>28</v>
      </c>
      <c r="E104" t="s">
        <v>19</v>
      </c>
      <c r="F104" t="s">
        <v>12</v>
      </c>
      <c r="G104" t="s">
        <v>18</v>
      </c>
      <c r="H104" s="27">
        <v>2.714694744</v>
      </c>
      <c r="I104" s="27">
        <v>4.3586793996999997</v>
      </c>
      <c r="J104" s="27">
        <f t="shared" si="36"/>
        <v>1.6439846556999997</v>
      </c>
      <c r="K104" s="27">
        <f t="shared" si="37"/>
        <v>3.3333143812307728</v>
      </c>
      <c r="L104" s="5">
        <v>15.1</v>
      </c>
      <c r="M104" s="5">
        <f t="shared" si="38"/>
        <v>78.153856237499042</v>
      </c>
      <c r="N104" s="27">
        <f t="shared" si="39"/>
        <v>63.053856237499041</v>
      </c>
      <c r="O104" s="27">
        <f t="shared" si="40"/>
        <v>6725.699999999998</v>
      </c>
      <c r="P104">
        <f t="shared" si="41"/>
        <v>1</v>
      </c>
      <c r="Q104">
        <f t="shared" si="42"/>
        <v>0</v>
      </c>
      <c r="R104">
        <f t="shared" si="43"/>
        <v>0</v>
      </c>
      <c r="S104">
        <f t="shared" si="44"/>
        <v>1</v>
      </c>
      <c r="T104">
        <f t="shared" si="45"/>
        <v>0</v>
      </c>
      <c r="U104">
        <f t="shared" si="46"/>
        <v>0</v>
      </c>
      <c r="V104">
        <f t="shared" si="47"/>
        <v>1</v>
      </c>
    </row>
    <row r="105" spans="1:22">
      <c r="A105" t="s">
        <v>10</v>
      </c>
      <c r="B105" t="s">
        <v>11</v>
      </c>
      <c r="C105" t="s">
        <v>110</v>
      </c>
      <c r="D105" t="s">
        <v>15</v>
      </c>
      <c r="E105" t="s">
        <v>15</v>
      </c>
      <c r="F105" t="s">
        <v>15</v>
      </c>
      <c r="G105" t="s">
        <v>15</v>
      </c>
      <c r="H105" s="27">
        <v>2.660259537</v>
      </c>
      <c r="I105" s="27">
        <v>2.6467288264</v>
      </c>
      <c r="J105" s="27">
        <f t="shared" si="36"/>
        <v>1.3530710599999995E-2</v>
      </c>
      <c r="K105" s="27">
        <f t="shared" si="37"/>
        <v>3.3877495882307729</v>
      </c>
      <c r="L105" s="5">
        <v>14.3</v>
      </c>
      <c r="M105" s="5">
        <f t="shared" si="38"/>
        <v>14.107813973508023</v>
      </c>
      <c r="N105" s="27">
        <f t="shared" si="39"/>
        <v>0.19218602649197791</v>
      </c>
      <c r="O105" s="27">
        <f t="shared" si="40"/>
        <v>6726.4999999999982</v>
      </c>
      <c r="P105">
        <f t="shared" si="41"/>
        <v>1</v>
      </c>
      <c r="Q105">
        <f t="shared" si="42"/>
        <v>0</v>
      </c>
      <c r="R105">
        <f t="shared" si="43"/>
        <v>0</v>
      </c>
      <c r="S105">
        <f t="shared" si="44"/>
        <v>1</v>
      </c>
      <c r="T105">
        <f t="shared" si="45"/>
        <v>0</v>
      </c>
      <c r="U105">
        <f t="shared" si="46"/>
        <v>0</v>
      </c>
      <c r="V105">
        <f t="shared" si="47"/>
        <v>1</v>
      </c>
    </row>
    <row r="106" spans="1:22">
      <c r="A106" t="s">
        <v>30</v>
      </c>
      <c r="B106" t="s">
        <v>26</v>
      </c>
      <c r="C106" t="s">
        <v>109</v>
      </c>
      <c r="D106" t="s">
        <v>28</v>
      </c>
      <c r="E106" t="s">
        <v>19</v>
      </c>
      <c r="F106" t="s">
        <v>12</v>
      </c>
      <c r="G106" t="s">
        <v>18</v>
      </c>
      <c r="H106" s="27">
        <v>2.6026896850000001</v>
      </c>
      <c r="I106" s="27">
        <v>2.9900564052999998</v>
      </c>
      <c r="J106" s="27">
        <f t="shared" si="36"/>
        <v>0.38736672029999974</v>
      </c>
      <c r="K106" s="27">
        <f t="shared" si="37"/>
        <v>3.4453194402307727</v>
      </c>
      <c r="L106" s="5">
        <v>13.5</v>
      </c>
      <c r="M106" s="5">
        <f t="shared" si="38"/>
        <v>19.886804181085683</v>
      </c>
      <c r="N106" s="27">
        <f t="shared" si="39"/>
        <v>6.386804181085683</v>
      </c>
      <c r="O106" s="27">
        <f t="shared" si="40"/>
        <v>6727.2999999999984</v>
      </c>
      <c r="P106">
        <f t="shared" si="41"/>
        <v>1</v>
      </c>
      <c r="Q106">
        <f t="shared" si="42"/>
        <v>0</v>
      </c>
      <c r="R106">
        <f t="shared" si="43"/>
        <v>0</v>
      </c>
      <c r="S106">
        <f t="shared" si="44"/>
        <v>1</v>
      </c>
      <c r="T106">
        <f t="shared" si="45"/>
        <v>0</v>
      </c>
      <c r="U106">
        <f t="shared" si="46"/>
        <v>0</v>
      </c>
      <c r="V106">
        <f t="shared" si="47"/>
        <v>1</v>
      </c>
    </row>
    <row r="107" spans="1:22">
      <c r="A107" t="s">
        <v>10</v>
      </c>
      <c r="B107" t="s">
        <v>11</v>
      </c>
      <c r="C107" t="s">
        <v>110</v>
      </c>
      <c r="D107" t="s">
        <v>19</v>
      </c>
      <c r="E107" t="s">
        <v>19</v>
      </c>
      <c r="F107" t="s">
        <v>19</v>
      </c>
      <c r="G107" t="s">
        <v>12</v>
      </c>
      <c r="H107" s="27">
        <v>2.5726122299999998</v>
      </c>
      <c r="I107" s="27">
        <v>2.5360798695</v>
      </c>
      <c r="J107" s="27">
        <f t="shared" si="36"/>
        <v>3.6532360499999861E-2</v>
      </c>
      <c r="K107" s="27">
        <f t="shared" si="37"/>
        <v>3.475396895230773</v>
      </c>
      <c r="L107" s="5">
        <v>13.1</v>
      </c>
      <c r="M107" s="5">
        <f t="shared" si="38"/>
        <v>12.630062305681571</v>
      </c>
      <c r="N107" s="27">
        <f t="shared" si="39"/>
        <v>0.46993769431842836</v>
      </c>
      <c r="O107" s="27">
        <f t="shared" si="40"/>
        <v>6727.699999999998</v>
      </c>
      <c r="P107">
        <f t="shared" si="41"/>
        <v>1</v>
      </c>
      <c r="Q107">
        <f t="shared" si="42"/>
        <v>0</v>
      </c>
      <c r="R107">
        <f t="shared" si="43"/>
        <v>0</v>
      </c>
      <c r="S107">
        <f t="shared" si="44"/>
        <v>1</v>
      </c>
      <c r="T107">
        <f t="shared" si="45"/>
        <v>0</v>
      </c>
      <c r="U107">
        <f t="shared" si="46"/>
        <v>0</v>
      </c>
      <c r="V107">
        <f t="shared" si="47"/>
        <v>1</v>
      </c>
    </row>
    <row r="108" spans="1:22">
      <c r="A108" t="s">
        <v>30</v>
      </c>
      <c r="B108" t="s">
        <v>26</v>
      </c>
      <c r="C108" t="s">
        <v>110</v>
      </c>
      <c r="D108" t="s">
        <v>29</v>
      </c>
      <c r="E108" t="s">
        <v>15</v>
      </c>
      <c r="F108" t="s">
        <v>12</v>
      </c>
      <c r="G108" t="s">
        <v>19</v>
      </c>
      <c r="H108" s="27">
        <v>2.4336133549999999</v>
      </c>
      <c r="I108" s="27">
        <v>2.0014233893000002</v>
      </c>
      <c r="J108" s="27">
        <f t="shared" si="36"/>
        <v>0.43218996569999968</v>
      </c>
      <c r="K108" s="27">
        <f t="shared" si="37"/>
        <v>3.614395770230773</v>
      </c>
      <c r="L108" s="5">
        <v>11.4</v>
      </c>
      <c r="M108" s="5">
        <f t="shared" si="38"/>
        <v>7.3995810911226014</v>
      </c>
      <c r="N108" s="27">
        <f t="shared" si="39"/>
        <v>4.0004189088773989</v>
      </c>
      <c r="O108" s="27">
        <f t="shared" si="40"/>
        <v>6729.3999999999987</v>
      </c>
      <c r="P108">
        <f t="shared" si="41"/>
        <v>1</v>
      </c>
      <c r="Q108">
        <f t="shared" si="42"/>
        <v>0</v>
      </c>
      <c r="R108">
        <f t="shared" si="43"/>
        <v>0</v>
      </c>
      <c r="S108">
        <f t="shared" si="44"/>
        <v>1</v>
      </c>
      <c r="T108">
        <f t="shared" si="45"/>
        <v>0</v>
      </c>
      <c r="U108">
        <f t="shared" si="46"/>
        <v>0</v>
      </c>
      <c r="V108">
        <f t="shared" si="47"/>
        <v>1</v>
      </c>
    </row>
    <row r="109" spans="1:22">
      <c r="A109" t="s">
        <v>25</v>
      </c>
      <c r="B109" t="s">
        <v>26</v>
      </c>
      <c r="C109" t="s">
        <v>110</v>
      </c>
      <c r="D109" t="s">
        <v>29</v>
      </c>
      <c r="E109" t="s">
        <v>15</v>
      </c>
      <c r="F109" t="s">
        <v>15</v>
      </c>
      <c r="G109" t="s">
        <v>15</v>
      </c>
      <c r="H109" s="27">
        <v>2.341805806</v>
      </c>
      <c r="I109" s="27">
        <v>2.3139690796000001</v>
      </c>
      <c r="J109" s="27">
        <f t="shared" si="36"/>
        <v>2.78367263999999E-2</v>
      </c>
      <c r="K109" s="27">
        <f t="shared" si="37"/>
        <v>3.7062033192307728</v>
      </c>
      <c r="L109" s="5">
        <v>10.4</v>
      </c>
      <c r="M109" s="5">
        <f t="shared" si="38"/>
        <v>10.114490307677713</v>
      </c>
      <c r="N109" s="27">
        <f t="shared" si="39"/>
        <v>0.28550969232228773</v>
      </c>
      <c r="O109" s="27">
        <f t="shared" si="40"/>
        <v>6730.3999999999987</v>
      </c>
      <c r="P109">
        <f t="shared" si="41"/>
        <v>1</v>
      </c>
      <c r="Q109">
        <f t="shared" si="42"/>
        <v>0</v>
      </c>
      <c r="R109">
        <f t="shared" si="43"/>
        <v>0</v>
      </c>
      <c r="S109">
        <f t="shared" si="44"/>
        <v>1</v>
      </c>
      <c r="T109">
        <f t="shared" si="45"/>
        <v>0</v>
      </c>
      <c r="U109">
        <f t="shared" si="46"/>
        <v>0</v>
      </c>
      <c r="V109">
        <f t="shared" si="47"/>
        <v>1</v>
      </c>
    </row>
    <row r="110" spans="1:22">
      <c r="A110" t="s">
        <v>23</v>
      </c>
      <c r="B110" t="s">
        <v>11</v>
      </c>
      <c r="C110" t="s">
        <v>110</v>
      </c>
      <c r="D110" t="s">
        <v>19</v>
      </c>
      <c r="E110" t="s">
        <v>19</v>
      </c>
      <c r="F110" t="s">
        <v>12</v>
      </c>
      <c r="G110" t="s">
        <v>19</v>
      </c>
      <c r="H110" s="27">
        <v>2.240709689</v>
      </c>
      <c r="I110" s="27">
        <v>1.9000775343</v>
      </c>
      <c r="J110" s="27">
        <f t="shared" si="36"/>
        <v>0.34063215469999997</v>
      </c>
      <c r="K110" s="27">
        <f t="shared" si="37"/>
        <v>3.8072994362307728</v>
      </c>
      <c r="L110" s="5">
        <v>9.4</v>
      </c>
      <c r="M110" s="5">
        <f t="shared" si="38"/>
        <v>6.6864128485215986</v>
      </c>
      <c r="N110" s="27">
        <f t="shared" si="39"/>
        <v>2.7135871514784018</v>
      </c>
      <c r="O110" s="27">
        <f t="shared" si="40"/>
        <v>6731.3999999999987</v>
      </c>
      <c r="P110">
        <f t="shared" si="41"/>
        <v>1</v>
      </c>
      <c r="Q110">
        <f t="shared" si="42"/>
        <v>0</v>
      </c>
      <c r="R110">
        <f t="shared" si="43"/>
        <v>0</v>
      </c>
      <c r="S110">
        <f t="shared" si="44"/>
        <v>1</v>
      </c>
      <c r="T110">
        <f t="shared" si="45"/>
        <v>0</v>
      </c>
      <c r="U110">
        <f t="shared" si="46"/>
        <v>0</v>
      </c>
      <c r="V110">
        <f t="shared" si="47"/>
        <v>1</v>
      </c>
    </row>
    <row r="111" spans="1:22">
      <c r="A111" t="s">
        <v>10</v>
      </c>
      <c r="B111" t="s">
        <v>11</v>
      </c>
      <c r="C111" t="s">
        <v>110</v>
      </c>
      <c r="D111" t="s">
        <v>19</v>
      </c>
      <c r="E111" t="s">
        <v>19</v>
      </c>
      <c r="F111" t="s">
        <v>19</v>
      </c>
      <c r="G111" t="s">
        <v>19</v>
      </c>
      <c r="H111" s="27">
        <v>1.7404661749999999</v>
      </c>
      <c r="I111" s="27">
        <v>1.7588010707999999</v>
      </c>
      <c r="J111" s="27">
        <f t="shared" si="36"/>
        <v>1.8334895800000028E-2</v>
      </c>
      <c r="K111" s="27">
        <f t="shared" si="37"/>
        <v>4.3075429502307729</v>
      </c>
      <c r="L111" s="5">
        <v>5.7</v>
      </c>
      <c r="M111" s="5">
        <f t="shared" si="38"/>
        <v>5.8054728693077697</v>
      </c>
      <c r="N111" s="27">
        <f t="shared" si="39"/>
        <v>0.10547286930776956</v>
      </c>
      <c r="O111" s="27">
        <f t="shared" si="40"/>
        <v>6735.0999999999985</v>
      </c>
      <c r="P111">
        <f t="shared" si="41"/>
        <v>1</v>
      </c>
      <c r="Q111">
        <f t="shared" si="42"/>
        <v>0</v>
      </c>
      <c r="R111">
        <f t="shared" si="43"/>
        <v>0</v>
      </c>
      <c r="S111">
        <f t="shared" si="44"/>
        <v>1</v>
      </c>
      <c r="T111">
        <f t="shared" si="45"/>
        <v>0</v>
      </c>
      <c r="U111">
        <f t="shared" si="46"/>
        <v>0</v>
      </c>
      <c r="V111">
        <f t="shared" si="47"/>
        <v>1</v>
      </c>
    </row>
    <row r="112" spans="1:22">
      <c r="A112" t="s">
        <v>30</v>
      </c>
      <c r="B112" t="s">
        <v>26</v>
      </c>
      <c r="C112" t="s">
        <v>110</v>
      </c>
      <c r="D112" t="s">
        <v>29</v>
      </c>
      <c r="E112" t="s">
        <v>19</v>
      </c>
      <c r="F112" t="s">
        <v>12</v>
      </c>
      <c r="G112" t="s">
        <v>19</v>
      </c>
      <c r="H112" s="27">
        <v>1.7404661749999999</v>
      </c>
      <c r="I112" s="27">
        <v>2.1156898836</v>
      </c>
      <c r="J112" s="27">
        <f t="shared" si="36"/>
        <v>0.37522370860000009</v>
      </c>
      <c r="K112" s="27">
        <f t="shared" si="37"/>
        <v>4.3075429502307729</v>
      </c>
      <c r="L112" s="5">
        <v>5.7</v>
      </c>
      <c r="M112" s="5">
        <f t="shared" si="38"/>
        <v>8.2953065885139416</v>
      </c>
      <c r="N112" s="27">
        <f t="shared" si="39"/>
        <v>2.5953065885139415</v>
      </c>
      <c r="O112" s="27">
        <f t="shared" si="40"/>
        <v>6735.0999999999985</v>
      </c>
      <c r="P112">
        <f t="shared" si="41"/>
        <v>1</v>
      </c>
      <c r="Q112">
        <f t="shared" si="42"/>
        <v>0</v>
      </c>
      <c r="R112">
        <f t="shared" si="43"/>
        <v>0</v>
      </c>
      <c r="S112">
        <f t="shared" si="44"/>
        <v>1</v>
      </c>
      <c r="T112">
        <f t="shared" si="45"/>
        <v>0</v>
      </c>
      <c r="U112">
        <f t="shared" si="46"/>
        <v>0</v>
      </c>
      <c r="V112">
        <f t="shared" si="47"/>
        <v>1</v>
      </c>
    </row>
    <row r="113" spans="1:22">
      <c r="A113" t="s">
        <v>30</v>
      </c>
      <c r="B113" t="s">
        <v>26</v>
      </c>
      <c r="C113" t="s">
        <v>110</v>
      </c>
      <c r="D113" t="s">
        <v>29</v>
      </c>
      <c r="E113" t="s">
        <v>19</v>
      </c>
      <c r="F113" t="s">
        <v>19</v>
      </c>
      <c r="G113" t="s">
        <v>18</v>
      </c>
      <c r="H113" s="27">
        <v>1.722766598</v>
      </c>
      <c r="I113" s="27">
        <v>2.0502876371999998</v>
      </c>
      <c r="J113" s="27">
        <f t="shared" si="36"/>
        <v>0.32752103919999986</v>
      </c>
      <c r="K113" s="27">
        <f t="shared" si="37"/>
        <v>4.3252425272307731</v>
      </c>
      <c r="L113" s="5">
        <v>5.6</v>
      </c>
      <c r="M113" s="5">
        <f t="shared" si="38"/>
        <v>7.7701357650009433</v>
      </c>
      <c r="N113" s="27">
        <f t="shared" si="39"/>
        <v>2.1701357650009436</v>
      </c>
      <c r="O113" s="27">
        <f t="shared" si="40"/>
        <v>6735.199999999998</v>
      </c>
      <c r="P113">
        <f t="shared" si="41"/>
        <v>1</v>
      </c>
      <c r="Q113">
        <f t="shared" si="42"/>
        <v>0</v>
      </c>
      <c r="R113">
        <f t="shared" si="43"/>
        <v>0</v>
      </c>
      <c r="S113">
        <f t="shared" si="44"/>
        <v>1</v>
      </c>
      <c r="T113">
        <f t="shared" si="45"/>
        <v>0</v>
      </c>
      <c r="U113">
        <f t="shared" si="46"/>
        <v>0</v>
      </c>
      <c r="V113">
        <f t="shared" si="47"/>
        <v>1</v>
      </c>
    </row>
    <row r="114" spans="1:22">
      <c r="A114" t="s">
        <v>30</v>
      </c>
      <c r="B114" t="s">
        <v>26</v>
      </c>
      <c r="C114" t="s">
        <v>110</v>
      </c>
      <c r="D114" t="s">
        <v>29</v>
      </c>
      <c r="E114" t="s">
        <v>33</v>
      </c>
      <c r="F114" t="s">
        <v>12</v>
      </c>
      <c r="G114" t="s">
        <v>33</v>
      </c>
      <c r="H114" s="27">
        <v>1.1631508100000001</v>
      </c>
      <c r="I114" s="27">
        <v>2.1074078331999999</v>
      </c>
      <c r="J114" s="27">
        <f t="shared" si="36"/>
        <v>0.94425702319999982</v>
      </c>
      <c r="K114" s="27">
        <f t="shared" si="37"/>
        <v>4.8848583152307725</v>
      </c>
      <c r="L114" s="5">
        <v>3.2</v>
      </c>
      <c r="M114" s="5">
        <f t="shared" si="38"/>
        <v>8.2268881548039197</v>
      </c>
      <c r="N114" s="27">
        <f t="shared" si="39"/>
        <v>5.0268881548039195</v>
      </c>
      <c r="O114" s="27">
        <f t="shared" si="40"/>
        <v>6737.5999999999985</v>
      </c>
      <c r="P114">
        <f t="shared" si="41"/>
        <v>1</v>
      </c>
      <c r="Q114">
        <f t="shared" si="42"/>
        <v>0</v>
      </c>
      <c r="R114">
        <f t="shared" si="43"/>
        <v>0</v>
      </c>
      <c r="S114">
        <f t="shared" si="44"/>
        <v>1</v>
      </c>
      <c r="T114">
        <f t="shared" si="45"/>
        <v>0</v>
      </c>
      <c r="U114">
        <f t="shared" si="46"/>
        <v>0</v>
      </c>
      <c r="V114">
        <f t="shared" si="47"/>
        <v>1</v>
      </c>
    </row>
    <row r="115" spans="1:22">
      <c r="A115" t="s">
        <v>23</v>
      </c>
      <c r="B115" t="s">
        <v>11</v>
      </c>
      <c r="C115" t="s">
        <v>110</v>
      </c>
      <c r="D115" t="s">
        <v>15</v>
      </c>
      <c r="E115" t="s">
        <v>15</v>
      </c>
      <c r="F115" t="s">
        <v>15</v>
      </c>
      <c r="G115" t="s">
        <v>15</v>
      </c>
      <c r="H115" s="27">
        <v>0.993251773</v>
      </c>
      <c r="I115" s="27">
        <v>1.4737569418000001</v>
      </c>
      <c r="J115" s="27">
        <f t="shared" si="36"/>
        <v>0.48050516880000005</v>
      </c>
      <c r="K115" s="27">
        <f t="shared" si="37"/>
        <v>5.0547573522307729</v>
      </c>
      <c r="L115" s="5">
        <v>2.7</v>
      </c>
      <c r="M115" s="5">
        <f t="shared" si="38"/>
        <v>4.3656056967193146</v>
      </c>
      <c r="N115" s="27">
        <f t="shared" si="39"/>
        <v>1.6656056967193145</v>
      </c>
      <c r="O115" s="27">
        <f t="shared" si="40"/>
        <v>6738.0999999999985</v>
      </c>
      <c r="P115">
        <f t="shared" si="41"/>
        <v>1</v>
      </c>
      <c r="Q115">
        <f t="shared" si="42"/>
        <v>0</v>
      </c>
      <c r="R115">
        <f t="shared" si="43"/>
        <v>0</v>
      </c>
      <c r="S115">
        <f t="shared" si="44"/>
        <v>1</v>
      </c>
      <c r="T115">
        <f t="shared" si="45"/>
        <v>0</v>
      </c>
      <c r="U115">
        <f t="shared" si="46"/>
        <v>0</v>
      </c>
      <c r="V115">
        <f t="shared" si="47"/>
        <v>1</v>
      </c>
    </row>
    <row r="116" spans="1:22">
      <c r="A116" t="s">
        <v>30</v>
      </c>
      <c r="B116" t="s">
        <v>26</v>
      </c>
      <c r="C116" t="s">
        <v>110</v>
      </c>
      <c r="D116" t="s">
        <v>29</v>
      </c>
      <c r="E116" t="s">
        <v>15</v>
      </c>
      <c r="F116" t="s">
        <v>15</v>
      </c>
      <c r="G116" t="s">
        <v>15</v>
      </c>
      <c r="H116" s="27">
        <v>0.530628251</v>
      </c>
      <c r="I116" s="27">
        <v>0.92893303260000004</v>
      </c>
      <c r="J116" s="27">
        <f t="shared" si="36"/>
        <v>0.39830478160000005</v>
      </c>
      <c r="K116" s="27">
        <f t="shared" si="37"/>
        <v>5.5173808742307724</v>
      </c>
      <c r="L116" s="5">
        <v>1.7</v>
      </c>
      <c r="M116" s="5">
        <f t="shared" si="38"/>
        <v>2.5318063811046296</v>
      </c>
      <c r="N116" s="27">
        <f t="shared" si="39"/>
        <v>0.83180638110462968</v>
      </c>
      <c r="O116" s="27">
        <f t="shared" si="40"/>
        <v>6739.0999999999985</v>
      </c>
      <c r="P116">
        <f t="shared" si="41"/>
        <v>1</v>
      </c>
      <c r="Q116">
        <f t="shared" si="42"/>
        <v>0</v>
      </c>
      <c r="R116">
        <f t="shared" si="43"/>
        <v>0</v>
      </c>
      <c r="S116">
        <f t="shared" si="44"/>
        <v>1</v>
      </c>
      <c r="T116">
        <f t="shared" si="45"/>
        <v>0</v>
      </c>
      <c r="U116">
        <f t="shared" si="46"/>
        <v>0</v>
      </c>
      <c r="V116">
        <f t="shared" si="47"/>
        <v>1</v>
      </c>
    </row>
    <row r="117" spans="1:22">
      <c r="A117" t="s">
        <v>23</v>
      </c>
      <c r="B117" t="s">
        <v>11</v>
      </c>
      <c r="C117" t="s">
        <v>110</v>
      </c>
      <c r="D117" t="s">
        <v>19</v>
      </c>
      <c r="E117" t="s">
        <v>19</v>
      </c>
      <c r="F117" t="s">
        <v>19</v>
      </c>
      <c r="G117" t="s">
        <v>19</v>
      </c>
      <c r="H117" s="27">
        <v>0.26236426499999999</v>
      </c>
      <c r="I117" s="27">
        <v>0.59653895369999999</v>
      </c>
      <c r="J117" s="27">
        <f t="shared" si="36"/>
        <v>0.3341746887</v>
      </c>
      <c r="K117" s="27">
        <f t="shared" si="37"/>
        <v>5.7856448602307733</v>
      </c>
      <c r="L117" s="5">
        <v>1.3</v>
      </c>
      <c r="M117" s="5">
        <f t="shared" si="38"/>
        <v>1.8158232637146512</v>
      </c>
      <c r="N117" s="27">
        <f t="shared" si="39"/>
        <v>0.51582326371465115</v>
      </c>
      <c r="O117" s="27">
        <f t="shared" si="40"/>
        <v>6739.4999999999982</v>
      </c>
      <c r="P117">
        <f t="shared" si="41"/>
        <v>1</v>
      </c>
      <c r="Q117">
        <f t="shared" si="42"/>
        <v>0</v>
      </c>
      <c r="R117">
        <f t="shared" si="43"/>
        <v>0</v>
      </c>
      <c r="S117">
        <f t="shared" si="44"/>
        <v>1</v>
      </c>
      <c r="T117">
        <f t="shared" si="45"/>
        <v>0</v>
      </c>
      <c r="U117">
        <f t="shared" si="46"/>
        <v>0</v>
      </c>
      <c r="V117">
        <f t="shared" si="47"/>
        <v>1</v>
      </c>
    </row>
    <row r="118" spans="1:22">
      <c r="A118" t="s">
        <v>22</v>
      </c>
      <c r="B118" t="s">
        <v>11</v>
      </c>
      <c r="C118" t="s">
        <v>109</v>
      </c>
      <c r="D118" t="s">
        <v>15</v>
      </c>
      <c r="E118" t="s">
        <v>15</v>
      </c>
      <c r="F118" t="s">
        <v>15</v>
      </c>
      <c r="G118" t="s">
        <v>15</v>
      </c>
      <c r="H118" s="27">
        <v>0</v>
      </c>
      <c r="I118" s="27">
        <v>1.1611799927999999</v>
      </c>
      <c r="J118" s="27">
        <f t="shared" si="36"/>
        <v>1.1611799927999999</v>
      </c>
      <c r="K118" s="27">
        <f t="shared" si="37"/>
        <v>6.0480091252307728</v>
      </c>
      <c r="L118" s="5">
        <v>1</v>
      </c>
      <c r="M118" s="5">
        <f t="shared" si="38"/>
        <v>3.1936995960926962</v>
      </c>
      <c r="N118" s="27">
        <f t="shared" si="39"/>
        <v>2.1936995960926962</v>
      </c>
      <c r="O118" s="27">
        <f t="shared" si="40"/>
        <v>6739.7999999999984</v>
      </c>
      <c r="P118">
        <f t="shared" si="41"/>
        <v>1</v>
      </c>
      <c r="Q118">
        <f t="shared" si="42"/>
        <v>0</v>
      </c>
      <c r="R118">
        <f t="shared" si="43"/>
        <v>0</v>
      </c>
      <c r="S118">
        <f t="shared" si="44"/>
        <v>1</v>
      </c>
      <c r="T118">
        <f t="shared" si="45"/>
        <v>0</v>
      </c>
      <c r="U118">
        <f t="shared" si="46"/>
        <v>0</v>
      </c>
      <c r="V118">
        <f t="shared" si="47"/>
        <v>1</v>
      </c>
    </row>
  </sheetData>
  <sortState ref="A2:W118">
    <sortCondition descending="1" ref="L2:L118"/>
  </sortState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8"/>
  <sheetViews>
    <sheetView workbookViewId="0"/>
  </sheetViews>
  <sheetFormatPr defaultRowHeight="16.5"/>
  <cols>
    <col min="8" max="11" width="9.125" style="27" bestFit="1" customWidth="1"/>
    <col min="12" max="15" width="9.5" style="27" bestFit="1" customWidth="1"/>
    <col min="26" max="26" width="10.5" bestFit="1" customWidth="1"/>
  </cols>
  <sheetData>
    <row r="1" spans="1:28">
      <c r="A1" s="23" t="s">
        <v>8</v>
      </c>
      <c r="B1" s="23" t="s">
        <v>9</v>
      </c>
      <c r="C1" s="23" t="s">
        <v>111</v>
      </c>
      <c r="D1" s="23" t="s">
        <v>105</v>
      </c>
      <c r="E1" s="23" t="s">
        <v>106</v>
      </c>
      <c r="F1" s="23" t="s">
        <v>107</v>
      </c>
      <c r="G1" s="23" t="s">
        <v>108</v>
      </c>
      <c r="H1" s="25" t="s">
        <v>35</v>
      </c>
      <c r="I1" s="25" t="s">
        <v>36</v>
      </c>
      <c r="J1" s="25" t="s">
        <v>37</v>
      </c>
      <c r="K1" s="25" t="s">
        <v>38</v>
      </c>
      <c r="L1" s="29" t="s">
        <v>39</v>
      </c>
      <c r="M1" s="29" t="s">
        <v>40</v>
      </c>
      <c r="N1" s="25" t="s">
        <v>41</v>
      </c>
      <c r="O1" s="25" t="s">
        <v>42</v>
      </c>
      <c r="P1" s="23" t="s">
        <v>43</v>
      </c>
      <c r="Q1" s="23" t="s">
        <v>44</v>
      </c>
      <c r="R1" s="23" t="s">
        <v>45</v>
      </c>
      <c r="S1" s="23" t="s">
        <v>46</v>
      </c>
      <c r="T1" s="23" t="s">
        <v>47</v>
      </c>
      <c r="U1" s="23" t="s">
        <v>48</v>
      </c>
      <c r="V1" s="23" t="s">
        <v>49</v>
      </c>
      <c r="X1" s="4" t="s">
        <v>50</v>
      </c>
      <c r="Y1" s="4" t="s">
        <v>4</v>
      </c>
      <c r="Z1" s="4" t="s">
        <v>3</v>
      </c>
    </row>
    <row r="2" spans="1:28">
      <c r="A2" t="s">
        <v>23</v>
      </c>
      <c r="B2" t="s">
        <v>11</v>
      </c>
      <c r="C2" t="s">
        <v>109</v>
      </c>
      <c r="D2" t="s">
        <v>13</v>
      </c>
      <c r="E2" t="s">
        <v>21</v>
      </c>
      <c r="F2" t="s">
        <v>13</v>
      </c>
      <c r="G2" t="s">
        <v>21</v>
      </c>
      <c r="H2" s="27">
        <v>11.198214719999999</v>
      </c>
      <c r="I2" s="27">
        <v>9.5372019874999996</v>
      </c>
      <c r="J2" s="27">
        <f t="shared" ref="J2:J33" si="0">ABS(H2-I2)</f>
        <v>1.6610127324999997</v>
      </c>
      <c r="K2" s="27">
        <f t="shared" ref="K2:K33" si="1">ABS($AB$2-H2)</f>
        <v>5.1502055947692265</v>
      </c>
      <c r="L2" s="5">
        <v>73000</v>
      </c>
      <c r="M2" s="5">
        <f t="shared" ref="M2:M33" si="2">EXP(I2)</f>
        <v>13866.095786625066</v>
      </c>
      <c r="N2" s="27">
        <f t="shared" ref="N2:N33" si="3">ABS(L2-M2)</f>
        <v>59133.904213374932</v>
      </c>
      <c r="O2" s="27">
        <f t="shared" ref="O2:O33" si="4">ABS($AB$3-L2)</f>
        <v>66259.199999999997</v>
      </c>
      <c r="P2">
        <f t="shared" ref="P2:P33" si="5">IF(L2&lt;1000,1,0)</f>
        <v>0</v>
      </c>
      <c r="Q2">
        <f t="shared" ref="Q2:Q33" si="6">IF(L2&gt;=1000,IF(L2&lt;15000,1,0),0)</f>
        <v>0</v>
      </c>
      <c r="R2">
        <f t="shared" ref="R2:R33" si="7">IF(L2&gt;=15000,1,0)</f>
        <v>1</v>
      </c>
      <c r="S2">
        <f t="shared" ref="S2:S33" si="8">IF(M2&lt;1000,1,0)</f>
        <v>0</v>
      </c>
      <c r="T2">
        <f t="shared" ref="T2:T33" si="9">IF(M2&gt;=1000,IF(M2&lt;15000,1,0),0)</f>
        <v>1</v>
      </c>
      <c r="U2">
        <f t="shared" ref="U2:U33" si="10">IF(M2&gt;=15000,1,0)</f>
        <v>0</v>
      </c>
      <c r="V2">
        <f t="shared" ref="V2:V33" si="11">P2*S2+Q2*T2+R2*U2</f>
        <v>0</v>
      </c>
      <c r="X2" s="1" t="s">
        <v>2</v>
      </c>
      <c r="Y2" s="2">
        <f>PEARSON(H2:H118,I2:I118)</f>
        <v>0.9219239997426727</v>
      </c>
      <c r="Z2" s="2">
        <f>PEARSON(L2:L118,M2:M118)</f>
        <v>0.76753052237827302</v>
      </c>
      <c r="AA2" t="s">
        <v>7</v>
      </c>
      <c r="AB2">
        <f>AVERAGE(H2:H118)</f>
        <v>6.0480091252307728</v>
      </c>
    </row>
    <row r="3" spans="1:28">
      <c r="A3" t="s">
        <v>23</v>
      </c>
      <c r="B3" t="s">
        <v>11</v>
      </c>
      <c r="C3" t="s">
        <v>109</v>
      </c>
      <c r="D3" t="s">
        <v>24</v>
      </c>
      <c r="E3" t="s">
        <v>13</v>
      </c>
      <c r="F3" t="s">
        <v>13</v>
      </c>
      <c r="G3" t="s">
        <v>13</v>
      </c>
      <c r="H3" s="27">
        <v>11.127262979999999</v>
      </c>
      <c r="I3" s="27">
        <v>9.8804794819000001</v>
      </c>
      <c r="J3" s="27">
        <f t="shared" si="0"/>
        <v>1.2467834980999992</v>
      </c>
      <c r="K3" s="27">
        <f t="shared" si="1"/>
        <v>5.0792538547692265</v>
      </c>
      <c r="L3" s="5">
        <v>68000</v>
      </c>
      <c r="M3" s="5">
        <f t="shared" si="2"/>
        <v>19545.091933503922</v>
      </c>
      <c r="N3" s="27">
        <f t="shared" si="3"/>
        <v>48454.908066496078</v>
      </c>
      <c r="O3" s="27">
        <f t="shared" si="4"/>
        <v>61259.200000000004</v>
      </c>
      <c r="P3">
        <f t="shared" si="5"/>
        <v>0</v>
      </c>
      <c r="Q3">
        <f t="shared" si="6"/>
        <v>0</v>
      </c>
      <c r="R3">
        <f t="shared" si="7"/>
        <v>1</v>
      </c>
      <c r="S3">
        <f t="shared" si="8"/>
        <v>0</v>
      </c>
      <c r="T3">
        <f t="shared" si="9"/>
        <v>0</v>
      </c>
      <c r="U3">
        <f t="shared" si="10"/>
        <v>1</v>
      </c>
      <c r="V3">
        <f t="shared" si="11"/>
        <v>1</v>
      </c>
      <c r="X3" s="1" t="s">
        <v>1</v>
      </c>
      <c r="Y3" s="2">
        <f>AVERAGE(J2:J118)</f>
        <v>0.85118268289914512</v>
      </c>
      <c r="Z3" s="5">
        <f>AVERAGE(N2:N118)</f>
        <v>3876.8544148500177</v>
      </c>
      <c r="AA3" t="s">
        <v>6</v>
      </c>
      <c r="AB3">
        <f>AVERAGE(L2:L118)</f>
        <v>6740.7999999999984</v>
      </c>
    </row>
    <row r="4" spans="1:28">
      <c r="A4" t="s">
        <v>23</v>
      </c>
      <c r="B4" t="s">
        <v>11</v>
      </c>
      <c r="C4" t="s">
        <v>109</v>
      </c>
      <c r="D4" t="s">
        <v>21</v>
      </c>
      <c r="E4" t="s">
        <v>13</v>
      </c>
      <c r="F4" t="s">
        <v>21</v>
      </c>
      <c r="G4" t="s">
        <v>13</v>
      </c>
      <c r="H4" s="27">
        <v>11.00209984</v>
      </c>
      <c r="I4" s="27">
        <v>10.516405214500001</v>
      </c>
      <c r="J4" s="27">
        <f t="shared" si="0"/>
        <v>0.48569462549999898</v>
      </c>
      <c r="K4" s="27">
        <f t="shared" si="1"/>
        <v>4.9540907147692268</v>
      </c>
      <c r="L4" s="5">
        <v>60000</v>
      </c>
      <c r="M4" s="5">
        <f t="shared" si="2"/>
        <v>36916.17993325062</v>
      </c>
      <c r="N4" s="27">
        <f t="shared" si="3"/>
        <v>23083.82006674938</v>
      </c>
      <c r="O4" s="27">
        <f t="shared" si="4"/>
        <v>53259.200000000004</v>
      </c>
      <c r="P4">
        <f t="shared" si="5"/>
        <v>0</v>
      </c>
      <c r="Q4">
        <f t="shared" si="6"/>
        <v>0</v>
      </c>
      <c r="R4">
        <f t="shared" si="7"/>
        <v>1</v>
      </c>
      <c r="S4">
        <f t="shared" si="8"/>
        <v>0</v>
      </c>
      <c r="T4">
        <f t="shared" si="9"/>
        <v>0</v>
      </c>
      <c r="U4">
        <f t="shared" si="10"/>
        <v>1</v>
      </c>
      <c r="V4">
        <f t="shared" si="11"/>
        <v>1</v>
      </c>
      <c r="X4" s="1" t="s">
        <v>5</v>
      </c>
      <c r="Y4" s="2">
        <f>SUM(J2:J118)/SUM(K2:K118)</f>
        <v>0.37455078670635772</v>
      </c>
      <c r="Z4" s="2">
        <f>SUM(N2:N118)/SUM(O2:O118)</f>
        <v>0.40670315930157286</v>
      </c>
    </row>
    <row r="5" spans="1:28">
      <c r="A5" t="s">
        <v>23</v>
      </c>
      <c r="B5" t="s">
        <v>11</v>
      </c>
      <c r="C5" t="s">
        <v>109</v>
      </c>
      <c r="D5" t="s">
        <v>24</v>
      </c>
      <c r="E5" t="s">
        <v>13</v>
      </c>
      <c r="F5" t="s">
        <v>24</v>
      </c>
      <c r="G5" t="s">
        <v>13</v>
      </c>
      <c r="H5" s="27">
        <v>10.96819829</v>
      </c>
      <c r="I5" s="27">
        <v>10.4984823322</v>
      </c>
      <c r="J5" s="27">
        <f t="shared" si="0"/>
        <v>0.46971595780000008</v>
      </c>
      <c r="K5" s="27">
        <f t="shared" si="1"/>
        <v>4.9201891647692273</v>
      </c>
      <c r="L5" s="5">
        <v>58000</v>
      </c>
      <c r="M5" s="5">
        <f t="shared" si="2"/>
        <v>36260.429607078353</v>
      </c>
      <c r="N5" s="27">
        <f t="shared" si="3"/>
        <v>21739.570392921647</v>
      </c>
      <c r="O5" s="27">
        <f t="shared" si="4"/>
        <v>51259.200000000004</v>
      </c>
      <c r="P5">
        <f t="shared" si="5"/>
        <v>0</v>
      </c>
      <c r="Q5">
        <f t="shared" si="6"/>
        <v>0</v>
      </c>
      <c r="R5">
        <f t="shared" si="7"/>
        <v>1</v>
      </c>
      <c r="S5">
        <f t="shared" si="8"/>
        <v>0</v>
      </c>
      <c r="T5">
        <f t="shared" si="9"/>
        <v>0</v>
      </c>
      <c r="U5">
        <f t="shared" si="10"/>
        <v>1</v>
      </c>
      <c r="V5">
        <f t="shared" si="11"/>
        <v>1</v>
      </c>
      <c r="X5" s="1" t="s">
        <v>34</v>
      </c>
      <c r="Y5" s="1"/>
      <c r="Z5" s="3">
        <f>AVERAGE(V2:V118)</f>
        <v>0.74358974358974361</v>
      </c>
    </row>
    <row r="6" spans="1:28">
      <c r="A6" t="s">
        <v>10</v>
      </c>
      <c r="B6" t="s">
        <v>11</v>
      </c>
      <c r="C6" t="s">
        <v>109</v>
      </c>
      <c r="D6" t="s">
        <v>12</v>
      </c>
      <c r="E6" t="s">
        <v>13</v>
      </c>
      <c r="F6" t="s">
        <v>13</v>
      </c>
      <c r="G6" t="s">
        <v>13</v>
      </c>
      <c r="H6" s="27">
        <v>10.858999000000001</v>
      </c>
      <c r="I6" s="27">
        <v>10.300921908999999</v>
      </c>
      <c r="J6" s="27">
        <f t="shared" si="0"/>
        <v>0.55807709100000125</v>
      </c>
      <c r="K6" s="27">
        <f t="shared" si="1"/>
        <v>4.8109898747692279</v>
      </c>
      <c r="L6" s="5">
        <v>52000</v>
      </c>
      <c r="M6" s="5">
        <f t="shared" si="2"/>
        <v>29760.042260806433</v>
      </c>
      <c r="N6" s="27">
        <f t="shared" si="3"/>
        <v>22239.957739193567</v>
      </c>
      <c r="O6" s="27">
        <f t="shared" si="4"/>
        <v>45259.200000000004</v>
      </c>
      <c r="P6">
        <f t="shared" si="5"/>
        <v>0</v>
      </c>
      <c r="Q6">
        <f t="shared" si="6"/>
        <v>0</v>
      </c>
      <c r="R6">
        <f t="shared" si="7"/>
        <v>1</v>
      </c>
      <c r="S6">
        <f t="shared" si="8"/>
        <v>0</v>
      </c>
      <c r="T6">
        <f t="shared" si="9"/>
        <v>0</v>
      </c>
      <c r="U6">
        <f t="shared" si="10"/>
        <v>1</v>
      </c>
      <c r="V6">
        <f t="shared" si="11"/>
        <v>1</v>
      </c>
      <c r="X6" s="1" t="s">
        <v>54</v>
      </c>
      <c r="Y6" s="1"/>
      <c r="Z6" s="1">
        <v>117</v>
      </c>
    </row>
    <row r="7" spans="1:28">
      <c r="A7" t="s">
        <v>23</v>
      </c>
      <c r="B7" t="s">
        <v>11</v>
      </c>
      <c r="C7" t="s">
        <v>109</v>
      </c>
      <c r="D7" t="s">
        <v>21</v>
      </c>
      <c r="E7" t="s">
        <v>13</v>
      </c>
      <c r="F7" t="s">
        <v>13</v>
      </c>
      <c r="G7" t="s">
        <v>21</v>
      </c>
      <c r="H7" s="27">
        <v>10.77895629</v>
      </c>
      <c r="I7" s="27">
        <v>9.6827217193999999</v>
      </c>
      <c r="J7" s="27">
        <f t="shared" si="0"/>
        <v>1.0962345706000001</v>
      </c>
      <c r="K7" s="27">
        <f t="shared" si="1"/>
        <v>4.7309471647692272</v>
      </c>
      <c r="L7" s="5">
        <v>48000</v>
      </c>
      <c r="M7" s="5">
        <f t="shared" si="2"/>
        <v>16038.088755067256</v>
      </c>
      <c r="N7" s="27">
        <f t="shared" si="3"/>
        <v>31961.911244932744</v>
      </c>
      <c r="O7" s="27">
        <f t="shared" si="4"/>
        <v>41259.200000000004</v>
      </c>
      <c r="P7">
        <f t="shared" si="5"/>
        <v>0</v>
      </c>
      <c r="Q7">
        <f t="shared" si="6"/>
        <v>0</v>
      </c>
      <c r="R7">
        <f t="shared" si="7"/>
        <v>1</v>
      </c>
      <c r="S7">
        <f t="shared" si="8"/>
        <v>0</v>
      </c>
      <c r="T7">
        <f t="shared" si="9"/>
        <v>0</v>
      </c>
      <c r="U7">
        <f t="shared" si="10"/>
        <v>1</v>
      </c>
      <c r="V7">
        <f t="shared" si="11"/>
        <v>1</v>
      </c>
    </row>
    <row r="8" spans="1:28">
      <c r="A8" t="s">
        <v>23</v>
      </c>
      <c r="B8" t="s">
        <v>11</v>
      </c>
      <c r="C8" t="s">
        <v>109</v>
      </c>
      <c r="D8" t="s">
        <v>13</v>
      </c>
      <c r="E8" t="s">
        <v>13</v>
      </c>
      <c r="F8" t="s">
        <v>21</v>
      </c>
      <c r="G8" t="s">
        <v>21</v>
      </c>
      <c r="H8" s="27">
        <v>10.59663473</v>
      </c>
      <c r="I8" s="27">
        <v>8.8902024130000008</v>
      </c>
      <c r="J8" s="27">
        <f t="shared" si="0"/>
        <v>1.7064323169999991</v>
      </c>
      <c r="K8" s="27">
        <f t="shared" si="1"/>
        <v>4.5486256047692271</v>
      </c>
      <c r="L8" s="5">
        <v>40000</v>
      </c>
      <c r="M8" s="5">
        <f t="shared" si="2"/>
        <v>7260.4886520594382</v>
      </c>
      <c r="N8" s="27">
        <f t="shared" si="3"/>
        <v>32739.511347940563</v>
      </c>
      <c r="O8" s="27">
        <f t="shared" si="4"/>
        <v>33259.200000000004</v>
      </c>
      <c r="P8">
        <f t="shared" si="5"/>
        <v>0</v>
      </c>
      <c r="Q8">
        <f t="shared" si="6"/>
        <v>0</v>
      </c>
      <c r="R8">
        <f t="shared" si="7"/>
        <v>1</v>
      </c>
      <c r="S8">
        <f t="shared" si="8"/>
        <v>0</v>
      </c>
      <c r="T8">
        <f t="shared" si="9"/>
        <v>1</v>
      </c>
      <c r="U8">
        <f t="shared" si="10"/>
        <v>0</v>
      </c>
      <c r="V8">
        <f t="shared" si="11"/>
        <v>0</v>
      </c>
    </row>
    <row r="9" spans="1:28">
      <c r="A9" t="s">
        <v>23</v>
      </c>
      <c r="B9" t="s">
        <v>11</v>
      </c>
      <c r="C9" t="s">
        <v>109</v>
      </c>
      <c r="D9" t="s">
        <v>21</v>
      </c>
      <c r="E9" t="s">
        <v>13</v>
      </c>
      <c r="F9" t="s">
        <v>13</v>
      </c>
      <c r="G9" t="s">
        <v>13</v>
      </c>
      <c r="H9" s="27">
        <v>10.491274219999999</v>
      </c>
      <c r="I9" s="27">
        <v>10.223732568400001</v>
      </c>
      <c r="J9" s="27">
        <f t="shared" si="0"/>
        <v>0.26754165159999843</v>
      </c>
      <c r="K9" s="27">
        <f t="shared" si="1"/>
        <v>4.4432650947692265</v>
      </c>
      <c r="L9" s="5">
        <v>36000</v>
      </c>
      <c r="M9" s="5">
        <f t="shared" si="2"/>
        <v>27549.304476491499</v>
      </c>
      <c r="N9" s="27">
        <f t="shared" si="3"/>
        <v>8450.6955235085006</v>
      </c>
      <c r="O9" s="27">
        <f t="shared" si="4"/>
        <v>29259.200000000001</v>
      </c>
      <c r="P9">
        <f t="shared" si="5"/>
        <v>0</v>
      </c>
      <c r="Q9">
        <f t="shared" si="6"/>
        <v>0</v>
      </c>
      <c r="R9">
        <f t="shared" si="7"/>
        <v>1</v>
      </c>
      <c r="S9">
        <f t="shared" si="8"/>
        <v>0</v>
      </c>
      <c r="T9">
        <f t="shared" si="9"/>
        <v>0</v>
      </c>
      <c r="U9">
        <f t="shared" si="10"/>
        <v>1</v>
      </c>
      <c r="V9">
        <f t="shared" si="11"/>
        <v>1</v>
      </c>
      <c r="X9" s="4" t="s">
        <v>51</v>
      </c>
      <c r="Y9" s="4" t="s">
        <v>4</v>
      </c>
      <c r="Z9" s="4" t="s">
        <v>3</v>
      </c>
    </row>
    <row r="10" spans="1:28">
      <c r="A10" t="s">
        <v>23</v>
      </c>
      <c r="B10" t="s">
        <v>11</v>
      </c>
      <c r="C10" t="s">
        <v>109</v>
      </c>
      <c r="D10" t="s">
        <v>13</v>
      </c>
      <c r="E10" t="s">
        <v>21</v>
      </c>
      <c r="F10" t="s">
        <v>21</v>
      </c>
      <c r="G10" t="s">
        <v>13</v>
      </c>
      <c r="H10" s="27">
        <v>10.37349118</v>
      </c>
      <c r="I10" s="27">
        <v>8.9846447338999997</v>
      </c>
      <c r="J10" s="27">
        <f t="shared" si="0"/>
        <v>1.3888464461000005</v>
      </c>
      <c r="K10" s="27">
        <f t="shared" si="1"/>
        <v>4.3254820547692274</v>
      </c>
      <c r="L10" s="5">
        <v>32000</v>
      </c>
      <c r="M10" s="5">
        <f t="shared" si="2"/>
        <v>7979.609336342889</v>
      </c>
      <c r="N10" s="27">
        <f t="shared" si="3"/>
        <v>24020.390663657112</v>
      </c>
      <c r="O10" s="27">
        <f t="shared" si="4"/>
        <v>25259.200000000001</v>
      </c>
      <c r="P10">
        <f t="shared" si="5"/>
        <v>0</v>
      </c>
      <c r="Q10">
        <f t="shared" si="6"/>
        <v>0</v>
      </c>
      <c r="R10">
        <f t="shared" si="7"/>
        <v>1</v>
      </c>
      <c r="S10">
        <f t="shared" si="8"/>
        <v>0</v>
      </c>
      <c r="T10">
        <f t="shared" si="9"/>
        <v>1</v>
      </c>
      <c r="U10">
        <f t="shared" si="10"/>
        <v>0</v>
      </c>
      <c r="V10">
        <f t="shared" si="11"/>
        <v>0</v>
      </c>
      <c r="X10" s="1" t="s">
        <v>2</v>
      </c>
      <c r="Y10" s="2">
        <f>PEARSON(H2:H20,I2:I20)</f>
        <v>0.36419249844758417</v>
      </c>
      <c r="Z10" s="2">
        <f>PEARSON(L2:L20,M2:M20)</f>
        <v>0.41438316813835446</v>
      </c>
    </row>
    <row r="11" spans="1:28">
      <c r="A11" t="s">
        <v>23</v>
      </c>
      <c r="B11" t="s">
        <v>11</v>
      </c>
      <c r="C11" t="s">
        <v>109</v>
      </c>
      <c r="D11" t="s">
        <v>24</v>
      </c>
      <c r="E11" t="s">
        <v>13</v>
      </c>
      <c r="F11" t="s">
        <v>13</v>
      </c>
      <c r="G11" t="s">
        <v>24</v>
      </c>
      <c r="H11" s="27">
        <v>10.08580911</v>
      </c>
      <c r="I11" s="27">
        <v>10.2775916304</v>
      </c>
      <c r="J11" s="27">
        <f t="shared" si="0"/>
        <v>0.19178252040000032</v>
      </c>
      <c r="K11" s="27">
        <f t="shared" si="1"/>
        <v>4.0377999847692267</v>
      </c>
      <c r="L11" s="5">
        <v>24000</v>
      </c>
      <c r="M11" s="5">
        <f t="shared" si="2"/>
        <v>29073.768787426146</v>
      </c>
      <c r="N11" s="27">
        <f t="shared" si="3"/>
        <v>5073.7687874261464</v>
      </c>
      <c r="O11" s="27">
        <f t="shared" si="4"/>
        <v>17259.2</v>
      </c>
      <c r="P11">
        <f t="shared" si="5"/>
        <v>0</v>
      </c>
      <c r="Q11">
        <f t="shared" si="6"/>
        <v>0</v>
      </c>
      <c r="R11">
        <f t="shared" si="7"/>
        <v>1</v>
      </c>
      <c r="S11">
        <f t="shared" si="8"/>
        <v>0</v>
      </c>
      <c r="T11">
        <f t="shared" si="9"/>
        <v>0</v>
      </c>
      <c r="U11">
        <f t="shared" si="10"/>
        <v>1</v>
      </c>
      <c r="V11">
        <f t="shared" si="11"/>
        <v>1</v>
      </c>
      <c r="X11" s="1" t="s">
        <v>1</v>
      </c>
      <c r="Y11" s="2">
        <f>AVERAGE(J2:J20)</f>
        <v>0.78134076016842113</v>
      </c>
      <c r="Z11" s="5">
        <f>AVERAGE(N2:N20)</f>
        <v>17810.081857005414</v>
      </c>
    </row>
    <row r="12" spans="1:28">
      <c r="A12" t="s">
        <v>23</v>
      </c>
      <c r="B12" t="s">
        <v>11</v>
      </c>
      <c r="C12" t="s">
        <v>109</v>
      </c>
      <c r="D12" t="s">
        <v>13</v>
      </c>
      <c r="E12" t="s">
        <v>24</v>
      </c>
      <c r="F12" t="s">
        <v>13</v>
      </c>
      <c r="G12" t="s">
        <v>24</v>
      </c>
      <c r="H12" s="27">
        <v>9.9987977319999999</v>
      </c>
      <c r="I12" s="27">
        <v>9.9027621540999995</v>
      </c>
      <c r="J12" s="27">
        <f t="shared" si="0"/>
        <v>9.6035577900000391E-2</v>
      </c>
      <c r="K12" s="27">
        <f t="shared" si="1"/>
        <v>3.9507886067692271</v>
      </c>
      <c r="L12" s="5">
        <v>22000</v>
      </c>
      <c r="M12" s="5">
        <f t="shared" si="2"/>
        <v>19985.497292034215</v>
      </c>
      <c r="N12" s="27">
        <f t="shared" si="3"/>
        <v>2014.5027079657848</v>
      </c>
      <c r="O12" s="27">
        <f t="shared" si="4"/>
        <v>15259.2</v>
      </c>
      <c r="P12">
        <f t="shared" si="5"/>
        <v>0</v>
      </c>
      <c r="Q12">
        <f t="shared" si="6"/>
        <v>0</v>
      </c>
      <c r="R12">
        <f t="shared" si="7"/>
        <v>1</v>
      </c>
      <c r="S12">
        <f t="shared" si="8"/>
        <v>0</v>
      </c>
      <c r="T12">
        <f t="shared" si="9"/>
        <v>0</v>
      </c>
      <c r="U12">
        <f t="shared" si="10"/>
        <v>1</v>
      </c>
      <c r="V12">
        <f t="shared" si="11"/>
        <v>1</v>
      </c>
      <c r="X12" s="1" t="s">
        <v>34</v>
      </c>
      <c r="Y12" s="1"/>
      <c r="Z12" s="3">
        <f>AVERAGE(V2:V20)</f>
        <v>0.57894736842105265</v>
      </c>
    </row>
    <row r="13" spans="1:28">
      <c r="A13" t="s">
        <v>23</v>
      </c>
      <c r="B13" t="s">
        <v>11</v>
      </c>
      <c r="C13" t="s">
        <v>109</v>
      </c>
      <c r="D13" t="s">
        <v>13</v>
      </c>
      <c r="E13" t="s">
        <v>13</v>
      </c>
      <c r="F13" t="s">
        <v>24</v>
      </c>
      <c r="G13" t="s">
        <v>13</v>
      </c>
      <c r="H13" s="27">
        <v>9.9522777169999994</v>
      </c>
      <c r="I13" s="27">
        <v>9.0612934339999995</v>
      </c>
      <c r="J13" s="27">
        <f t="shared" si="0"/>
        <v>0.89098428299999988</v>
      </c>
      <c r="K13" s="27">
        <f t="shared" si="1"/>
        <v>3.9042685917692266</v>
      </c>
      <c r="L13" s="5">
        <v>21000</v>
      </c>
      <c r="M13" s="5">
        <f t="shared" si="2"/>
        <v>8615.2867553744127</v>
      </c>
      <c r="N13" s="27">
        <f t="shared" si="3"/>
        <v>12384.713244625587</v>
      </c>
      <c r="O13" s="27">
        <f t="shared" si="4"/>
        <v>14259.2</v>
      </c>
      <c r="P13">
        <f t="shared" si="5"/>
        <v>0</v>
      </c>
      <c r="Q13">
        <f t="shared" si="6"/>
        <v>0</v>
      </c>
      <c r="R13">
        <f t="shared" si="7"/>
        <v>1</v>
      </c>
      <c r="S13">
        <f t="shared" si="8"/>
        <v>0</v>
      </c>
      <c r="T13">
        <f t="shared" si="9"/>
        <v>1</v>
      </c>
      <c r="U13">
        <f t="shared" si="10"/>
        <v>0</v>
      </c>
      <c r="V13">
        <f t="shared" si="11"/>
        <v>0</v>
      </c>
      <c r="X13" s="1" t="s">
        <v>54</v>
      </c>
      <c r="Y13" s="1"/>
      <c r="Z13" s="1">
        <v>19</v>
      </c>
    </row>
    <row r="14" spans="1:28">
      <c r="A14" t="s">
        <v>10</v>
      </c>
      <c r="B14" t="s">
        <v>11</v>
      </c>
      <c r="C14" t="s">
        <v>109</v>
      </c>
      <c r="D14" t="s">
        <v>13</v>
      </c>
      <c r="E14" t="s">
        <v>12</v>
      </c>
      <c r="F14" t="s">
        <v>14</v>
      </c>
      <c r="G14" t="s">
        <v>14</v>
      </c>
      <c r="H14" s="27">
        <v>9.9034875529999997</v>
      </c>
      <c r="I14" s="27">
        <v>7.1982484531999997</v>
      </c>
      <c r="J14" s="27">
        <f t="shared" si="0"/>
        <v>2.7052390998</v>
      </c>
      <c r="K14" s="27">
        <f t="shared" si="1"/>
        <v>3.8554784277692269</v>
      </c>
      <c r="L14" s="5">
        <v>20000</v>
      </c>
      <c r="M14" s="5">
        <f t="shared" si="2"/>
        <v>1337.0867421568175</v>
      </c>
      <c r="N14" s="27">
        <f t="shared" si="3"/>
        <v>18662.913257843182</v>
      </c>
      <c r="O14" s="27">
        <f t="shared" si="4"/>
        <v>13259.2</v>
      </c>
      <c r="P14">
        <f t="shared" si="5"/>
        <v>0</v>
      </c>
      <c r="Q14">
        <f t="shared" si="6"/>
        <v>0</v>
      </c>
      <c r="R14">
        <f t="shared" si="7"/>
        <v>1</v>
      </c>
      <c r="S14">
        <f t="shared" si="8"/>
        <v>0</v>
      </c>
      <c r="T14">
        <f t="shared" si="9"/>
        <v>1</v>
      </c>
      <c r="U14">
        <f t="shared" si="10"/>
        <v>0</v>
      </c>
      <c r="V14">
        <f t="shared" si="11"/>
        <v>0</v>
      </c>
    </row>
    <row r="15" spans="1:28">
      <c r="A15" t="s">
        <v>23</v>
      </c>
      <c r="B15" t="s">
        <v>11</v>
      </c>
      <c r="C15" t="s">
        <v>109</v>
      </c>
      <c r="D15" t="s">
        <v>21</v>
      </c>
      <c r="E15" t="s">
        <v>21</v>
      </c>
      <c r="F15" t="s">
        <v>13</v>
      </c>
      <c r="G15" t="s">
        <v>13</v>
      </c>
      <c r="H15" s="27">
        <v>9.9034875529999997</v>
      </c>
      <c r="I15" s="27">
        <v>9.9024729219999994</v>
      </c>
      <c r="J15" s="27">
        <f t="shared" si="0"/>
        <v>1.0146310000003211E-3</v>
      </c>
      <c r="K15" s="27">
        <f t="shared" si="1"/>
        <v>3.8554784277692269</v>
      </c>
      <c r="L15" s="5">
        <v>20000</v>
      </c>
      <c r="M15" s="5">
        <f t="shared" si="2"/>
        <v>19979.717680547768</v>
      </c>
      <c r="N15" s="27">
        <f t="shared" si="3"/>
        <v>20.282319452231604</v>
      </c>
      <c r="O15" s="27">
        <f t="shared" si="4"/>
        <v>13259.2</v>
      </c>
      <c r="P15">
        <f t="shared" si="5"/>
        <v>0</v>
      </c>
      <c r="Q15">
        <f t="shared" si="6"/>
        <v>0</v>
      </c>
      <c r="R15">
        <f t="shared" si="7"/>
        <v>1</v>
      </c>
      <c r="S15">
        <f t="shared" si="8"/>
        <v>0</v>
      </c>
      <c r="T15">
        <f t="shared" si="9"/>
        <v>0</v>
      </c>
      <c r="U15">
        <f t="shared" si="10"/>
        <v>1</v>
      </c>
      <c r="V15">
        <f t="shared" si="11"/>
        <v>1</v>
      </c>
    </row>
    <row r="16" spans="1:28">
      <c r="A16" t="s">
        <v>23</v>
      </c>
      <c r="B16" t="s">
        <v>11</v>
      </c>
      <c r="C16" t="s">
        <v>109</v>
      </c>
      <c r="D16" t="s">
        <v>13</v>
      </c>
      <c r="E16" t="s">
        <v>24</v>
      </c>
      <c r="F16" t="s">
        <v>13</v>
      </c>
      <c r="G16" t="s">
        <v>13</v>
      </c>
      <c r="H16" s="27">
        <v>9.9034875529999997</v>
      </c>
      <c r="I16" s="27">
        <v>8.7385275349999993</v>
      </c>
      <c r="J16" s="27">
        <f t="shared" si="0"/>
        <v>1.1649600180000004</v>
      </c>
      <c r="K16" s="27">
        <f t="shared" si="1"/>
        <v>3.8554784277692269</v>
      </c>
      <c r="L16" s="5">
        <v>20000</v>
      </c>
      <c r="M16" s="5">
        <f t="shared" si="2"/>
        <v>6238.7026743706965</v>
      </c>
      <c r="N16" s="27">
        <f t="shared" si="3"/>
        <v>13761.297325629304</v>
      </c>
      <c r="O16" s="27">
        <f t="shared" si="4"/>
        <v>13259.2</v>
      </c>
      <c r="P16">
        <f t="shared" si="5"/>
        <v>0</v>
      </c>
      <c r="Q16">
        <f t="shared" si="6"/>
        <v>0</v>
      </c>
      <c r="R16">
        <f t="shared" si="7"/>
        <v>1</v>
      </c>
      <c r="S16">
        <f t="shared" si="8"/>
        <v>0</v>
      </c>
      <c r="T16">
        <f t="shared" si="9"/>
        <v>1</v>
      </c>
      <c r="U16">
        <f t="shared" si="10"/>
        <v>0</v>
      </c>
      <c r="V16">
        <f t="shared" si="11"/>
        <v>0</v>
      </c>
      <c r="X16" s="4" t="s">
        <v>52</v>
      </c>
      <c r="Y16" s="4" t="s">
        <v>4</v>
      </c>
      <c r="Z16" s="4" t="s">
        <v>3</v>
      </c>
    </row>
    <row r="17" spans="1:26">
      <c r="A17" t="s">
        <v>23</v>
      </c>
      <c r="B17" t="s">
        <v>11</v>
      </c>
      <c r="C17" t="s">
        <v>109</v>
      </c>
      <c r="D17" t="s">
        <v>13</v>
      </c>
      <c r="E17" t="s">
        <v>13</v>
      </c>
      <c r="F17" t="s">
        <v>24</v>
      </c>
      <c r="G17" t="s">
        <v>24</v>
      </c>
      <c r="H17" s="27">
        <v>9.7981270370000004</v>
      </c>
      <c r="I17" s="27">
        <v>9.7479194757999998</v>
      </c>
      <c r="J17" s="27">
        <f t="shared" si="0"/>
        <v>5.0207561200000583E-2</v>
      </c>
      <c r="K17" s="27">
        <f t="shared" si="1"/>
        <v>3.7501179117692276</v>
      </c>
      <c r="L17" s="5">
        <v>18000</v>
      </c>
      <c r="M17" s="5">
        <f t="shared" si="2"/>
        <v>17118.576122120601</v>
      </c>
      <c r="N17" s="27">
        <f t="shared" si="3"/>
        <v>881.42387787939879</v>
      </c>
      <c r="O17" s="27">
        <f t="shared" si="4"/>
        <v>11259.2</v>
      </c>
      <c r="P17">
        <f t="shared" si="5"/>
        <v>0</v>
      </c>
      <c r="Q17">
        <f t="shared" si="6"/>
        <v>0</v>
      </c>
      <c r="R17">
        <f t="shared" si="7"/>
        <v>1</v>
      </c>
      <c r="S17">
        <f t="shared" si="8"/>
        <v>0</v>
      </c>
      <c r="T17">
        <f t="shared" si="9"/>
        <v>0</v>
      </c>
      <c r="U17">
        <f t="shared" si="10"/>
        <v>1</v>
      </c>
      <c r="V17">
        <f t="shared" si="11"/>
        <v>1</v>
      </c>
      <c r="X17" s="1" t="s">
        <v>2</v>
      </c>
      <c r="Y17" s="2">
        <f>PEARSON(H21:H41,I21:I41)</f>
        <v>0.67029842934801098</v>
      </c>
      <c r="Z17" s="2">
        <f>PEARSON(L21:L41,M21:M41)</f>
        <v>0.66121109456821869</v>
      </c>
    </row>
    <row r="18" spans="1:26">
      <c r="A18" t="s">
        <v>25</v>
      </c>
      <c r="B18" t="s">
        <v>26</v>
      </c>
      <c r="C18" t="s">
        <v>110</v>
      </c>
      <c r="D18" t="s">
        <v>27</v>
      </c>
      <c r="E18" t="s">
        <v>13</v>
      </c>
      <c r="F18" t="s">
        <v>13</v>
      </c>
      <c r="G18" t="s">
        <v>13</v>
      </c>
      <c r="H18" s="27">
        <v>9.7584617809999994</v>
      </c>
      <c r="I18" s="27">
        <v>10.0163820358</v>
      </c>
      <c r="J18" s="27">
        <f t="shared" si="0"/>
        <v>0.25792025480000014</v>
      </c>
      <c r="K18" s="27">
        <f t="shared" si="1"/>
        <v>3.7104526557692266</v>
      </c>
      <c r="L18" s="5">
        <v>17300</v>
      </c>
      <c r="M18" s="5">
        <f t="shared" si="2"/>
        <v>22390.275985480108</v>
      </c>
      <c r="N18" s="27">
        <f t="shared" si="3"/>
        <v>5090.2759854801079</v>
      </c>
      <c r="O18" s="27">
        <f t="shared" si="4"/>
        <v>10559.2</v>
      </c>
      <c r="P18">
        <f t="shared" si="5"/>
        <v>0</v>
      </c>
      <c r="Q18">
        <f t="shared" si="6"/>
        <v>0</v>
      </c>
      <c r="R18">
        <f t="shared" si="7"/>
        <v>1</v>
      </c>
      <c r="S18">
        <f t="shared" si="8"/>
        <v>0</v>
      </c>
      <c r="T18">
        <f t="shared" si="9"/>
        <v>0</v>
      </c>
      <c r="U18">
        <f t="shared" si="10"/>
        <v>1</v>
      </c>
      <c r="V18">
        <f t="shared" si="11"/>
        <v>1</v>
      </c>
      <c r="X18" s="1" t="s">
        <v>1</v>
      </c>
      <c r="Y18" s="2">
        <f>AVERAGE(J21:J41)</f>
        <v>0.94920882409523799</v>
      </c>
      <c r="Z18" s="5">
        <f>AVERAGE(N21:N41)</f>
        <v>4572.8443303214635</v>
      </c>
    </row>
    <row r="19" spans="1:26">
      <c r="A19" t="s">
        <v>10</v>
      </c>
      <c r="B19" t="s">
        <v>11</v>
      </c>
      <c r="C19" t="s">
        <v>109</v>
      </c>
      <c r="D19" t="s">
        <v>13</v>
      </c>
      <c r="E19" t="s">
        <v>13</v>
      </c>
      <c r="F19" t="s">
        <v>13</v>
      </c>
      <c r="G19" t="s">
        <v>13</v>
      </c>
      <c r="H19" s="27">
        <v>9.7409686230000005</v>
      </c>
      <c r="I19" s="27">
        <v>9.3044590128000007</v>
      </c>
      <c r="J19" s="27">
        <f t="shared" si="0"/>
        <v>0.4365096101999999</v>
      </c>
      <c r="K19" s="27">
        <f t="shared" si="1"/>
        <v>3.6929594977692277</v>
      </c>
      <c r="L19" s="5">
        <v>17000</v>
      </c>
      <c r="M19" s="5">
        <f t="shared" si="2"/>
        <v>10986.900876822168</v>
      </c>
      <c r="N19" s="27">
        <f t="shared" si="3"/>
        <v>6013.0991231778316</v>
      </c>
      <c r="O19" s="27">
        <f t="shared" si="4"/>
        <v>10259.200000000001</v>
      </c>
      <c r="P19">
        <f t="shared" si="5"/>
        <v>0</v>
      </c>
      <c r="Q19">
        <f t="shared" si="6"/>
        <v>0</v>
      </c>
      <c r="R19">
        <f t="shared" si="7"/>
        <v>1</v>
      </c>
      <c r="S19">
        <f t="shared" si="8"/>
        <v>0</v>
      </c>
      <c r="T19">
        <f t="shared" si="9"/>
        <v>1</v>
      </c>
      <c r="U19">
        <f t="shared" si="10"/>
        <v>0</v>
      </c>
      <c r="V19">
        <f t="shared" si="11"/>
        <v>0</v>
      </c>
      <c r="X19" s="1" t="s">
        <v>34</v>
      </c>
      <c r="Y19" s="1"/>
      <c r="Z19" s="3">
        <f>AVERAGE(V21:V41)</f>
        <v>0.42857142857142855</v>
      </c>
    </row>
    <row r="20" spans="1:26">
      <c r="A20" t="s">
        <v>23</v>
      </c>
      <c r="B20" t="s">
        <v>11</v>
      </c>
      <c r="C20" t="s">
        <v>109</v>
      </c>
      <c r="D20" t="s">
        <v>13</v>
      </c>
      <c r="E20" t="s">
        <v>24</v>
      </c>
      <c r="F20" t="s">
        <v>24</v>
      </c>
      <c r="G20" t="s">
        <v>13</v>
      </c>
      <c r="H20" s="27">
        <v>9.7409686230000005</v>
      </c>
      <c r="I20" s="27">
        <v>9.5704866262999992</v>
      </c>
      <c r="J20" s="27">
        <f t="shared" si="0"/>
        <v>0.1704819967000013</v>
      </c>
      <c r="K20" s="27">
        <f t="shared" si="1"/>
        <v>3.6929594977692277</v>
      </c>
      <c r="L20" s="5">
        <v>17000</v>
      </c>
      <c r="M20" s="5">
        <f t="shared" si="2"/>
        <v>14335.390605151131</v>
      </c>
      <c r="N20" s="27">
        <f t="shared" si="3"/>
        <v>2664.6093948488688</v>
      </c>
      <c r="O20" s="27">
        <f t="shared" si="4"/>
        <v>10259.200000000001</v>
      </c>
      <c r="P20">
        <f t="shared" si="5"/>
        <v>0</v>
      </c>
      <c r="Q20">
        <f t="shared" si="6"/>
        <v>0</v>
      </c>
      <c r="R20">
        <f t="shared" si="7"/>
        <v>1</v>
      </c>
      <c r="S20">
        <f t="shared" si="8"/>
        <v>0</v>
      </c>
      <c r="T20">
        <f t="shared" si="9"/>
        <v>1</v>
      </c>
      <c r="U20">
        <f t="shared" si="10"/>
        <v>0</v>
      </c>
      <c r="V20">
        <f t="shared" si="11"/>
        <v>0</v>
      </c>
      <c r="X20" s="1" t="s">
        <v>54</v>
      </c>
      <c r="Y20" s="1"/>
      <c r="Z20" s="1">
        <v>21</v>
      </c>
    </row>
    <row r="21" spans="1:26">
      <c r="A21" t="s">
        <v>23</v>
      </c>
      <c r="B21" t="s">
        <v>11</v>
      </c>
      <c r="C21" t="s">
        <v>109</v>
      </c>
      <c r="D21" t="s">
        <v>24</v>
      </c>
      <c r="E21" t="s">
        <v>24</v>
      </c>
      <c r="F21" t="s">
        <v>13</v>
      </c>
      <c r="G21" t="s">
        <v>13</v>
      </c>
      <c r="H21" s="27">
        <v>9.4727046359999996</v>
      </c>
      <c r="I21" s="27">
        <v>10.092677505199999</v>
      </c>
      <c r="J21" s="27">
        <f t="shared" si="0"/>
        <v>0.61997286919999972</v>
      </c>
      <c r="K21" s="27">
        <f t="shared" si="1"/>
        <v>3.4246955107692267</v>
      </c>
      <c r="L21" s="5">
        <v>13000</v>
      </c>
      <c r="M21" s="5">
        <f t="shared" si="2"/>
        <v>24165.408897510941</v>
      </c>
      <c r="N21" s="27">
        <f t="shared" si="3"/>
        <v>11165.408897510941</v>
      </c>
      <c r="O21" s="27">
        <f t="shared" si="4"/>
        <v>6259.2000000000016</v>
      </c>
      <c r="P21">
        <f t="shared" si="5"/>
        <v>0</v>
      </c>
      <c r="Q21">
        <f t="shared" si="6"/>
        <v>1</v>
      </c>
      <c r="R21">
        <f t="shared" si="7"/>
        <v>0</v>
      </c>
      <c r="S21">
        <f t="shared" si="8"/>
        <v>0</v>
      </c>
      <c r="T21">
        <f t="shared" si="9"/>
        <v>0</v>
      </c>
      <c r="U21">
        <f t="shared" si="10"/>
        <v>1</v>
      </c>
      <c r="V21">
        <f t="shared" si="11"/>
        <v>0</v>
      </c>
    </row>
    <row r="22" spans="1:26">
      <c r="A22" t="s">
        <v>23</v>
      </c>
      <c r="B22" t="s">
        <v>11</v>
      </c>
      <c r="C22" t="s">
        <v>109</v>
      </c>
      <c r="D22" t="s">
        <v>13</v>
      </c>
      <c r="E22" t="s">
        <v>21</v>
      </c>
      <c r="F22" t="s">
        <v>13</v>
      </c>
      <c r="G22" t="s">
        <v>13</v>
      </c>
      <c r="H22" s="27">
        <v>9.3926619290000009</v>
      </c>
      <c r="I22" s="27">
        <v>9.6309259189999992</v>
      </c>
      <c r="J22" s="27">
        <f t="shared" si="0"/>
        <v>0.23826398999999832</v>
      </c>
      <c r="K22" s="27">
        <f t="shared" si="1"/>
        <v>3.344652803769228</v>
      </c>
      <c r="L22" s="5">
        <v>12000</v>
      </c>
      <c r="M22" s="5">
        <f t="shared" si="2"/>
        <v>15228.529966427383</v>
      </c>
      <c r="N22" s="27">
        <f t="shared" si="3"/>
        <v>3228.5299664273825</v>
      </c>
      <c r="O22" s="27">
        <f t="shared" si="4"/>
        <v>5259.2000000000016</v>
      </c>
      <c r="P22">
        <f t="shared" si="5"/>
        <v>0</v>
      </c>
      <c r="Q22">
        <f t="shared" si="6"/>
        <v>1</v>
      </c>
      <c r="R22">
        <f t="shared" si="7"/>
        <v>0</v>
      </c>
      <c r="S22">
        <f t="shared" si="8"/>
        <v>0</v>
      </c>
      <c r="T22">
        <f t="shared" si="9"/>
        <v>0</v>
      </c>
      <c r="U22">
        <f t="shared" si="10"/>
        <v>1</v>
      </c>
      <c r="V22">
        <f t="shared" si="11"/>
        <v>0</v>
      </c>
    </row>
    <row r="23" spans="1:26">
      <c r="A23" t="s">
        <v>23</v>
      </c>
      <c r="B23" t="s">
        <v>11</v>
      </c>
      <c r="C23" t="s">
        <v>109</v>
      </c>
      <c r="D23" t="s">
        <v>13</v>
      </c>
      <c r="E23" t="s">
        <v>13</v>
      </c>
      <c r="F23" t="s">
        <v>13</v>
      </c>
      <c r="G23" t="s">
        <v>24</v>
      </c>
      <c r="H23" s="27">
        <v>9.3056505519999995</v>
      </c>
      <c r="I23" s="27">
        <v>8.6964592974000006</v>
      </c>
      <c r="J23" s="27">
        <f t="shared" si="0"/>
        <v>0.6091912545999989</v>
      </c>
      <c r="K23" s="27">
        <f t="shared" si="1"/>
        <v>3.2576414267692266</v>
      </c>
      <c r="L23" s="5">
        <v>11000</v>
      </c>
      <c r="M23" s="5">
        <f t="shared" si="2"/>
        <v>5981.695273974572</v>
      </c>
      <c r="N23" s="27">
        <f t="shared" si="3"/>
        <v>5018.304726025428</v>
      </c>
      <c r="O23" s="27">
        <f t="shared" si="4"/>
        <v>4259.2000000000016</v>
      </c>
      <c r="P23">
        <f t="shared" si="5"/>
        <v>0</v>
      </c>
      <c r="Q23">
        <f t="shared" si="6"/>
        <v>1</v>
      </c>
      <c r="R23">
        <f t="shared" si="7"/>
        <v>0</v>
      </c>
      <c r="S23">
        <f t="shared" si="8"/>
        <v>0</v>
      </c>
      <c r="T23">
        <f t="shared" si="9"/>
        <v>1</v>
      </c>
      <c r="U23">
        <f t="shared" si="10"/>
        <v>0</v>
      </c>
      <c r="V23">
        <f t="shared" si="11"/>
        <v>1</v>
      </c>
      <c r="X23" s="4" t="s">
        <v>53</v>
      </c>
      <c r="Y23" s="4" t="s">
        <v>4</v>
      </c>
      <c r="Z23" s="4" t="s">
        <v>3</v>
      </c>
    </row>
    <row r="24" spans="1:26">
      <c r="A24" t="s">
        <v>23</v>
      </c>
      <c r="B24" t="s">
        <v>11</v>
      </c>
      <c r="C24" t="s">
        <v>109</v>
      </c>
      <c r="D24" t="s">
        <v>13</v>
      </c>
      <c r="E24" t="s">
        <v>13</v>
      </c>
      <c r="F24" t="s">
        <v>21</v>
      </c>
      <c r="G24" t="s">
        <v>13</v>
      </c>
      <c r="H24" s="27">
        <v>9.3056505519999995</v>
      </c>
      <c r="I24" s="27">
        <v>10.1571569755</v>
      </c>
      <c r="J24" s="27">
        <f t="shared" si="0"/>
        <v>0.85150642350000005</v>
      </c>
      <c r="K24" s="27">
        <f t="shared" si="1"/>
        <v>3.2576414267692266</v>
      </c>
      <c r="L24" s="5">
        <v>11000</v>
      </c>
      <c r="M24" s="5">
        <f t="shared" si="2"/>
        <v>25774.914082140669</v>
      </c>
      <c r="N24" s="27">
        <f t="shared" si="3"/>
        <v>14774.914082140669</v>
      </c>
      <c r="O24" s="27">
        <f t="shared" si="4"/>
        <v>4259.2000000000016</v>
      </c>
      <c r="P24">
        <f t="shared" si="5"/>
        <v>0</v>
      </c>
      <c r="Q24">
        <f t="shared" si="6"/>
        <v>1</v>
      </c>
      <c r="R24">
        <f t="shared" si="7"/>
        <v>0</v>
      </c>
      <c r="S24">
        <f t="shared" si="8"/>
        <v>0</v>
      </c>
      <c r="T24">
        <f t="shared" si="9"/>
        <v>0</v>
      </c>
      <c r="U24">
        <f t="shared" si="10"/>
        <v>1</v>
      </c>
      <c r="V24">
        <f t="shared" si="11"/>
        <v>0</v>
      </c>
      <c r="X24" s="1" t="s">
        <v>2</v>
      </c>
      <c r="Y24" s="2">
        <f>PEARSON(H42:H118,I42:I118)</f>
        <v>0.8218832181029585</v>
      </c>
      <c r="Z24" s="2">
        <f>PEARSON(L42:L118,M42:M118)</f>
        <v>0.50590739453129885</v>
      </c>
    </row>
    <row r="25" spans="1:26">
      <c r="A25" t="s">
        <v>23</v>
      </c>
      <c r="B25" t="s">
        <v>11</v>
      </c>
      <c r="C25" t="s">
        <v>109</v>
      </c>
      <c r="D25" t="s">
        <v>13</v>
      </c>
      <c r="E25" t="s">
        <v>13</v>
      </c>
      <c r="F25" t="s">
        <v>13</v>
      </c>
      <c r="G25" t="s">
        <v>21</v>
      </c>
      <c r="H25" s="27">
        <v>9.0693526789999996</v>
      </c>
      <c r="I25" s="27">
        <v>9.9914357887000005</v>
      </c>
      <c r="J25" s="27">
        <f t="shared" si="0"/>
        <v>0.92208310970000085</v>
      </c>
      <c r="K25" s="27">
        <f t="shared" si="1"/>
        <v>3.0213435537692268</v>
      </c>
      <c r="L25" s="5">
        <v>8685</v>
      </c>
      <c r="M25" s="5">
        <f t="shared" si="2"/>
        <v>21838.631959939172</v>
      </c>
      <c r="N25" s="27">
        <f t="shared" si="3"/>
        <v>13153.631959939172</v>
      </c>
      <c r="O25" s="27">
        <f t="shared" si="4"/>
        <v>1944.2000000000016</v>
      </c>
      <c r="P25">
        <f t="shared" si="5"/>
        <v>0</v>
      </c>
      <c r="Q25">
        <f t="shared" si="6"/>
        <v>1</v>
      </c>
      <c r="R25">
        <f t="shared" si="7"/>
        <v>0</v>
      </c>
      <c r="S25">
        <f t="shared" si="8"/>
        <v>0</v>
      </c>
      <c r="T25">
        <f t="shared" si="9"/>
        <v>0</v>
      </c>
      <c r="U25">
        <f t="shared" si="10"/>
        <v>1</v>
      </c>
      <c r="V25">
        <f t="shared" si="11"/>
        <v>0</v>
      </c>
      <c r="X25" s="1" t="s">
        <v>1</v>
      </c>
      <c r="Y25" s="2">
        <f>AVERAGE(J42:J118)</f>
        <v>0.84168200194805209</v>
      </c>
      <c r="Z25" s="5">
        <f>AVERAGE(N42:N118)</f>
        <v>248.96987425452545</v>
      </c>
    </row>
    <row r="26" spans="1:26">
      <c r="A26" t="s">
        <v>10</v>
      </c>
      <c r="B26" t="s">
        <v>11</v>
      </c>
      <c r="C26" t="s">
        <v>109</v>
      </c>
      <c r="D26" t="s">
        <v>13</v>
      </c>
      <c r="E26" t="s">
        <v>13</v>
      </c>
      <c r="F26" t="s">
        <v>14</v>
      </c>
      <c r="G26" t="s">
        <v>14</v>
      </c>
      <c r="H26" s="27">
        <v>8.8790546619999997</v>
      </c>
      <c r="I26" s="27">
        <v>7.1296873233999998</v>
      </c>
      <c r="J26" s="27">
        <f t="shared" si="0"/>
        <v>1.7493673385999999</v>
      </c>
      <c r="K26" s="27">
        <f t="shared" si="1"/>
        <v>2.8310455367692269</v>
      </c>
      <c r="L26" s="5">
        <v>7180</v>
      </c>
      <c r="M26" s="5">
        <f t="shared" si="2"/>
        <v>1248.4865333523226</v>
      </c>
      <c r="N26" s="27">
        <f t="shared" si="3"/>
        <v>5931.513466647677</v>
      </c>
      <c r="O26" s="27">
        <f t="shared" si="4"/>
        <v>439.20000000000164</v>
      </c>
      <c r="P26">
        <f t="shared" si="5"/>
        <v>0</v>
      </c>
      <c r="Q26">
        <f t="shared" si="6"/>
        <v>1</v>
      </c>
      <c r="R26">
        <f t="shared" si="7"/>
        <v>0</v>
      </c>
      <c r="S26">
        <f t="shared" si="8"/>
        <v>0</v>
      </c>
      <c r="T26">
        <f t="shared" si="9"/>
        <v>1</v>
      </c>
      <c r="U26">
        <f t="shared" si="10"/>
        <v>0</v>
      </c>
      <c r="V26">
        <f t="shared" si="11"/>
        <v>1</v>
      </c>
      <c r="X26" s="1" t="s">
        <v>34</v>
      </c>
      <c r="Y26" s="1"/>
      <c r="Z26" s="3">
        <f>AVERAGE(V42:V118)</f>
        <v>0.87012987012987009</v>
      </c>
    </row>
    <row r="27" spans="1:26">
      <c r="A27" t="s">
        <v>30</v>
      </c>
      <c r="B27" t="s">
        <v>26</v>
      </c>
      <c r="C27" t="s">
        <v>110</v>
      </c>
      <c r="D27" t="s">
        <v>27</v>
      </c>
      <c r="E27" t="s">
        <v>13</v>
      </c>
      <c r="F27" t="s">
        <v>13</v>
      </c>
      <c r="G27" t="s">
        <v>13</v>
      </c>
      <c r="H27" s="27">
        <v>8.7795574559999991</v>
      </c>
      <c r="I27" s="27">
        <v>8.3021992768999997</v>
      </c>
      <c r="J27" s="27">
        <f t="shared" si="0"/>
        <v>0.47735817909999945</v>
      </c>
      <c r="K27" s="27">
        <f t="shared" si="1"/>
        <v>2.7315483307692263</v>
      </c>
      <c r="L27" s="5">
        <v>6500</v>
      </c>
      <c r="M27" s="5">
        <f t="shared" si="2"/>
        <v>4032.7317419354954</v>
      </c>
      <c r="N27" s="27">
        <f t="shared" si="3"/>
        <v>2467.2682580645046</v>
      </c>
      <c r="O27" s="27">
        <f t="shared" si="4"/>
        <v>240.79999999999836</v>
      </c>
      <c r="P27">
        <f t="shared" si="5"/>
        <v>0</v>
      </c>
      <c r="Q27">
        <f t="shared" si="6"/>
        <v>1</v>
      </c>
      <c r="R27">
        <f t="shared" si="7"/>
        <v>0</v>
      </c>
      <c r="S27">
        <f t="shared" si="8"/>
        <v>0</v>
      </c>
      <c r="T27">
        <f t="shared" si="9"/>
        <v>1</v>
      </c>
      <c r="U27">
        <f t="shared" si="10"/>
        <v>0</v>
      </c>
      <c r="V27">
        <f t="shared" si="11"/>
        <v>1</v>
      </c>
      <c r="X27" s="1" t="s">
        <v>54</v>
      </c>
      <c r="Y27" s="1"/>
      <c r="Z27" s="1">
        <v>77</v>
      </c>
    </row>
    <row r="28" spans="1:26">
      <c r="A28" t="s">
        <v>22</v>
      </c>
      <c r="B28" t="s">
        <v>11</v>
      </c>
      <c r="C28" t="s">
        <v>109</v>
      </c>
      <c r="D28" t="s">
        <v>13</v>
      </c>
      <c r="E28" t="s">
        <v>13</v>
      </c>
      <c r="F28" t="s">
        <v>13</v>
      </c>
      <c r="G28" t="s">
        <v>13</v>
      </c>
      <c r="H28" s="27">
        <v>8.5171931910000005</v>
      </c>
      <c r="I28" s="27">
        <v>7.7259008014999999</v>
      </c>
      <c r="J28" s="27">
        <f t="shared" si="0"/>
        <v>0.79129238950000058</v>
      </c>
      <c r="K28" s="27">
        <f t="shared" si="1"/>
        <v>2.4691840657692277</v>
      </c>
      <c r="L28" s="5">
        <v>5000</v>
      </c>
      <c r="M28" s="5">
        <f t="shared" si="2"/>
        <v>2266.2931485211261</v>
      </c>
      <c r="N28" s="27">
        <f t="shared" si="3"/>
        <v>2733.7068514788739</v>
      </c>
      <c r="O28" s="27">
        <f t="shared" si="4"/>
        <v>1740.7999999999984</v>
      </c>
      <c r="P28">
        <f t="shared" si="5"/>
        <v>0</v>
      </c>
      <c r="Q28">
        <f t="shared" si="6"/>
        <v>1</v>
      </c>
      <c r="R28">
        <f t="shared" si="7"/>
        <v>0</v>
      </c>
      <c r="S28">
        <f t="shared" si="8"/>
        <v>0</v>
      </c>
      <c r="T28">
        <f t="shared" si="9"/>
        <v>1</v>
      </c>
      <c r="U28">
        <f t="shared" si="10"/>
        <v>0</v>
      </c>
      <c r="V28">
        <f t="shared" si="11"/>
        <v>1</v>
      </c>
    </row>
    <row r="29" spans="1:26">
      <c r="A29" t="s">
        <v>10</v>
      </c>
      <c r="B29" t="s">
        <v>11</v>
      </c>
      <c r="C29" t="s">
        <v>110</v>
      </c>
      <c r="D29" t="s">
        <v>15</v>
      </c>
      <c r="E29" t="s">
        <v>13</v>
      </c>
      <c r="F29" t="s">
        <v>13</v>
      </c>
      <c r="G29" t="s">
        <v>13</v>
      </c>
      <c r="H29" s="27">
        <v>8.4763711970000006</v>
      </c>
      <c r="I29" s="27">
        <v>8.4630830953</v>
      </c>
      <c r="J29" s="27">
        <f t="shared" si="0"/>
        <v>1.328810170000061E-2</v>
      </c>
      <c r="K29" s="27">
        <f t="shared" si="1"/>
        <v>2.4283620717692278</v>
      </c>
      <c r="L29" s="5">
        <v>4800</v>
      </c>
      <c r="M29" s="5">
        <f t="shared" si="2"/>
        <v>4736.6390182412433</v>
      </c>
      <c r="N29" s="27">
        <f t="shared" si="3"/>
        <v>63.360981758756679</v>
      </c>
      <c r="O29" s="27">
        <f t="shared" si="4"/>
        <v>1940.7999999999984</v>
      </c>
      <c r="P29">
        <f t="shared" si="5"/>
        <v>0</v>
      </c>
      <c r="Q29">
        <f t="shared" si="6"/>
        <v>1</v>
      </c>
      <c r="R29">
        <f t="shared" si="7"/>
        <v>0</v>
      </c>
      <c r="S29">
        <f t="shared" si="8"/>
        <v>0</v>
      </c>
      <c r="T29">
        <f t="shared" si="9"/>
        <v>1</v>
      </c>
      <c r="U29">
        <f t="shared" si="10"/>
        <v>0</v>
      </c>
      <c r="V29">
        <f t="shared" si="11"/>
        <v>1</v>
      </c>
    </row>
    <row r="30" spans="1:26">
      <c r="A30" t="s">
        <v>23</v>
      </c>
      <c r="B30" t="s">
        <v>11</v>
      </c>
      <c r="C30" t="s">
        <v>109</v>
      </c>
      <c r="D30" t="s">
        <v>13</v>
      </c>
      <c r="E30" t="s">
        <v>12</v>
      </c>
      <c r="F30" t="s">
        <v>13</v>
      </c>
      <c r="G30" t="s">
        <v>13</v>
      </c>
      <c r="H30" s="27">
        <v>8.3779311239999998</v>
      </c>
      <c r="I30" s="27">
        <v>7.9542794986000001</v>
      </c>
      <c r="J30" s="27">
        <f t="shared" si="0"/>
        <v>0.42365162539999979</v>
      </c>
      <c r="K30" s="27">
        <f t="shared" si="1"/>
        <v>2.329921998769227</v>
      </c>
      <c r="L30" s="5">
        <v>4350</v>
      </c>
      <c r="M30" s="5">
        <f t="shared" si="2"/>
        <v>2847.7357920980371</v>
      </c>
      <c r="N30" s="27">
        <f t="shared" si="3"/>
        <v>1502.2642079019629</v>
      </c>
      <c r="O30" s="27">
        <f t="shared" si="4"/>
        <v>2390.7999999999984</v>
      </c>
      <c r="P30">
        <f t="shared" si="5"/>
        <v>0</v>
      </c>
      <c r="Q30">
        <f t="shared" si="6"/>
        <v>1</v>
      </c>
      <c r="R30">
        <f t="shared" si="7"/>
        <v>0</v>
      </c>
      <c r="S30">
        <f t="shared" si="8"/>
        <v>0</v>
      </c>
      <c r="T30">
        <f t="shared" si="9"/>
        <v>1</v>
      </c>
      <c r="U30">
        <f t="shared" si="10"/>
        <v>0</v>
      </c>
      <c r="V30">
        <f t="shared" si="11"/>
        <v>1</v>
      </c>
    </row>
    <row r="31" spans="1:26">
      <c r="A31" t="s">
        <v>10</v>
      </c>
      <c r="B31" t="s">
        <v>11</v>
      </c>
      <c r="C31" t="s">
        <v>110</v>
      </c>
      <c r="D31" t="s">
        <v>16</v>
      </c>
      <c r="E31" t="s">
        <v>13</v>
      </c>
      <c r="F31" t="s">
        <v>13</v>
      </c>
      <c r="G31" t="s">
        <v>13</v>
      </c>
      <c r="H31" s="27">
        <v>8.2940496400000008</v>
      </c>
      <c r="I31" s="27">
        <v>8.5803214300999997</v>
      </c>
      <c r="J31" s="27">
        <f t="shared" si="0"/>
        <v>0.28627179009999892</v>
      </c>
      <c r="K31" s="27">
        <f t="shared" si="1"/>
        <v>2.2460405147692279</v>
      </c>
      <c r="L31" s="5">
        <v>4000</v>
      </c>
      <c r="M31" s="5">
        <f t="shared" si="2"/>
        <v>5325.817128144914</v>
      </c>
      <c r="N31" s="27">
        <f t="shared" si="3"/>
        <v>1325.817128144914</v>
      </c>
      <c r="O31" s="27">
        <f t="shared" si="4"/>
        <v>2740.7999999999984</v>
      </c>
      <c r="P31">
        <f t="shared" si="5"/>
        <v>0</v>
      </c>
      <c r="Q31">
        <f t="shared" si="6"/>
        <v>1</v>
      </c>
      <c r="R31">
        <f t="shared" si="7"/>
        <v>0</v>
      </c>
      <c r="S31">
        <f t="shared" si="8"/>
        <v>0</v>
      </c>
      <c r="T31">
        <f t="shared" si="9"/>
        <v>1</v>
      </c>
      <c r="U31">
        <f t="shared" si="10"/>
        <v>0</v>
      </c>
      <c r="V31">
        <f t="shared" si="11"/>
        <v>1</v>
      </c>
    </row>
    <row r="32" spans="1:26">
      <c r="A32" t="s">
        <v>10</v>
      </c>
      <c r="B32" t="s">
        <v>11</v>
      </c>
      <c r="C32" t="s">
        <v>109</v>
      </c>
      <c r="D32" t="s">
        <v>12</v>
      </c>
      <c r="E32" t="s">
        <v>17</v>
      </c>
      <c r="F32" t="s">
        <v>16</v>
      </c>
      <c r="G32" t="s">
        <v>18</v>
      </c>
      <c r="H32" s="27">
        <v>8.1693363960000003</v>
      </c>
      <c r="I32" s="27">
        <v>6.8805240402000001</v>
      </c>
      <c r="J32" s="27">
        <f t="shared" si="0"/>
        <v>1.2888123558000002</v>
      </c>
      <c r="K32" s="27">
        <f t="shared" si="1"/>
        <v>2.1213272707692274</v>
      </c>
      <c r="L32" s="5">
        <v>3531</v>
      </c>
      <c r="M32" s="5">
        <f t="shared" si="2"/>
        <v>973.13618867774323</v>
      </c>
      <c r="N32" s="27">
        <f t="shared" si="3"/>
        <v>2557.8638113222569</v>
      </c>
      <c r="O32" s="27">
        <f t="shared" si="4"/>
        <v>3209.7999999999984</v>
      </c>
      <c r="P32">
        <f t="shared" si="5"/>
        <v>0</v>
      </c>
      <c r="Q32">
        <f t="shared" si="6"/>
        <v>1</v>
      </c>
      <c r="R32">
        <f t="shared" si="7"/>
        <v>0</v>
      </c>
      <c r="S32">
        <f t="shared" si="8"/>
        <v>1</v>
      </c>
      <c r="T32">
        <f t="shared" si="9"/>
        <v>0</v>
      </c>
      <c r="U32">
        <f t="shared" si="10"/>
        <v>0</v>
      </c>
      <c r="V32">
        <f t="shared" si="11"/>
        <v>0</v>
      </c>
    </row>
    <row r="33" spans="1:22">
      <c r="A33" t="s">
        <v>25</v>
      </c>
      <c r="B33" t="s">
        <v>26</v>
      </c>
      <c r="C33" t="s">
        <v>110</v>
      </c>
      <c r="D33" t="s">
        <v>27</v>
      </c>
      <c r="E33" t="s">
        <v>12</v>
      </c>
      <c r="F33" t="s">
        <v>15</v>
      </c>
      <c r="G33" t="s">
        <v>15</v>
      </c>
      <c r="H33" s="27">
        <v>8.0922394069999992</v>
      </c>
      <c r="I33" s="27">
        <v>6.4342434087999996</v>
      </c>
      <c r="J33" s="27">
        <f t="shared" si="0"/>
        <v>1.6579959981999997</v>
      </c>
      <c r="K33" s="27">
        <f t="shared" si="1"/>
        <v>2.0442302817692264</v>
      </c>
      <c r="L33" s="5">
        <v>3269</v>
      </c>
      <c r="M33" s="5">
        <f t="shared" si="2"/>
        <v>622.81119109419456</v>
      </c>
      <c r="N33" s="27">
        <f t="shared" si="3"/>
        <v>2646.1888089058057</v>
      </c>
      <c r="O33" s="27">
        <f t="shared" si="4"/>
        <v>3471.7999999999984</v>
      </c>
      <c r="P33">
        <f t="shared" si="5"/>
        <v>0</v>
      </c>
      <c r="Q33">
        <f t="shared" si="6"/>
        <v>1</v>
      </c>
      <c r="R33">
        <f t="shared" si="7"/>
        <v>0</v>
      </c>
      <c r="S33">
        <f t="shared" si="8"/>
        <v>1</v>
      </c>
      <c r="T33">
        <f t="shared" si="9"/>
        <v>0</v>
      </c>
      <c r="U33">
        <f t="shared" si="10"/>
        <v>0</v>
      </c>
      <c r="V33">
        <f t="shared" si="11"/>
        <v>0</v>
      </c>
    </row>
    <row r="34" spans="1:22">
      <c r="A34" t="s">
        <v>10</v>
      </c>
      <c r="B34" t="s">
        <v>11</v>
      </c>
      <c r="C34" t="s">
        <v>110</v>
      </c>
      <c r="D34" t="s">
        <v>19</v>
      </c>
      <c r="E34" t="s">
        <v>17</v>
      </c>
      <c r="F34" t="s">
        <v>12</v>
      </c>
      <c r="G34" t="s">
        <v>18</v>
      </c>
      <c r="H34" s="27">
        <v>7.936302693</v>
      </c>
      <c r="I34" s="27">
        <v>5.4179502408999998</v>
      </c>
      <c r="J34" s="27">
        <f t="shared" ref="J34:J65" si="12">ABS(H34-I34)</f>
        <v>2.5183524521000002</v>
      </c>
      <c r="K34" s="27">
        <f t="shared" ref="K34:K65" si="13">ABS($AB$2-H34)</f>
        <v>1.8882935677692272</v>
      </c>
      <c r="L34" s="5">
        <v>2797</v>
      </c>
      <c r="M34" s="5">
        <f t="shared" ref="M34:M65" si="14">EXP(I34)</f>
        <v>225.41659890809902</v>
      </c>
      <c r="N34" s="27">
        <f t="shared" ref="N34:N65" si="15">ABS(L34-M34)</f>
        <v>2571.5834010919011</v>
      </c>
      <c r="O34" s="27">
        <f t="shared" ref="O34:O65" si="16">ABS($AB$3-L34)</f>
        <v>3943.7999999999984</v>
      </c>
      <c r="P34">
        <f t="shared" ref="P34:P65" si="17">IF(L34&lt;1000,1,0)</f>
        <v>0</v>
      </c>
      <c r="Q34">
        <f t="shared" ref="Q34:Q65" si="18">IF(L34&gt;=1000,IF(L34&lt;15000,1,0),0)</f>
        <v>1</v>
      </c>
      <c r="R34">
        <f t="shared" ref="R34:R65" si="19">IF(L34&gt;=15000,1,0)</f>
        <v>0</v>
      </c>
      <c r="S34">
        <f t="shared" ref="S34:S65" si="20">IF(M34&lt;1000,1,0)</f>
        <v>1</v>
      </c>
      <c r="T34">
        <f t="shared" ref="T34:T65" si="21">IF(M34&gt;=1000,IF(M34&lt;15000,1,0),0)</f>
        <v>0</v>
      </c>
      <c r="U34">
        <f t="shared" ref="U34:U65" si="22">IF(M34&gt;=15000,1,0)</f>
        <v>0</v>
      </c>
      <c r="V34">
        <f t="shared" ref="V34:V65" si="23">P34*S34+Q34*T34+R34*U34</f>
        <v>0</v>
      </c>
    </row>
    <row r="35" spans="1:22">
      <c r="A35" t="s">
        <v>23</v>
      </c>
      <c r="B35" t="s">
        <v>11</v>
      </c>
      <c r="C35" t="s">
        <v>109</v>
      </c>
      <c r="D35" t="s">
        <v>13</v>
      </c>
      <c r="E35" t="s">
        <v>13</v>
      </c>
      <c r="F35" t="s">
        <v>13</v>
      </c>
      <c r="G35" t="s">
        <v>13</v>
      </c>
      <c r="H35" s="27">
        <v>7.8845765109999997</v>
      </c>
      <c r="I35" s="27">
        <v>8.6355113996000004</v>
      </c>
      <c r="J35" s="27">
        <f t="shared" si="12"/>
        <v>0.75093488860000068</v>
      </c>
      <c r="K35" s="27">
        <f t="shared" si="13"/>
        <v>1.8365673857692268</v>
      </c>
      <c r="L35" s="5">
        <v>2656</v>
      </c>
      <c r="M35" s="5">
        <f t="shared" si="14"/>
        <v>5628.0111511373234</v>
      </c>
      <c r="N35" s="27">
        <f t="shared" si="15"/>
        <v>2972.0111511373234</v>
      </c>
      <c r="O35" s="27">
        <f t="shared" si="16"/>
        <v>4084.7999999999984</v>
      </c>
      <c r="P35">
        <f t="shared" si="17"/>
        <v>0</v>
      </c>
      <c r="Q35">
        <f t="shared" si="18"/>
        <v>1</v>
      </c>
      <c r="R35">
        <f t="shared" si="19"/>
        <v>0</v>
      </c>
      <c r="S35">
        <f t="shared" si="20"/>
        <v>0</v>
      </c>
      <c r="T35">
        <f t="shared" si="21"/>
        <v>1</v>
      </c>
      <c r="U35">
        <f t="shared" si="22"/>
        <v>0</v>
      </c>
      <c r="V35">
        <f t="shared" si="23"/>
        <v>1</v>
      </c>
    </row>
    <row r="36" spans="1:22">
      <c r="A36" t="s">
        <v>25</v>
      </c>
      <c r="B36" t="s">
        <v>26</v>
      </c>
      <c r="C36" t="s">
        <v>110</v>
      </c>
      <c r="D36" t="s">
        <v>27</v>
      </c>
      <c r="E36" t="s">
        <v>12</v>
      </c>
      <c r="F36" t="s">
        <v>19</v>
      </c>
      <c r="G36" t="s">
        <v>18</v>
      </c>
      <c r="H36" s="27">
        <v>7.6009024600000004</v>
      </c>
      <c r="I36" s="27">
        <v>6.3291998764999997</v>
      </c>
      <c r="J36" s="27">
        <f t="shared" si="12"/>
        <v>1.2717025835000006</v>
      </c>
      <c r="K36" s="27">
        <f t="shared" si="13"/>
        <v>1.5528933347692275</v>
      </c>
      <c r="L36" s="5">
        <v>2000</v>
      </c>
      <c r="M36" s="5">
        <f t="shared" si="14"/>
        <v>560.70777885272742</v>
      </c>
      <c r="N36" s="27">
        <f t="shared" si="15"/>
        <v>1439.2922211472726</v>
      </c>
      <c r="O36" s="27">
        <f t="shared" si="16"/>
        <v>4740.7999999999984</v>
      </c>
      <c r="P36">
        <f t="shared" si="17"/>
        <v>0</v>
      </c>
      <c r="Q36">
        <f t="shared" si="18"/>
        <v>1</v>
      </c>
      <c r="R36">
        <f t="shared" si="19"/>
        <v>0</v>
      </c>
      <c r="S36">
        <f t="shared" si="20"/>
        <v>1</v>
      </c>
      <c r="T36">
        <f t="shared" si="21"/>
        <v>0</v>
      </c>
      <c r="U36">
        <f t="shared" si="22"/>
        <v>0</v>
      </c>
      <c r="V36">
        <f t="shared" si="23"/>
        <v>0</v>
      </c>
    </row>
    <row r="37" spans="1:22">
      <c r="A37" t="s">
        <v>23</v>
      </c>
      <c r="B37" t="s">
        <v>11</v>
      </c>
      <c r="C37" t="s">
        <v>109</v>
      </c>
      <c r="D37" t="s">
        <v>12</v>
      </c>
      <c r="E37" t="s">
        <v>13</v>
      </c>
      <c r="F37" t="s">
        <v>13</v>
      </c>
      <c r="G37" t="s">
        <v>13</v>
      </c>
      <c r="H37" s="27">
        <v>7.5496091649999997</v>
      </c>
      <c r="I37" s="27">
        <v>9.9786398068000004</v>
      </c>
      <c r="J37" s="27">
        <f t="shared" si="12"/>
        <v>2.4290306418000007</v>
      </c>
      <c r="K37" s="27">
        <f t="shared" si="13"/>
        <v>1.5016000397692268</v>
      </c>
      <c r="L37" s="5">
        <v>1900</v>
      </c>
      <c r="M37" s="5">
        <f t="shared" si="14"/>
        <v>21560.96551673218</v>
      </c>
      <c r="N37" s="27">
        <f t="shared" si="15"/>
        <v>19660.96551673218</v>
      </c>
      <c r="O37" s="27">
        <f t="shared" si="16"/>
        <v>4840.7999999999984</v>
      </c>
      <c r="P37">
        <f t="shared" si="17"/>
        <v>0</v>
      </c>
      <c r="Q37">
        <f t="shared" si="18"/>
        <v>1</v>
      </c>
      <c r="R37">
        <f t="shared" si="19"/>
        <v>0</v>
      </c>
      <c r="S37">
        <f t="shared" si="20"/>
        <v>0</v>
      </c>
      <c r="T37">
        <f t="shared" si="21"/>
        <v>0</v>
      </c>
      <c r="U37">
        <f t="shared" si="22"/>
        <v>1</v>
      </c>
      <c r="V37">
        <f t="shared" si="23"/>
        <v>0</v>
      </c>
    </row>
    <row r="38" spans="1:22">
      <c r="A38" t="s">
        <v>10</v>
      </c>
      <c r="B38" t="s">
        <v>11</v>
      </c>
      <c r="C38" t="s">
        <v>110</v>
      </c>
      <c r="D38" t="s">
        <v>19</v>
      </c>
      <c r="E38" t="s">
        <v>12</v>
      </c>
      <c r="F38" t="s">
        <v>14</v>
      </c>
      <c r="G38" t="s">
        <v>14</v>
      </c>
      <c r="H38" s="27">
        <v>7.4905294019999999</v>
      </c>
      <c r="I38" s="27">
        <v>6.3588354548000003</v>
      </c>
      <c r="J38" s="27">
        <f t="shared" si="12"/>
        <v>1.1316939471999996</v>
      </c>
      <c r="K38" s="27">
        <f t="shared" si="13"/>
        <v>1.4425202767692271</v>
      </c>
      <c r="L38" s="5">
        <v>1791</v>
      </c>
      <c r="M38" s="5">
        <f t="shared" si="14"/>
        <v>577.57335432169566</v>
      </c>
      <c r="N38" s="27">
        <f t="shared" si="15"/>
        <v>1213.4266456783043</v>
      </c>
      <c r="O38" s="27">
        <f t="shared" si="16"/>
        <v>4949.7999999999984</v>
      </c>
      <c r="P38">
        <f t="shared" si="17"/>
        <v>0</v>
      </c>
      <c r="Q38">
        <f t="shared" si="18"/>
        <v>1</v>
      </c>
      <c r="R38">
        <f t="shared" si="19"/>
        <v>0</v>
      </c>
      <c r="S38">
        <f t="shared" si="20"/>
        <v>1</v>
      </c>
      <c r="T38">
        <f t="shared" si="21"/>
        <v>0</v>
      </c>
      <c r="U38">
        <f t="shared" si="22"/>
        <v>0</v>
      </c>
      <c r="V38">
        <f t="shared" si="23"/>
        <v>0</v>
      </c>
    </row>
    <row r="39" spans="1:22">
      <c r="A39" t="s">
        <v>30</v>
      </c>
      <c r="B39" t="s">
        <v>26</v>
      </c>
      <c r="C39" t="s">
        <v>110</v>
      </c>
      <c r="D39" t="s">
        <v>31</v>
      </c>
      <c r="E39" t="s">
        <v>19</v>
      </c>
      <c r="F39" t="s">
        <v>16</v>
      </c>
      <c r="G39" t="s">
        <v>13</v>
      </c>
      <c r="H39" s="27">
        <v>7.2071188560000001</v>
      </c>
      <c r="I39" s="27">
        <v>5.8728289655000001</v>
      </c>
      <c r="J39" s="27">
        <f t="shared" si="12"/>
        <v>1.3342898905</v>
      </c>
      <c r="K39" s="27">
        <f t="shared" si="13"/>
        <v>1.1591097307692273</v>
      </c>
      <c r="L39" s="5">
        <v>1349</v>
      </c>
      <c r="M39" s="5">
        <f t="shared" si="14"/>
        <v>355.25255728442551</v>
      </c>
      <c r="N39" s="27">
        <f t="shared" si="15"/>
        <v>993.74744271557449</v>
      </c>
      <c r="O39" s="27">
        <f t="shared" si="16"/>
        <v>5391.7999999999984</v>
      </c>
      <c r="P39">
        <f t="shared" si="17"/>
        <v>0</v>
      </c>
      <c r="Q39">
        <f t="shared" si="18"/>
        <v>1</v>
      </c>
      <c r="R39">
        <f t="shared" si="19"/>
        <v>0</v>
      </c>
      <c r="S39">
        <f t="shared" si="20"/>
        <v>1</v>
      </c>
      <c r="T39">
        <f t="shared" si="21"/>
        <v>0</v>
      </c>
      <c r="U39">
        <f t="shared" si="22"/>
        <v>0</v>
      </c>
      <c r="V39">
        <f t="shared" si="23"/>
        <v>0</v>
      </c>
    </row>
    <row r="40" spans="1:22">
      <c r="A40" t="s">
        <v>25</v>
      </c>
      <c r="B40" t="s">
        <v>26</v>
      </c>
      <c r="C40" t="s">
        <v>109</v>
      </c>
      <c r="D40" t="s">
        <v>28</v>
      </c>
      <c r="E40" t="s">
        <v>13</v>
      </c>
      <c r="F40" t="s">
        <v>13</v>
      </c>
      <c r="G40" t="s">
        <v>13</v>
      </c>
      <c r="H40" s="27">
        <v>7.14440718</v>
      </c>
      <c r="I40" s="27">
        <v>6.7284586059000002</v>
      </c>
      <c r="J40" s="27">
        <f t="shared" si="12"/>
        <v>0.41594857409999975</v>
      </c>
      <c r="K40" s="27">
        <f t="shared" si="13"/>
        <v>1.0963980547692271</v>
      </c>
      <c r="L40" s="5">
        <v>1267</v>
      </c>
      <c r="M40" s="5">
        <f t="shared" si="14"/>
        <v>835.8578860741261</v>
      </c>
      <c r="N40" s="27">
        <f t="shared" si="15"/>
        <v>431.1421139258739</v>
      </c>
      <c r="O40" s="27">
        <f t="shared" si="16"/>
        <v>5473.7999999999984</v>
      </c>
      <c r="P40">
        <f t="shared" si="17"/>
        <v>0</v>
      </c>
      <c r="Q40">
        <f t="shared" si="18"/>
        <v>1</v>
      </c>
      <c r="R40">
        <f t="shared" si="19"/>
        <v>0</v>
      </c>
      <c r="S40">
        <f t="shared" si="20"/>
        <v>1</v>
      </c>
      <c r="T40">
        <f t="shared" si="21"/>
        <v>0</v>
      </c>
      <c r="U40">
        <f t="shared" si="22"/>
        <v>0</v>
      </c>
      <c r="V40">
        <f t="shared" si="23"/>
        <v>0</v>
      </c>
    </row>
    <row r="41" spans="1:22">
      <c r="A41" t="s">
        <v>23</v>
      </c>
      <c r="B41" t="s">
        <v>11</v>
      </c>
      <c r="C41" t="s">
        <v>110</v>
      </c>
      <c r="D41" t="s">
        <v>19</v>
      </c>
      <c r="E41" t="s">
        <v>13</v>
      </c>
      <c r="F41" t="s">
        <v>13</v>
      </c>
      <c r="G41" t="s">
        <v>13</v>
      </c>
      <c r="H41" s="27">
        <v>7.1428274009999999</v>
      </c>
      <c r="I41" s="27">
        <v>6.9904504982000004</v>
      </c>
      <c r="J41" s="27">
        <f t="shared" si="12"/>
        <v>0.15237690279999949</v>
      </c>
      <c r="K41" s="27">
        <f t="shared" si="13"/>
        <v>1.0948182757692271</v>
      </c>
      <c r="L41" s="5">
        <v>1265</v>
      </c>
      <c r="M41" s="5">
        <f t="shared" si="14"/>
        <v>1086.2107019460323</v>
      </c>
      <c r="N41" s="27">
        <f t="shared" si="15"/>
        <v>178.78929805396774</v>
      </c>
      <c r="O41" s="27">
        <f t="shared" si="16"/>
        <v>5475.7999999999984</v>
      </c>
      <c r="P41">
        <f t="shared" si="17"/>
        <v>0</v>
      </c>
      <c r="Q41">
        <f t="shared" si="18"/>
        <v>1</v>
      </c>
      <c r="R41">
        <f t="shared" si="19"/>
        <v>0</v>
      </c>
      <c r="S41">
        <f t="shared" si="20"/>
        <v>0</v>
      </c>
      <c r="T41">
        <f t="shared" si="21"/>
        <v>1</v>
      </c>
      <c r="U41">
        <f t="shared" si="22"/>
        <v>0</v>
      </c>
      <c r="V41">
        <f t="shared" si="23"/>
        <v>1</v>
      </c>
    </row>
    <row r="42" spans="1:22">
      <c r="A42" t="s">
        <v>23</v>
      </c>
      <c r="B42" t="s">
        <v>11</v>
      </c>
      <c r="C42" t="s">
        <v>110</v>
      </c>
      <c r="D42" t="s">
        <v>15</v>
      </c>
      <c r="E42" t="s">
        <v>13</v>
      </c>
      <c r="F42" t="s">
        <v>13</v>
      </c>
      <c r="G42" t="s">
        <v>13</v>
      </c>
      <c r="H42" s="27">
        <v>6.8906091199999997</v>
      </c>
      <c r="I42" s="27">
        <v>7.0472831545999997</v>
      </c>
      <c r="J42" s="27">
        <f t="shared" si="12"/>
        <v>0.15667403459999996</v>
      </c>
      <c r="K42" s="27">
        <f t="shared" si="13"/>
        <v>0.84259999476922687</v>
      </c>
      <c r="L42" s="5">
        <v>983</v>
      </c>
      <c r="M42" s="5">
        <f t="shared" si="14"/>
        <v>1149.7308547293187</v>
      </c>
      <c r="N42" s="27">
        <f t="shared" si="15"/>
        <v>166.73085472931871</v>
      </c>
      <c r="O42" s="27">
        <f t="shared" si="16"/>
        <v>5757.7999999999984</v>
      </c>
      <c r="P42">
        <f t="shared" si="17"/>
        <v>1</v>
      </c>
      <c r="Q42">
        <f t="shared" si="18"/>
        <v>0</v>
      </c>
      <c r="R42">
        <f t="shared" si="19"/>
        <v>0</v>
      </c>
      <c r="S42">
        <f t="shared" si="20"/>
        <v>0</v>
      </c>
      <c r="T42">
        <f t="shared" si="21"/>
        <v>1</v>
      </c>
      <c r="U42">
        <f t="shared" si="22"/>
        <v>0</v>
      </c>
      <c r="V42">
        <f t="shared" si="23"/>
        <v>0</v>
      </c>
    </row>
    <row r="43" spans="1:22">
      <c r="A43" t="s">
        <v>25</v>
      </c>
      <c r="B43" t="s">
        <v>26</v>
      </c>
      <c r="C43" t="s">
        <v>110</v>
      </c>
      <c r="D43" t="s">
        <v>27</v>
      </c>
      <c r="E43" t="s">
        <v>12</v>
      </c>
      <c r="F43" t="s">
        <v>19</v>
      </c>
      <c r="G43" t="s">
        <v>19</v>
      </c>
      <c r="H43" s="27">
        <v>6.7452363499999999</v>
      </c>
      <c r="I43" s="27">
        <v>6.5131152582</v>
      </c>
      <c r="J43" s="27">
        <f t="shared" si="12"/>
        <v>0.23212109179999985</v>
      </c>
      <c r="K43" s="27">
        <f t="shared" si="13"/>
        <v>0.69722722476922705</v>
      </c>
      <c r="L43" s="5">
        <v>850</v>
      </c>
      <c r="M43" s="5">
        <f t="shared" si="14"/>
        <v>673.9225937171509</v>
      </c>
      <c r="N43" s="27">
        <f t="shared" si="15"/>
        <v>176.0774062828491</v>
      </c>
      <c r="O43" s="27">
        <f t="shared" si="16"/>
        <v>5890.7999999999984</v>
      </c>
      <c r="P43">
        <f t="shared" si="17"/>
        <v>1</v>
      </c>
      <c r="Q43">
        <f t="shared" si="18"/>
        <v>0</v>
      </c>
      <c r="R43">
        <f t="shared" si="19"/>
        <v>0</v>
      </c>
      <c r="S43">
        <f t="shared" si="20"/>
        <v>1</v>
      </c>
      <c r="T43">
        <f t="shared" si="21"/>
        <v>0</v>
      </c>
      <c r="U43">
        <f t="shared" si="22"/>
        <v>0</v>
      </c>
      <c r="V43">
        <f t="shared" si="23"/>
        <v>1</v>
      </c>
    </row>
    <row r="44" spans="1:22">
      <c r="A44" t="s">
        <v>25</v>
      </c>
      <c r="B44" t="s">
        <v>26</v>
      </c>
      <c r="C44" t="s">
        <v>109</v>
      </c>
      <c r="D44" t="s">
        <v>28</v>
      </c>
      <c r="E44" t="s">
        <v>13</v>
      </c>
      <c r="F44" t="s">
        <v>13</v>
      </c>
      <c r="G44" t="s">
        <v>13</v>
      </c>
      <c r="H44" s="27">
        <v>6.7298240710000004</v>
      </c>
      <c r="I44" s="27">
        <v>7.1321545003000004</v>
      </c>
      <c r="J44" s="27">
        <f t="shared" si="12"/>
        <v>0.40233042930000007</v>
      </c>
      <c r="K44" s="27">
        <f t="shared" si="13"/>
        <v>0.68181494576922752</v>
      </c>
      <c r="L44" s="5">
        <v>837</v>
      </c>
      <c r="M44" s="5">
        <f t="shared" si="14"/>
        <v>1251.5705733591337</v>
      </c>
      <c r="N44" s="27">
        <f t="shared" si="15"/>
        <v>414.57057335913373</v>
      </c>
      <c r="O44" s="27">
        <f t="shared" si="16"/>
        <v>5903.7999999999984</v>
      </c>
      <c r="P44">
        <f t="shared" si="17"/>
        <v>1</v>
      </c>
      <c r="Q44">
        <f t="shared" si="18"/>
        <v>0</v>
      </c>
      <c r="R44">
        <f t="shared" si="19"/>
        <v>0</v>
      </c>
      <c r="S44">
        <f t="shared" si="20"/>
        <v>0</v>
      </c>
      <c r="T44">
        <f t="shared" si="21"/>
        <v>1</v>
      </c>
      <c r="U44">
        <f t="shared" si="22"/>
        <v>0</v>
      </c>
      <c r="V44">
        <f t="shared" si="23"/>
        <v>0</v>
      </c>
    </row>
    <row r="45" spans="1:22">
      <c r="A45" t="s">
        <v>10</v>
      </c>
      <c r="B45" t="s">
        <v>11</v>
      </c>
      <c r="C45" t="s">
        <v>110</v>
      </c>
      <c r="D45" t="s">
        <v>15</v>
      </c>
      <c r="E45" t="s">
        <v>15</v>
      </c>
      <c r="F45" t="s">
        <v>12</v>
      </c>
      <c r="G45" t="s">
        <v>13</v>
      </c>
      <c r="H45" s="27">
        <v>6.5949605059999996</v>
      </c>
      <c r="I45" s="27">
        <v>5.0071759554000002</v>
      </c>
      <c r="J45" s="27">
        <f t="shared" si="12"/>
        <v>1.5877845505999995</v>
      </c>
      <c r="K45" s="27">
        <f t="shared" si="13"/>
        <v>0.54695138076922678</v>
      </c>
      <c r="L45" s="5">
        <v>731.4</v>
      </c>
      <c r="M45" s="5">
        <f t="shared" si="14"/>
        <v>149.48199568832251</v>
      </c>
      <c r="N45" s="27">
        <f t="shared" si="15"/>
        <v>581.91800431167746</v>
      </c>
      <c r="O45" s="27">
        <f t="shared" si="16"/>
        <v>6009.3999999999987</v>
      </c>
      <c r="P45">
        <f t="shared" si="17"/>
        <v>1</v>
      </c>
      <c r="Q45">
        <f t="shared" si="18"/>
        <v>0</v>
      </c>
      <c r="R45">
        <f t="shared" si="19"/>
        <v>0</v>
      </c>
      <c r="S45">
        <f t="shared" si="20"/>
        <v>1</v>
      </c>
      <c r="T45">
        <f t="shared" si="21"/>
        <v>0</v>
      </c>
      <c r="U45">
        <f t="shared" si="22"/>
        <v>0</v>
      </c>
      <c r="V45">
        <f t="shared" si="23"/>
        <v>1</v>
      </c>
    </row>
    <row r="46" spans="1:22">
      <c r="A46" t="s">
        <v>30</v>
      </c>
      <c r="B46" t="s">
        <v>26</v>
      </c>
      <c r="C46" t="s">
        <v>110</v>
      </c>
      <c r="D46" t="s">
        <v>32</v>
      </c>
      <c r="E46" t="s">
        <v>19</v>
      </c>
      <c r="F46" t="s">
        <v>16</v>
      </c>
      <c r="G46" t="s">
        <v>18</v>
      </c>
      <c r="H46" s="27">
        <v>6.5838240739999998</v>
      </c>
      <c r="I46" s="27">
        <v>4.4534585148000003</v>
      </c>
      <c r="J46" s="27">
        <f t="shared" si="12"/>
        <v>2.1303655591999995</v>
      </c>
      <c r="K46" s="27">
        <f t="shared" si="13"/>
        <v>0.53581494876922697</v>
      </c>
      <c r="L46" s="5">
        <v>723.3</v>
      </c>
      <c r="M46" s="5">
        <f t="shared" si="14"/>
        <v>85.923598752033797</v>
      </c>
      <c r="N46" s="27">
        <f t="shared" si="15"/>
        <v>637.37640124796621</v>
      </c>
      <c r="O46" s="27">
        <f t="shared" si="16"/>
        <v>6017.4999999999982</v>
      </c>
      <c r="P46">
        <f t="shared" si="17"/>
        <v>1</v>
      </c>
      <c r="Q46">
        <f t="shared" si="18"/>
        <v>0</v>
      </c>
      <c r="R46">
        <f t="shared" si="19"/>
        <v>0</v>
      </c>
      <c r="S46">
        <f t="shared" si="20"/>
        <v>1</v>
      </c>
      <c r="T46">
        <f t="shared" si="21"/>
        <v>0</v>
      </c>
      <c r="U46">
        <f t="shared" si="22"/>
        <v>0</v>
      </c>
      <c r="V46">
        <f t="shared" si="23"/>
        <v>1</v>
      </c>
    </row>
    <row r="47" spans="1:22">
      <c r="A47" t="s">
        <v>10</v>
      </c>
      <c r="B47" t="s">
        <v>11</v>
      </c>
      <c r="C47" t="s">
        <v>110</v>
      </c>
      <c r="D47" t="s">
        <v>16</v>
      </c>
      <c r="E47" t="s">
        <v>13</v>
      </c>
      <c r="F47" t="s">
        <v>14</v>
      </c>
      <c r="G47" t="s">
        <v>14</v>
      </c>
      <c r="H47" s="27">
        <v>6.3580155620000003</v>
      </c>
      <c r="I47" s="27">
        <v>6.2197773689</v>
      </c>
      <c r="J47" s="27">
        <f t="shared" si="12"/>
        <v>0.1382381931000003</v>
      </c>
      <c r="K47" s="27">
        <f t="shared" si="13"/>
        <v>0.31000643676922746</v>
      </c>
      <c r="L47" s="5">
        <v>577.1</v>
      </c>
      <c r="M47" s="5">
        <f t="shared" si="14"/>
        <v>502.59132710394027</v>
      </c>
      <c r="N47" s="27">
        <f t="shared" si="15"/>
        <v>74.50867289605975</v>
      </c>
      <c r="O47" s="27">
        <f t="shared" si="16"/>
        <v>6163.699999999998</v>
      </c>
      <c r="P47">
        <f t="shared" si="17"/>
        <v>1</v>
      </c>
      <c r="Q47">
        <f t="shared" si="18"/>
        <v>0</v>
      </c>
      <c r="R47">
        <f t="shared" si="19"/>
        <v>0</v>
      </c>
      <c r="S47">
        <f t="shared" si="20"/>
        <v>1</v>
      </c>
      <c r="T47">
        <f t="shared" si="21"/>
        <v>0</v>
      </c>
      <c r="U47">
        <f t="shared" si="22"/>
        <v>0</v>
      </c>
      <c r="V47">
        <f t="shared" si="23"/>
        <v>1</v>
      </c>
    </row>
    <row r="48" spans="1:22">
      <c r="A48" t="s">
        <v>30</v>
      </c>
      <c r="B48" t="s">
        <v>26</v>
      </c>
      <c r="C48" t="s">
        <v>110</v>
      </c>
      <c r="D48" t="s">
        <v>29</v>
      </c>
      <c r="E48" t="s">
        <v>19</v>
      </c>
      <c r="F48" t="s">
        <v>16</v>
      </c>
      <c r="G48" t="s">
        <v>13</v>
      </c>
      <c r="H48" s="27">
        <v>6.3486143779999997</v>
      </c>
      <c r="I48" s="27">
        <v>4.0559251826000002</v>
      </c>
      <c r="J48" s="27">
        <f t="shared" si="12"/>
        <v>2.2926891953999995</v>
      </c>
      <c r="K48" s="27">
        <f t="shared" si="13"/>
        <v>0.30060525276922689</v>
      </c>
      <c r="L48" s="5">
        <v>571.70000000000005</v>
      </c>
      <c r="M48" s="5">
        <f t="shared" si="14"/>
        <v>57.738557001038821</v>
      </c>
      <c r="N48" s="27">
        <f t="shared" si="15"/>
        <v>513.96144299896127</v>
      </c>
      <c r="O48" s="27">
        <f t="shared" si="16"/>
        <v>6169.0999999999985</v>
      </c>
      <c r="P48">
        <f t="shared" si="17"/>
        <v>1</v>
      </c>
      <c r="Q48">
        <f t="shared" si="18"/>
        <v>0</v>
      </c>
      <c r="R48">
        <f t="shared" si="19"/>
        <v>0</v>
      </c>
      <c r="S48">
        <f t="shared" si="20"/>
        <v>1</v>
      </c>
      <c r="T48">
        <f t="shared" si="21"/>
        <v>0</v>
      </c>
      <c r="U48">
        <f t="shared" si="22"/>
        <v>0</v>
      </c>
      <c r="V48">
        <f t="shared" si="23"/>
        <v>1</v>
      </c>
    </row>
    <row r="49" spans="1:22">
      <c r="A49" t="s">
        <v>23</v>
      </c>
      <c r="B49" t="s">
        <v>11</v>
      </c>
      <c r="C49" t="s">
        <v>109</v>
      </c>
      <c r="D49" t="s">
        <v>13</v>
      </c>
      <c r="E49" t="s">
        <v>13</v>
      </c>
      <c r="F49" t="s">
        <v>12</v>
      </c>
      <c r="G49" t="s">
        <v>13</v>
      </c>
      <c r="H49" s="27">
        <v>6.2304814479999999</v>
      </c>
      <c r="I49" s="27">
        <v>7.8859157865</v>
      </c>
      <c r="J49" s="27">
        <f t="shared" si="12"/>
        <v>1.6554343385000001</v>
      </c>
      <c r="K49" s="27">
        <f t="shared" si="13"/>
        <v>0.18247232276922709</v>
      </c>
      <c r="L49" s="5">
        <v>508</v>
      </c>
      <c r="M49" s="5">
        <f t="shared" si="14"/>
        <v>2659.5594998443034</v>
      </c>
      <c r="N49" s="27">
        <f t="shared" si="15"/>
        <v>2151.5594998443034</v>
      </c>
      <c r="O49" s="27">
        <f t="shared" si="16"/>
        <v>6232.7999999999984</v>
      </c>
      <c r="P49">
        <f t="shared" si="17"/>
        <v>1</v>
      </c>
      <c r="Q49">
        <f t="shared" si="18"/>
        <v>0</v>
      </c>
      <c r="R49">
        <f t="shared" si="19"/>
        <v>0</v>
      </c>
      <c r="S49">
        <f t="shared" si="20"/>
        <v>0</v>
      </c>
      <c r="T49">
        <f t="shared" si="21"/>
        <v>1</v>
      </c>
      <c r="U49">
        <f t="shared" si="22"/>
        <v>0</v>
      </c>
      <c r="V49">
        <f t="shared" si="23"/>
        <v>0</v>
      </c>
    </row>
    <row r="50" spans="1:22">
      <c r="A50" t="s">
        <v>10</v>
      </c>
      <c r="B50" t="s">
        <v>11</v>
      </c>
      <c r="C50" t="s">
        <v>110</v>
      </c>
      <c r="D50" t="s">
        <v>19</v>
      </c>
      <c r="E50" t="s">
        <v>17</v>
      </c>
      <c r="F50" t="s">
        <v>16</v>
      </c>
      <c r="G50" t="s">
        <v>12</v>
      </c>
      <c r="H50" s="27">
        <v>6.1798095929999999</v>
      </c>
      <c r="I50" s="27">
        <v>5.1030564365000002</v>
      </c>
      <c r="J50" s="27">
        <f t="shared" si="12"/>
        <v>1.0767531564999997</v>
      </c>
      <c r="K50" s="27">
        <f t="shared" si="13"/>
        <v>0.13180046776922705</v>
      </c>
      <c r="L50" s="5">
        <v>482.9</v>
      </c>
      <c r="M50" s="5">
        <f t="shared" si="14"/>
        <v>164.52399675557371</v>
      </c>
      <c r="N50" s="27">
        <f t="shared" si="15"/>
        <v>318.37600324442627</v>
      </c>
      <c r="O50" s="27">
        <f t="shared" si="16"/>
        <v>6257.8999999999987</v>
      </c>
      <c r="P50">
        <f t="shared" si="17"/>
        <v>1</v>
      </c>
      <c r="Q50">
        <f t="shared" si="18"/>
        <v>0</v>
      </c>
      <c r="R50">
        <f t="shared" si="19"/>
        <v>0</v>
      </c>
      <c r="S50">
        <f t="shared" si="20"/>
        <v>1</v>
      </c>
      <c r="T50">
        <f t="shared" si="21"/>
        <v>0</v>
      </c>
      <c r="U50">
        <f t="shared" si="22"/>
        <v>0</v>
      </c>
      <c r="V50">
        <f t="shared" si="23"/>
        <v>1</v>
      </c>
    </row>
    <row r="51" spans="1:22">
      <c r="A51" t="s">
        <v>23</v>
      </c>
      <c r="B51" t="s">
        <v>11</v>
      </c>
      <c r="C51" t="s">
        <v>109</v>
      </c>
      <c r="D51" t="s">
        <v>13</v>
      </c>
      <c r="E51" t="s">
        <v>13</v>
      </c>
      <c r="F51" t="s">
        <v>13</v>
      </c>
      <c r="G51" t="s">
        <v>19</v>
      </c>
      <c r="H51" s="27">
        <v>6.1633148039999996</v>
      </c>
      <c r="I51" s="27">
        <v>5.7992002636000004</v>
      </c>
      <c r="J51" s="27">
        <f t="shared" si="12"/>
        <v>0.36411454039999924</v>
      </c>
      <c r="K51" s="27">
        <f t="shared" si="13"/>
        <v>0.11530567876922682</v>
      </c>
      <c r="L51" s="5">
        <v>475</v>
      </c>
      <c r="M51" s="5">
        <f t="shared" si="14"/>
        <v>330.03551292675007</v>
      </c>
      <c r="N51" s="27">
        <f t="shared" si="15"/>
        <v>144.96448707324993</v>
      </c>
      <c r="O51" s="27">
        <f t="shared" si="16"/>
        <v>6265.7999999999984</v>
      </c>
      <c r="P51">
        <f t="shared" si="17"/>
        <v>1</v>
      </c>
      <c r="Q51">
        <f t="shared" si="18"/>
        <v>0</v>
      </c>
      <c r="R51">
        <f t="shared" si="19"/>
        <v>0</v>
      </c>
      <c r="S51">
        <f t="shared" si="20"/>
        <v>1</v>
      </c>
      <c r="T51">
        <f t="shared" si="21"/>
        <v>0</v>
      </c>
      <c r="U51">
        <f t="shared" si="22"/>
        <v>0</v>
      </c>
      <c r="V51">
        <f t="shared" si="23"/>
        <v>1</v>
      </c>
    </row>
    <row r="52" spans="1:22">
      <c r="A52" t="s">
        <v>22</v>
      </c>
      <c r="B52" t="s">
        <v>11</v>
      </c>
      <c r="C52" t="s">
        <v>109</v>
      </c>
      <c r="D52" t="s">
        <v>12</v>
      </c>
      <c r="E52" t="s">
        <v>19</v>
      </c>
      <c r="F52" t="s">
        <v>14</v>
      </c>
      <c r="G52" t="s">
        <v>14</v>
      </c>
      <c r="H52" s="27">
        <v>6.1312264900000004</v>
      </c>
      <c r="I52" s="27">
        <v>4.7039575351999998</v>
      </c>
      <c r="J52" s="27">
        <f t="shared" si="12"/>
        <v>1.4272689548000006</v>
      </c>
      <c r="K52" s="27">
        <f t="shared" si="13"/>
        <v>8.3217364769227586E-2</v>
      </c>
      <c r="L52" s="5">
        <v>460</v>
      </c>
      <c r="M52" s="5">
        <f t="shared" si="14"/>
        <v>110.38315439515425</v>
      </c>
      <c r="N52" s="27">
        <f t="shared" si="15"/>
        <v>349.61684560484576</v>
      </c>
      <c r="O52" s="27">
        <f t="shared" si="16"/>
        <v>6280.7999999999984</v>
      </c>
      <c r="P52">
        <f t="shared" si="17"/>
        <v>1</v>
      </c>
      <c r="Q52">
        <f t="shared" si="18"/>
        <v>0</v>
      </c>
      <c r="R52">
        <f t="shared" si="19"/>
        <v>0</v>
      </c>
      <c r="S52">
        <f t="shared" si="20"/>
        <v>1</v>
      </c>
      <c r="T52">
        <f t="shared" si="21"/>
        <v>0</v>
      </c>
      <c r="U52">
        <f t="shared" si="22"/>
        <v>0</v>
      </c>
      <c r="V52">
        <f t="shared" si="23"/>
        <v>1</v>
      </c>
    </row>
    <row r="53" spans="1:22">
      <c r="A53" t="s">
        <v>30</v>
      </c>
      <c r="B53" t="s">
        <v>26</v>
      </c>
      <c r="C53" t="s">
        <v>110</v>
      </c>
      <c r="D53" t="s">
        <v>27</v>
      </c>
      <c r="E53" t="s">
        <v>19</v>
      </c>
      <c r="F53" t="s">
        <v>16</v>
      </c>
      <c r="G53" t="s">
        <v>13</v>
      </c>
      <c r="H53" s="27">
        <v>6.117436187</v>
      </c>
      <c r="I53" s="27">
        <v>7.6121955199000002</v>
      </c>
      <c r="J53" s="27">
        <f t="shared" si="12"/>
        <v>1.4947593329000002</v>
      </c>
      <c r="K53" s="27">
        <f t="shared" si="13"/>
        <v>6.9427061769227194E-2</v>
      </c>
      <c r="L53" s="5">
        <v>453.7</v>
      </c>
      <c r="M53" s="5">
        <f t="shared" si="14"/>
        <v>2022.7141353666316</v>
      </c>
      <c r="N53" s="27">
        <f t="shared" si="15"/>
        <v>1569.0141353666315</v>
      </c>
      <c r="O53" s="27">
        <f t="shared" si="16"/>
        <v>6287.0999999999985</v>
      </c>
      <c r="P53">
        <f t="shared" si="17"/>
        <v>1</v>
      </c>
      <c r="Q53">
        <f t="shared" si="18"/>
        <v>0</v>
      </c>
      <c r="R53">
        <f t="shared" si="19"/>
        <v>0</v>
      </c>
      <c r="S53">
        <f t="shared" si="20"/>
        <v>0</v>
      </c>
      <c r="T53">
        <f t="shared" si="21"/>
        <v>1</v>
      </c>
      <c r="U53">
        <f t="shared" si="22"/>
        <v>0</v>
      </c>
      <c r="V53">
        <f t="shared" si="23"/>
        <v>0</v>
      </c>
    </row>
    <row r="54" spans="1:22">
      <c r="A54" t="s">
        <v>22</v>
      </c>
      <c r="B54" t="s">
        <v>11</v>
      </c>
      <c r="C54" t="s">
        <v>109</v>
      </c>
      <c r="D54" t="s">
        <v>21</v>
      </c>
      <c r="E54" t="s">
        <v>19</v>
      </c>
      <c r="F54" t="s">
        <v>12</v>
      </c>
      <c r="G54" t="s">
        <v>21</v>
      </c>
      <c r="H54" s="27">
        <v>6.091309882</v>
      </c>
      <c r="I54" s="27">
        <v>5.9778872100999996</v>
      </c>
      <c r="J54" s="27">
        <f t="shared" si="12"/>
        <v>0.11342267190000044</v>
      </c>
      <c r="K54" s="27">
        <f t="shared" si="13"/>
        <v>4.3300756769227178E-2</v>
      </c>
      <c r="L54" s="5">
        <v>442</v>
      </c>
      <c r="M54" s="5">
        <f t="shared" si="14"/>
        <v>394.60576771758366</v>
      </c>
      <c r="N54" s="27">
        <f t="shared" si="15"/>
        <v>47.39423228241634</v>
      </c>
      <c r="O54" s="27">
        <f t="shared" si="16"/>
        <v>6298.7999999999984</v>
      </c>
      <c r="P54">
        <f t="shared" si="17"/>
        <v>1</v>
      </c>
      <c r="Q54">
        <f t="shared" si="18"/>
        <v>0</v>
      </c>
      <c r="R54">
        <f t="shared" si="19"/>
        <v>0</v>
      </c>
      <c r="S54">
        <f t="shared" si="20"/>
        <v>1</v>
      </c>
      <c r="T54">
        <f t="shared" si="21"/>
        <v>0</v>
      </c>
      <c r="U54">
        <f t="shared" si="22"/>
        <v>0</v>
      </c>
      <c r="V54">
        <f t="shared" si="23"/>
        <v>1</v>
      </c>
    </row>
    <row r="55" spans="1:22">
      <c r="A55" t="s">
        <v>22</v>
      </c>
      <c r="B55" t="s">
        <v>11</v>
      </c>
      <c r="C55" t="s">
        <v>109</v>
      </c>
      <c r="D55" t="s">
        <v>12</v>
      </c>
      <c r="E55" t="s">
        <v>13</v>
      </c>
      <c r="F55" t="s">
        <v>14</v>
      </c>
      <c r="G55" t="s">
        <v>14</v>
      </c>
      <c r="H55" s="27">
        <v>6.0867747269999999</v>
      </c>
      <c r="I55" s="27">
        <v>7.4450689794000002</v>
      </c>
      <c r="J55" s="27">
        <f t="shared" si="12"/>
        <v>1.3582942524000003</v>
      </c>
      <c r="K55" s="27">
        <f t="shared" si="13"/>
        <v>3.8765601769227054E-2</v>
      </c>
      <c r="L55" s="5">
        <v>440</v>
      </c>
      <c r="M55" s="5">
        <f t="shared" si="14"/>
        <v>1711.4033396566792</v>
      </c>
      <c r="N55" s="27">
        <f t="shared" si="15"/>
        <v>1271.4033396566792</v>
      </c>
      <c r="O55" s="27">
        <f t="shared" si="16"/>
        <v>6300.7999999999984</v>
      </c>
      <c r="P55">
        <f t="shared" si="17"/>
        <v>1</v>
      </c>
      <c r="Q55">
        <f t="shared" si="18"/>
        <v>0</v>
      </c>
      <c r="R55">
        <f t="shared" si="19"/>
        <v>0</v>
      </c>
      <c r="S55">
        <f t="shared" si="20"/>
        <v>0</v>
      </c>
      <c r="T55">
        <f t="shared" si="21"/>
        <v>1</v>
      </c>
      <c r="U55">
        <f t="shared" si="22"/>
        <v>0</v>
      </c>
      <c r="V55">
        <f t="shared" si="23"/>
        <v>0</v>
      </c>
    </row>
    <row r="56" spans="1:22">
      <c r="A56" t="s">
        <v>23</v>
      </c>
      <c r="B56" t="s">
        <v>11</v>
      </c>
      <c r="C56" t="s">
        <v>109</v>
      </c>
      <c r="D56" t="s">
        <v>13</v>
      </c>
      <c r="E56" t="s">
        <v>13</v>
      </c>
      <c r="F56" t="s">
        <v>13</v>
      </c>
      <c r="G56" t="s">
        <v>15</v>
      </c>
      <c r="H56" s="27">
        <v>6.0637852089999997</v>
      </c>
      <c r="I56" s="27">
        <v>6.3469537194000001</v>
      </c>
      <c r="J56" s="27">
        <f t="shared" si="12"/>
        <v>0.28316851040000035</v>
      </c>
      <c r="K56" s="27">
        <f t="shared" si="13"/>
        <v>1.5776083769226901E-2</v>
      </c>
      <c r="L56" s="5">
        <v>430</v>
      </c>
      <c r="M56" s="5">
        <f t="shared" si="14"/>
        <v>570.75138920153745</v>
      </c>
      <c r="N56" s="27">
        <f t="shared" si="15"/>
        <v>140.75138920153745</v>
      </c>
      <c r="O56" s="27">
        <f t="shared" si="16"/>
        <v>6310.7999999999984</v>
      </c>
      <c r="P56">
        <f t="shared" si="17"/>
        <v>1</v>
      </c>
      <c r="Q56">
        <f t="shared" si="18"/>
        <v>0</v>
      </c>
      <c r="R56">
        <f t="shared" si="19"/>
        <v>0</v>
      </c>
      <c r="S56">
        <f t="shared" si="20"/>
        <v>1</v>
      </c>
      <c r="T56">
        <f t="shared" si="21"/>
        <v>0</v>
      </c>
      <c r="U56">
        <f t="shared" si="22"/>
        <v>0</v>
      </c>
      <c r="V56">
        <f t="shared" si="23"/>
        <v>1</v>
      </c>
    </row>
    <row r="57" spans="1:22">
      <c r="A57" t="s">
        <v>23</v>
      </c>
      <c r="B57" t="s">
        <v>11</v>
      </c>
      <c r="C57" t="s">
        <v>109</v>
      </c>
      <c r="D57" t="s">
        <v>13</v>
      </c>
      <c r="E57" t="s">
        <v>13</v>
      </c>
      <c r="F57" t="s">
        <v>13</v>
      </c>
      <c r="G57" t="s">
        <v>12</v>
      </c>
      <c r="H57" s="27">
        <v>6.0185932150000001</v>
      </c>
      <c r="I57" s="27">
        <v>7.9118167502999999</v>
      </c>
      <c r="J57" s="27">
        <f t="shared" si="12"/>
        <v>1.8932235352999998</v>
      </c>
      <c r="K57" s="27">
        <f t="shared" si="13"/>
        <v>2.9415910230772724E-2</v>
      </c>
      <c r="L57" s="5">
        <v>411</v>
      </c>
      <c r="M57" s="5">
        <f t="shared" si="14"/>
        <v>2729.3445022983788</v>
      </c>
      <c r="N57" s="27">
        <f t="shared" si="15"/>
        <v>2318.3445022983788</v>
      </c>
      <c r="O57" s="27">
        <f t="shared" si="16"/>
        <v>6329.7999999999984</v>
      </c>
      <c r="P57">
        <f t="shared" si="17"/>
        <v>1</v>
      </c>
      <c r="Q57">
        <f t="shared" si="18"/>
        <v>0</v>
      </c>
      <c r="R57">
        <f t="shared" si="19"/>
        <v>0</v>
      </c>
      <c r="S57">
        <f t="shared" si="20"/>
        <v>0</v>
      </c>
      <c r="T57">
        <f t="shared" si="21"/>
        <v>1</v>
      </c>
      <c r="U57">
        <f t="shared" si="22"/>
        <v>0</v>
      </c>
      <c r="V57">
        <f t="shared" si="23"/>
        <v>0</v>
      </c>
    </row>
    <row r="58" spans="1:22">
      <c r="A58" t="s">
        <v>22</v>
      </c>
      <c r="B58" t="s">
        <v>11</v>
      </c>
      <c r="C58" t="s">
        <v>109</v>
      </c>
      <c r="D58" t="s">
        <v>13</v>
      </c>
      <c r="E58" t="s">
        <v>12</v>
      </c>
      <c r="F58" t="s">
        <v>14</v>
      </c>
      <c r="G58" t="s">
        <v>14</v>
      </c>
      <c r="H58" s="27">
        <v>5.9687075600000004</v>
      </c>
      <c r="I58" s="27">
        <v>6.9520564326000001</v>
      </c>
      <c r="J58" s="27">
        <f t="shared" si="12"/>
        <v>0.9833488725999997</v>
      </c>
      <c r="K58" s="27">
        <f t="shared" si="13"/>
        <v>7.9301565230772475E-2</v>
      </c>
      <c r="L58" s="5">
        <v>391</v>
      </c>
      <c r="M58" s="5">
        <f t="shared" si="14"/>
        <v>1045.2971024965332</v>
      </c>
      <c r="N58" s="27">
        <f t="shared" si="15"/>
        <v>654.29710249653317</v>
      </c>
      <c r="O58" s="27">
        <f t="shared" si="16"/>
        <v>6349.7999999999984</v>
      </c>
      <c r="P58">
        <f t="shared" si="17"/>
        <v>1</v>
      </c>
      <c r="Q58">
        <f t="shared" si="18"/>
        <v>0</v>
      </c>
      <c r="R58">
        <f t="shared" si="19"/>
        <v>0</v>
      </c>
      <c r="S58">
        <f t="shared" si="20"/>
        <v>0</v>
      </c>
      <c r="T58">
        <f t="shared" si="21"/>
        <v>1</v>
      </c>
      <c r="U58">
        <f t="shared" si="22"/>
        <v>0</v>
      </c>
      <c r="V58">
        <f t="shared" si="23"/>
        <v>0</v>
      </c>
    </row>
    <row r="59" spans="1:22">
      <c r="A59" t="s">
        <v>10</v>
      </c>
      <c r="B59" t="s">
        <v>11</v>
      </c>
      <c r="C59" t="s">
        <v>110</v>
      </c>
      <c r="D59" t="s">
        <v>19</v>
      </c>
      <c r="E59" t="s">
        <v>17</v>
      </c>
      <c r="F59" t="s">
        <v>16</v>
      </c>
      <c r="G59" t="s">
        <v>18</v>
      </c>
      <c r="H59" s="27">
        <v>5.8292396919999998</v>
      </c>
      <c r="I59" s="27">
        <v>7.0130129879999998</v>
      </c>
      <c r="J59" s="27">
        <f t="shared" si="12"/>
        <v>1.183773296</v>
      </c>
      <c r="K59" s="27">
        <f t="shared" si="13"/>
        <v>0.21876943323077302</v>
      </c>
      <c r="L59" s="5">
        <v>340.1</v>
      </c>
      <c r="M59" s="5">
        <f t="shared" si="14"/>
        <v>1110.9968873827311</v>
      </c>
      <c r="N59" s="27">
        <f t="shared" si="15"/>
        <v>770.89688738273105</v>
      </c>
      <c r="O59" s="27">
        <f t="shared" si="16"/>
        <v>6400.699999999998</v>
      </c>
      <c r="P59">
        <f t="shared" si="17"/>
        <v>1</v>
      </c>
      <c r="Q59">
        <f t="shared" si="18"/>
        <v>0</v>
      </c>
      <c r="R59">
        <f t="shared" si="19"/>
        <v>0</v>
      </c>
      <c r="S59">
        <f t="shared" si="20"/>
        <v>0</v>
      </c>
      <c r="T59">
        <f t="shared" si="21"/>
        <v>1</v>
      </c>
      <c r="U59">
        <f t="shared" si="22"/>
        <v>0</v>
      </c>
      <c r="V59">
        <f t="shared" si="23"/>
        <v>0</v>
      </c>
    </row>
    <row r="60" spans="1:22">
      <c r="A60" t="s">
        <v>23</v>
      </c>
      <c r="B60" t="s">
        <v>11</v>
      </c>
      <c r="C60" t="s">
        <v>109</v>
      </c>
      <c r="D60" t="s">
        <v>13</v>
      </c>
      <c r="E60" t="s">
        <v>19</v>
      </c>
      <c r="F60" t="s">
        <v>13</v>
      </c>
      <c r="G60" t="s">
        <v>13</v>
      </c>
      <c r="H60" s="27">
        <v>5.7990926549999999</v>
      </c>
      <c r="I60" s="27">
        <v>6.1454632737999999</v>
      </c>
      <c r="J60" s="27">
        <f t="shared" si="12"/>
        <v>0.34637061879999997</v>
      </c>
      <c r="K60" s="27">
        <f t="shared" si="13"/>
        <v>0.2489164702307729</v>
      </c>
      <c r="L60" s="5">
        <v>330</v>
      </c>
      <c r="M60" s="5">
        <f t="shared" si="14"/>
        <v>466.59576059089119</v>
      </c>
      <c r="N60" s="27">
        <f t="shared" si="15"/>
        <v>136.59576059089119</v>
      </c>
      <c r="O60" s="27">
        <f t="shared" si="16"/>
        <v>6410.7999999999984</v>
      </c>
      <c r="P60">
        <f t="shared" si="17"/>
        <v>1</v>
      </c>
      <c r="Q60">
        <f t="shared" si="18"/>
        <v>0</v>
      </c>
      <c r="R60">
        <f t="shared" si="19"/>
        <v>0</v>
      </c>
      <c r="S60">
        <f t="shared" si="20"/>
        <v>1</v>
      </c>
      <c r="T60">
        <f t="shared" si="21"/>
        <v>0</v>
      </c>
      <c r="U60">
        <f t="shared" si="22"/>
        <v>0</v>
      </c>
      <c r="V60">
        <f t="shared" si="23"/>
        <v>1</v>
      </c>
    </row>
    <row r="61" spans="1:22">
      <c r="A61" t="s">
        <v>10</v>
      </c>
      <c r="B61" t="s">
        <v>11</v>
      </c>
      <c r="C61" t="s">
        <v>110</v>
      </c>
      <c r="D61" t="s">
        <v>20</v>
      </c>
      <c r="E61" t="s">
        <v>12</v>
      </c>
      <c r="F61" t="s">
        <v>14</v>
      </c>
      <c r="G61" t="s">
        <v>14</v>
      </c>
      <c r="H61" s="27">
        <v>5.7683209959999999</v>
      </c>
      <c r="I61" s="27">
        <v>6.3421260130999997</v>
      </c>
      <c r="J61" s="27">
        <f t="shared" si="12"/>
        <v>0.57380501709999976</v>
      </c>
      <c r="K61" s="27">
        <f t="shared" si="13"/>
        <v>0.27968812923077291</v>
      </c>
      <c r="L61" s="5">
        <v>320</v>
      </c>
      <c r="M61" s="5">
        <f t="shared" si="14"/>
        <v>568.00260961318065</v>
      </c>
      <c r="N61" s="27">
        <f t="shared" si="15"/>
        <v>248.00260961318065</v>
      </c>
      <c r="O61" s="27">
        <f t="shared" si="16"/>
        <v>6420.7999999999984</v>
      </c>
      <c r="P61">
        <f t="shared" si="17"/>
        <v>1</v>
      </c>
      <c r="Q61">
        <f t="shared" si="18"/>
        <v>0</v>
      </c>
      <c r="R61">
        <f t="shared" si="19"/>
        <v>0</v>
      </c>
      <c r="S61">
        <f t="shared" si="20"/>
        <v>1</v>
      </c>
      <c r="T61">
        <f t="shared" si="21"/>
        <v>0</v>
      </c>
      <c r="U61">
        <f t="shared" si="22"/>
        <v>0</v>
      </c>
      <c r="V61">
        <f t="shared" si="23"/>
        <v>1</v>
      </c>
    </row>
    <row r="62" spans="1:22">
      <c r="A62" t="s">
        <v>22</v>
      </c>
      <c r="B62" t="s">
        <v>11</v>
      </c>
      <c r="C62" t="s">
        <v>109</v>
      </c>
      <c r="D62" t="s">
        <v>13</v>
      </c>
      <c r="E62" t="s">
        <v>13</v>
      </c>
      <c r="F62" t="s">
        <v>14</v>
      </c>
      <c r="G62" t="s">
        <v>14</v>
      </c>
      <c r="H62" s="27">
        <v>5.7525726390000003</v>
      </c>
      <c r="I62" s="27">
        <v>7.1907185179999997</v>
      </c>
      <c r="J62" s="27">
        <f t="shared" si="12"/>
        <v>1.4381458789999995</v>
      </c>
      <c r="K62" s="27">
        <f t="shared" si="13"/>
        <v>0.29543648623077257</v>
      </c>
      <c r="L62" s="5">
        <v>315</v>
      </c>
      <c r="M62" s="5">
        <f t="shared" si="14"/>
        <v>1327.0563770247031</v>
      </c>
      <c r="N62" s="27">
        <f t="shared" si="15"/>
        <v>1012.0563770247031</v>
      </c>
      <c r="O62" s="27">
        <f t="shared" si="16"/>
        <v>6425.7999999999984</v>
      </c>
      <c r="P62">
        <f t="shared" si="17"/>
        <v>1</v>
      </c>
      <c r="Q62">
        <f t="shared" si="18"/>
        <v>0</v>
      </c>
      <c r="R62">
        <f t="shared" si="19"/>
        <v>0</v>
      </c>
      <c r="S62">
        <f t="shared" si="20"/>
        <v>0</v>
      </c>
      <c r="T62">
        <f t="shared" si="21"/>
        <v>1</v>
      </c>
      <c r="U62">
        <f t="shared" si="22"/>
        <v>0</v>
      </c>
      <c r="V62">
        <f t="shared" si="23"/>
        <v>0</v>
      </c>
    </row>
    <row r="63" spans="1:22">
      <c r="A63" t="s">
        <v>23</v>
      </c>
      <c r="B63" t="s">
        <v>11</v>
      </c>
      <c r="C63" t="s">
        <v>109</v>
      </c>
      <c r="D63" t="s">
        <v>13</v>
      </c>
      <c r="E63" t="s">
        <v>15</v>
      </c>
      <c r="F63" t="s">
        <v>13</v>
      </c>
      <c r="G63" t="s">
        <v>13</v>
      </c>
      <c r="H63" s="27">
        <v>5.7235851020000004</v>
      </c>
      <c r="I63" s="27">
        <v>6.1767912619000001</v>
      </c>
      <c r="J63" s="27">
        <f t="shared" si="12"/>
        <v>0.45320615989999968</v>
      </c>
      <c r="K63" s="27">
        <f t="shared" si="13"/>
        <v>0.32442402323077246</v>
      </c>
      <c r="L63" s="5">
        <v>306</v>
      </c>
      <c r="M63" s="5">
        <f t="shared" si="14"/>
        <v>481.44464544576545</v>
      </c>
      <c r="N63" s="27">
        <f t="shared" si="15"/>
        <v>175.44464544576545</v>
      </c>
      <c r="O63" s="27">
        <f t="shared" si="16"/>
        <v>6434.7999999999984</v>
      </c>
      <c r="P63">
        <f t="shared" si="17"/>
        <v>1</v>
      </c>
      <c r="Q63">
        <f t="shared" si="18"/>
        <v>0</v>
      </c>
      <c r="R63">
        <f t="shared" si="19"/>
        <v>0</v>
      </c>
      <c r="S63">
        <f t="shared" si="20"/>
        <v>1</v>
      </c>
      <c r="T63">
        <f t="shared" si="21"/>
        <v>0</v>
      </c>
      <c r="U63">
        <f t="shared" si="22"/>
        <v>0</v>
      </c>
      <c r="V63">
        <f t="shared" si="23"/>
        <v>1</v>
      </c>
    </row>
    <row r="64" spans="1:22">
      <c r="A64" t="s">
        <v>30</v>
      </c>
      <c r="B64" t="s">
        <v>26</v>
      </c>
      <c r="C64" t="s">
        <v>110</v>
      </c>
      <c r="D64" t="s">
        <v>27</v>
      </c>
      <c r="E64" t="s">
        <v>15</v>
      </c>
      <c r="F64" t="s">
        <v>12</v>
      </c>
      <c r="G64" t="s">
        <v>13</v>
      </c>
      <c r="H64" s="27">
        <v>5.7104270169999998</v>
      </c>
      <c r="I64" s="27">
        <v>6.1259739545</v>
      </c>
      <c r="J64" s="27">
        <f t="shared" si="12"/>
        <v>0.41554693750000027</v>
      </c>
      <c r="K64" s="27">
        <f t="shared" si="13"/>
        <v>0.33758210823077306</v>
      </c>
      <c r="L64" s="5">
        <v>302</v>
      </c>
      <c r="M64" s="5">
        <f t="shared" si="14"/>
        <v>457.59016831080697</v>
      </c>
      <c r="N64" s="27">
        <f t="shared" si="15"/>
        <v>155.59016831080697</v>
      </c>
      <c r="O64" s="27">
        <f t="shared" si="16"/>
        <v>6438.7999999999984</v>
      </c>
      <c r="P64">
        <f t="shared" si="17"/>
        <v>1</v>
      </c>
      <c r="Q64">
        <f t="shared" si="18"/>
        <v>0</v>
      </c>
      <c r="R64">
        <f t="shared" si="19"/>
        <v>0</v>
      </c>
      <c r="S64">
        <f t="shared" si="20"/>
        <v>1</v>
      </c>
      <c r="T64">
        <f t="shared" si="21"/>
        <v>0</v>
      </c>
      <c r="U64">
        <f t="shared" si="22"/>
        <v>0</v>
      </c>
      <c r="V64">
        <f t="shared" si="23"/>
        <v>1</v>
      </c>
    </row>
    <row r="65" spans="1:22">
      <c r="A65" t="s">
        <v>10</v>
      </c>
      <c r="B65" t="s">
        <v>11</v>
      </c>
      <c r="C65" t="s">
        <v>110</v>
      </c>
      <c r="D65" t="s">
        <v>19</v>
      </c>
      <c r="E65" t="s">
        <v>19</v>
      </c>
      <c r="F65" t="s">
        <v>14</v>
      </c>
      <c r="G65" t="s">
        <v>14</v>
      </c>
      <c r="H65" s="27">
        <v>5.6549423089999999</v>
      </c>
      <c r="I65" s="27">
        <v>5.2426368115999997</v>
      </c>
      <c r="J65" s="27">
        <f t="shared" si="12"/>
        <v>0.41230549740000022</v>
      </c>
      <c r="K65" s="27">
        <f t="shared" si="13"/>
        <v>0.39306681623077289</v>
      </c>
      <c r="L65" s="5">
        <v>285.7</v>
      </c>
      <c r="M65" s="5">
        <f t="shared" si="14"/>
        <v>189.16824638755375</v>
      </c>
      <c r="N65" s="27">
        <f t="shared" si="15"/>
        <v>96.531753612446238</v>
      </c>
      <c r="O65" s="27">
        <f t="shared" si="16"/>
        <v>6455.0999999999985</v>
      </c>
      <c r="P65">
        <f t="shared" si="17"/>
        <v>1</v>
      </c>
      <c r="Q65">
        <f t="shared" si="18"/>
        <v>0</v>
      </c>
      <c r="R65">
        <f t="shared" si="19"/>
        <v>0</v>
      </c>
      <c r="S65">
        <f t="shared" si="20"/>
        <v>1</v>
      </c>
      <c r="T65">
        <f t="shared" si="21"/>
        <v>0</v>
      </c>
      <c r="U65">
        <f t="shared" si="22"/>
        <v>0</v>
      </c>
      <c r="V65">
        <f t="shared" si="23"/>
        <v>1</v>
      </c>
    </row>
    <row r="66" spans="1:22">
      <c r="A66" t="s">
        <v>30</v>
      </c>
      <c r="B66" t="s">
        <v>26</v>
      </c>
      <c r="C66" t="s">
        <v>110</v>
      </c>
      <c r="D66" t="s">
        <v>27</v>
      </c>
      <c r="E66" t="s">
        <v>16</v>
      </c>
      <c r="F66" t="s">
        <v>12</v>
      </c>
      <c r="G66" t="s">
        <v>13</v>
      </c>
      <c r="H66" s="27">
        <v>5.6419070710000003</v>
      </c>
      <c r="I66" s="27">
        <v>5.8870792098000004</v>
      </c>
      <c r="J66" s="27">
        <f t="shared" ref="J66:J97" si="24">ABS(H66-I66)</f>
        <v>0.24517213880000011</v>
      </c>
      <c r="K66" s="27">
        <f t="shared" ref="K66:K97" si="25">ABS($AB$2-H66)</f>
        <v>0.4061020542307725</v>
      </c>
      <c r="L66" s="5">
        <v>282</v>
      </c>
      <c r="M66" s="5">
        <f t="shared" ref="M66:M97" si="26">EXP(I66)</f>
        <v>360.3512354367063</v>
      </c>
      <c r="N66" s="27">
        <f t="shared" ref="N66:N97" si="27">ABS(L66-M66)</f>
        <v>78.351235436706304</v>
      </c>
      <c r="O66" s="27">
        <f t="shared" ref="O66:O97" si="28">ABS($AB$3-L66)</f>
        <v>6458.7999999999984</v>
      </c>
      <c r="P66">
        <f t="shared" ref="P66:P97" si="29">IF(L66&lt;1000,1,0)</f>
        <v>1</v>
      </c>
      <c r="Q66">
        <f t="shared" ref="Q66:Q97" si="30">IF(L66&gt;=1000,IF(L66&lt;15000,1,0),0)</f>
        <v>0</v>
      </c>
      <c r="R66">
        <f t="shared" ref="R66:R97" si="31">IF(L66&gt;=15000,1,0)</f>
        <v>0</v>
      </c>
      <c r="S66">
        <f t="shared" ref="S66:S97" si="32">IF(M66&lt;1000,1,0)</f>
        <v>1</v>
      </c>
      <c r="T66">
        <f t="shared" ref="T66:T97" si="33">IF(M66&gt;=1000,IF(M66&lt;15000,1,0),0)</f>
        <v>0</v>
      </c>
      <c r="U66">
        <f t="shared" ref="U66:U97" si="34">IF(M66&gt;=15000,1,0)</f>
        <v>0</v>
      </c>
      <c r="V66">
        <f t="shared" ref="V66:V97" si="35">P66*S66+Q66*T66+R66*U66</f>
        <v>1</v>
      </c>
    </row>
    <row r="67" spans="1:22">
      <c r="A67" t="s">
        <v>30</v>
      </c>
      <c r="B67" t="s">
        <v>26</v>
      </c>
      <c r="C67" t="s">
        <v>109</v>
      </c>
      <c r="D67" t="s">
        <v>28</v>
      </c>
      <c r="E67" t="s">
        <v>13</v>
      </c>
      <c r="F67" t="s">
        <v>13</v>
      </c>
      <c r="G67" t="s">
        <v>13</v>
      </c>
      <c r="H67" s="27">
        <v>5.5984219590000004</v>
      </c>
      <c r="I67" s="27">
        <v>6.3875817083999999</v>
      </c>
      <c r="J67" s="27">
        <f t="shared" si="24"/>
        <v>0.78915974939999955</v>
      </c>
      <c r="K67" s="27">
        <f t="shared" si="25"/>
        <v>0.44958716623077244</v>
      </c>
      <c r="L67" s="5">
        <v>270</v>
      </c>
      <c r="M67" s="5">
        <f t="shared" si="26"/>
        <v>594.41736564755763</v>
      </c>
      <c r="N67" s="27">
        <f t="shared" si="27"/>
        <v>324.41736564755763</v>
      </c>
      <c r="O67" s="27">
        <f t="shared" si="28"/>
        <v>6470.7999999999984</v>
      </c>
      <c r="P67">
        <f t="shared" si="29"/>
        <v>1</v>
      </c>
      <c r="Q67">
        <f t="shared" si="30"/>
        <v>0</v>
      </c>
      <c r="R67">
        <f t="shared" si="31"/>
        <v>0</v>
      </c>
      <c r="S67">
        <f t="shared" si="32"/>
        <v>1</v>
      </c>
      <c r="T67">
        <f t="shared" si="33"/>
        <v>0</v>
      </c>
      <c r="U67">
        <f t="shared" si="34"/>
        <v>0</v>
      </c>
      <c r="V67">
        <f t="shared" si="35"/>
        <v>1</v>
      </c>
    </row>
    <row r="68" spans="1:22">
      <c r="A68" t="s">
        <v>23</v>
      </c>
      <c r="B68" t="s">
        <v>11</v>
      </c>
      <c r="C68" t="s">
        <v>109</v>
      </c>
      <c r="D68" t="s">
        <v>13</v>
      </c>
      <c r="E68" t="s">
        <v>13</v>
      </c>
      <c r="F68" t="s">
        <v>19</v>
      </c>
      <c r="G68" t="s">
        <v>13</v>
      </c>
      <c r="H68" s="27">
        <v>5.4680601409999996</v>
      </c>
      <c r="I68" s="27">
        <v>5.6608261090000003</v>
      </c>
      <c r="J68" s="27">
        <f t="shared" si="24"/>
        <v>0.19276596800000068</v>
      </c>
      <c r="K68" s="27">
        <f t="shared" si="25"/>
        <v>0.57994898423077323</v>
      </c>
      <c r="L68" s="5">
        <v>237</v>
      </c>
      <c r="M68" s="5">
        <f t="shared" si="26"/>
        <v>287.38595664416334</v>
      </c>
      <c r="N68" s="27">
        <f t="shared" si="27"/>
        <v>50.385956644163343</v>
      </c>
      <c r="O68" s="27">
        <f t="shared" si="28"/>
        <v>6503.7999999999984</v>
      </c>
      <c r="P68">
        <f t="shared" si="29"/>
        <v>1</v>
      </c>
      <c r="Q68">
        <f t="shared" si="30"/>
        <v>0</v>
      </c>
      <c r="R68">
        <f t="shared" si="31"/>
        <v>0</v>
      </c>
      <c r="S68">
        <f t="shared" si="32"/>
        <v>1</v>
      </c>
      <c r="T68">
        <f t="shared" si="33"/>
        <v>0</v>
      </c>
      <c r="U68">
        <f t="shared" si="34"/>
        <v>0</v>
      </c>
      <c r="V68">
        <f t="shared" si="35"/>
        <v>1</v>
      </c>
    </row>
    <row r="69" spans="1:22">
      <c r="A69" t="s">
        <v>22</v>
      </c>
      <c r="B69" t="s">
        <v>11</v>
      </c>
      <c r="C69" t="s">
        <v>109</v>
      </c>
      <c r="D69" t="s">
        <v>21</v>
      </c>
      <c r="E69" t="s">
        <v>19</v>
      </c>
      <c r="F69" t="s">
        <v>19</v>
      </c>
      <c r="G69" t="s">
        <v>21</v>
      </c>
      <c r="H69" s="27">
        <v>5.4071717719999999</v>
      </c>
      <c r="I69" s="27">
        <v>4.5980184282999996</v>
      </c>
      <c r="J69" s="27">
        <f t="shared" si="24"/>
        <v>0.80915334370000025</v>
      </c>
      <c r="K69" s="27">
        <f t="shared" si="25"/>
        <v>0.64083735323077295</v>
      </c>
      <c r="L69" s="5">
        <v>223</v>
      </c>
      <c r="M69" s="5">
        <f t="shared" si="26"/>
        <v>99.287375527385151</v>
      </c>
      <c r="N69" s="27">
        <f t="shared" si="27"/>
        <v>123.71262447261485</v>
      </c>
      <c r="O69" s="27">
        <f t="shared" si="28"/>
        <v>6517.7999999999984</v>
      </c>
      <c r="P69">
        <f t="shared" si="29"/>
        <v>1</v>
      </c>
      <c r="Q69">
        <f t="shared" si="30"/>
        <v>0</v>
      </c>
      <c r="R69">
        <f t="shared" si="31"/>
        <v>0</v>
      </c>
      <c r="S69">
        <f t="shared" si="32"/>
        <v>1</v>
      </c>
      <c r="T69">
        <f t="shared" si="33"/>
        <v>0</v>
      </c>
      <c r="U69">
        <f t="shared" si="34"/>
        <v>0</v>
      </c>
      <c r="V69">
        <f t="shared" si="35"/>
        <v>1</v>
      </c>
    </row>
    <row r="70" spans="1:22">
      <c r="A70" t="s">
        <v>23</v>
      </c>
      <c r="B70" t="s">
        <v>11</v>
      </c>
      <c r="C70" t="s">
        <v>109</v>
      </c>
      <c r="D70" t="s">
        <v>13</v>
      </c>
      <c r="E70" t="s">
        <v>13</v>
      </c>
      <c r="F70" t="s">
        <v>15</v>
      </c>
      <c r="G70" t="s">
        <v>13</v>
      </c>
      <c r="H70" s="27">
        <v>5.3844950630000001</v>
      </c>
      <c r="I70" s="27">
        <v>6.0300480356000001</v>
      </c>
      <c r="J70" s="27">
        <f t="shared" si="24"/>
        <v>0.6455529726</v>
      </c>
      <c r="K70" s="27">
        <f t="shared" si="25"/>
        <v>0.66351406223077269</v>
      </c>
      <c r="L70" s="5">
        <v>218</v>
      </c>
      <c r="M70" s="5">
        <f t="shared" si="26"/>
        <v>415.73499898247343</v>
      </c>
      <c r="N70" s="27">
        <f t="shared" si="27"/>
        <v>197.73499898247343</v>
      </c>
      <c r="O70" s="27">
        <f t="shared" si="28"/>
        <v>6522.7999999999984</v>
      </c>
      <c r="P70">
        <f t="shared" si="29"/>
        <v>1</v>
      </c>
      <c r="Q70">
        <f t="shared" si="30"/>
        <v>0</v>
      </c>
      <c r="R70">
        <f t="shared" si="31"/>
        <v>0</v>
      </c>
      <c r="S70">
        <f t="shared" si="32"/>
        <v>1</v>
      </c>
      <c r="T70">
        <f t="shared" si="33"/>
        <v>0</v>
      </c>
      <c r="U70">
        <f t="shared" si="34"/>
        <v>0</v>
      </c>
      <c r="V70">
        <f t="shared" si="35"/>
        <v>1</v>
      </c>
    </row>
    <row r="71" spans="1:22">
      <c r="A71" t="s">
        <v>30</v>
      </c>
      <c r="B71" t="s">
        <v>26</v>
      </c>
      <c r="C71" t="s">
        <v>110</v>
      </c>
      <c r="D71" t="s">
        <v>29</v>
      </c>
      <c r="E71" t="s">
        <v>13</v>
      </c>
      <c r="F71" t="s">
        <v>14</v>
      </c>
      <c r="G71" t="s">
        <v>14</v>
      </c>
      <c r="H71" s="27">
        <v>5.3518581340000004</v>
      </c>
      <c r="I71" s="27">
        <v>4.3091700203999999</v>
      </c>
      <c r="J71" s="27">
        <f t="shared" si="24"/>
        <v>1.0426881136000006</v>
      </c>
      <c r="K71" s="27">
        <f t="shared" si="25"/>
        <v>0.6961509912307724</v>
      </c>
      <c r="L71" s="5">
        <v>211</v>
      </c>
      <c r="M71" s="5">
        <f t="shared" si="26"/>
        <v>74.378730485784914</v>
      </c>
      <c r="N71" s="27">
        <f t="shared" si="27"/>
        <v>136.6212695142151</v>
      </c>
      <c r="O71" s="27">
        <f t="shared" si="28"/>
        <v>6529.7999999999984</v>
      </c>
      <c r="P71">
        <f t="shared" si="29"/>
        <v>1</v>
      </c>
      <c r="Q71">
        <f t="shared" si="30"/>
        <v>0</v>
      </c>
      <c r="R71">
        <f t="shared" si="31"/>
        <v>0</v>
      </c>
      <c r="S71">
        <f t="shared" si="32"/>
        <v>1</v>
      </c>
      <c r="T71">
        <f t="shared" si="33"/>
        <v>0</v>
      </c>
      <c r="U71">
        <f t="shared" si="34"/>
        <v>0</v>
      </c>
      <c r="V71">
        <f t="shared" si="35"/>
        <v>1</v>
      </c>
    </row>
    <row r="72" spans="1:22">
      <c r="A72" t="s">
        <v>25</v>
      </c>
      <c r="B72" t="s">
        <v>26</v>
      </c>
      <c r="C72" t="s">
        <v>110</v>
      </c>
      <c r="D72" t="s">
        <v>27</v>
      </c>
      <c r="E72" t="s">
        <v>15</v>
      </c>
      <c r="F72" t="s">
        <v>15</v>
      </c>
      <c r="G72" t="s">
        <v>15</v>
      </c>
      <c r="H72" s="27">
        <v>5.2832037290000002</v>
      </c>
      <c r="I72" s="27">
        <v>5.0592420366999997</v>
      </c>
      <c r="J72" s="27">
        <f t="shared" si="24"/>
        <v>0.22396169230000051</v>
      </c>
      <c r="K72" s="27">
        <f t="shared" si="25"/>
        <v>0.76480539623077259</v>
      </c>
      <c r="L72" s="5">
        <v>197</v>
      </c>
      <c r="M72" s="5">
        <f t="shared" si="26"/>
        <v>157.47111375266547</v>
      </c>
      <c r="N72" s="27">
        <f t="shared" si="27"/>
        <v>39.528886247334526</v>
      </c>
      <c r="O72" s="27">
        <f t="shared" si="28"/>
        <v>6543.7999999999984</v>
      </c>
      <c r="P72">
        <f t="shared" si="29"/>
        <v>1</v>
      </c>
      <c r="Q72">
        <f t="shared" si="30"/>
        <v>0</v>
      </c>
      <c r="R72">
        <f t="shared" si="31"/>
        <v>0</v>
      </c>
      <c r="S72">
        <f t="shared" si="32"/>
        <v>1</v>
      </c>
      <c r="T72">
        <f t="shared" si="33"/>
        <v>0</v>
      </c>
      <c r="U72">
        <f t="shared" si="34"/>
        <v>0</v>
      </c>
      <c r="V72">
        <f t="shared" si="35"/>
        <v>1</v>
      </c>
    </row>
    <row r="73" spans="1:22">
      <c r="A73" t="s">
        <v>10</v>
      </c>
      <c r="B73" t="s">
        <v>11</v>
      </c>
      <c r="C73" t="s">
        <v>109</v>
      </c>
      <c r="D73" t="s">
        <v>13</v>
      </c>
      <c r="E73" t="s">
        <v>20</v>
      </c>
      <c r="F73" t="s">
        <v>14</v>
      </c>
      <c r="G73" t="s">
        <v>14</v>
      </c>
      <c r="H73" s="27">
        <v>5.2225156530000003</v>
      </c>
      <c r="I73" s="27">
        <v>6.5981505055999996</v>
      </c>
      <c r="J73" s="27">
        <f t="shared" si="24"/>
        <v>1.3756348525999993</v>
      </c>
      <c r="K73" s="27">
        <f t="shared" si="25"/>
        <v>0.82549347223077252</v>
      </c>
      <c r="L73" s="5">
        <v>185.4</v>
      </c>
      <c r="M73" s="5">
        <f t="shared" si="26"/>
        <v>733.73689127543014</v>
      </c>
      <c r="N73" s="27">
        <f t="shared" si="27"/>
        <v>548.33689127543016</v>
      </c>
      <c r="O73" s="27">
        <f t="shared" si="28"/>
        <v>6555.3999999999987</v>
      </c>
      <c r="P73">
        <f t="shared" si="29"/>
        <v>1</v>
      </c>
      <c r="Q73">
        <f t="shared" si="30"/>
        <v>0</v>
      </c>
      <c r="R73">
        <f t="shared" si="31"/>
        <v>0</v>
      </c>
      <c r="S73">
        <f t="shared" si="32"/>
        <v>1</v>
      </c>
      <c r="T73">
        <f t="shared" si="33"/>
        <v>0</v>
      </c>
      <c r="U73">
        <f t="shared" si="34"/>
        <v>0</v>
      </c>
      <c r="V73">
        <f t="shared" si="35"/>
        <v>1</v>
      </c>
    </row>
    <row r="74" spans="1:22">
      <c r="A74" t="s">
        <v>30</v>
      </c>
      <c r="B74" t="s">
        <v>26</v>
      </c>
      <c r="C74" t="s">
        <v>110</v>
      </c>
      <c r="D74" t="s">
        <v>27</v>
      </c>
      <c r="E74" t="s">
        <v>19</v>
      </c>
      <c r="F74" t="s">
        <v>12</v>
      </c>
      <c r="G74" t="s">
        <v>19</v>
      </c>
      <c r="H74" s="27">
        <v>5.0931365160000004</v>
      </c>
      <c r="I74" s="27">
        <v>4.5763130089999997</v>
      </c>
      <c r="J74" s="27">
        <f t="shared" si="24"/>
        <v>0.51682350700000068</v>
      </c>
      <c r="K74" s="27">
        <f t="shared" si="25"/>
        <v>0.95487260923077244</v>
      </c>
      <c r="L74" s="5">
        <v>162.9</v>
      </c>
      <c r="M74" s="5">
        <f t="shared" si="26"/>
        <v>97.155521500002592</v>
      </c>
      <c r="N74" s="27">
        <f t="shared" si="27"/>
        <v>65.744478499997413</v>
      </c>
      <c r="O74" s="27">
        <f t="shared" si="28"/>
        <v>6577.8999999999987</v>
      </c>
      <c r="P74">
        <f t="shared" si="29"/>
        <v>1</v>
      </c>
      <c r="Q74">
        <f t="shared" si="30"/>
        <v>0</v>
      </c>
      <c r="R74">
        <f t="shared" si="31"/>
        <v>0</v>
      </c>
      <c r="S74">
        <f t="shared" si="32"/>
        <v>1</v>
      </c>
      <c r="T74">
        <f t="shared" si="33"/>
        <v>0</v>
      </c>
      <c r="U74">
        <f t="shared" si="34"/>
        <v>0</v>
      </c>
      <c r="V74">
        <f t="shared" si="35"/>
        <v>1</v>
      </c>
    </row>
    <row r="75" spans="1:22">
      <c r="A75" t="s">
        <v>30</v>
      </c>
      <c r="B75" t="s">
        <v>26</v>
      </c>
      <c r="C75" t="s">
        <v>110</v>
      </c>
      <c r="D75" t="s">
        <v>27</v>
      </c>
      <c r="E75" t="s">
        <v>16</v>
      </c>
      <c r="F75" t="s">
        <v>12</v>
      </c>
      <c r="G75" t="s">
        <v>19</v>
      </c>
      <c r="H75" s="27">
        <v>5.0039463059999996</v>
      </c>
      <c r="I75" s="27">
        <v>5.1610417177999999</v>
      </c>
      <c r="J75" s="27">
        <f t="shared" si="24"/>
        <v>0.15709541180000031</v>
      </c>
      <c r="K75" s="27">
        <f t="shared" si="25"/>
        <v>1.0440628192307733</v>
      </c>
      <c r="L75" s="5">
        <v>149</v>
      </c>
      <c r="M75" s="5">
        <f t="shared" si="26"/>
        <v>174.34598035100586</v>
      </c>
      <c r="N75" s="27">
        <f t="shared" si="27"/>
        <v>25.345980351005863</v>
      </c>
      <c r="O75" s="27">
        <f t="shared" si="28"/>
        <v>6591.7999999999984</v>
      </c>
      <c r="P75">
        <f t="shared" si="29"/>
        <v>1</v>
      </c>
      <c r="Q75">
        <f t="shared" si="30"/>
        <v>0</v>
      </c>
      <c r="R75">
        <f t="shared" si="31"/>
        <v>0</v>
      </c>
      <c r="S75">
        <f t="shared" si="32"/>
        <v>1</v>
      </c>
      <c r="T75">
        <f t="shared" si="33"/>
        <v>0</v>
      </c>
      <c r="U75">
        <f t="shared" si="34"/>
        <v>0</v>
      </c>
      <c r="V75">
        <f t="shared" si="35"/>
        <v>1</v>
      </c>
    </row>
    <row r="76" spans="1:22">
      <c r="A76" t="s">
        <v>10</v>
      </c>
      <c r="B76" t="s">
        <v>11</v>
      </c>
      <c r="C76" t="s">
        <v>110</v>
      </c>
      <c r="D76" t="s">
        <v>19</v>
      </c>
      <c r="E76" t="s">
        <v>12</v>
      </c>
      <c r="F76" t="s">
        <v>16</v>
      </c>
      <c r="G76" t="s">
        <v>18</v>
      </c>
      <c r="H76" s="27">
        <v>4.9621450850000004</v>
      </c>
      <c r="I76" s="27">
        <v>5.4592101509999997</v>
      </c>
      <c r="J76" s="27">
        <f t="shared" si="24"/>
        <v>0.49706506599999933</v>
      </c>
      <c r="K76" s="27">
        <f t="shared" si="25"/>
        <v>1.0858640402307724</v>
      </c>
      <c r="L76" s="5">
        <v>142.9</v>
      </c>
      <c r="M76" s="5">
        <f t="shared" si="26"/>
        <v>234.91180621450641</v>
      </c>
      <c r="N76" s="27">
        <f t="shared" si="27"/>
        <v>92.011806214506407</v>
      </c>
      <c r="O76" s="27">
        <f t="shared" si="28"/>
        <v>6597.8999999999987</v>
      </c>
      <c r="P76">
        <f t="shared" si="29"/>
        <v>1</v>
      </c>
      <c r="Q76">
        <f t="shared" si="30"/>
        <v>0</v>
      </c>
      <c r="R76">
        <f t="shared" si="31"/>
        <v>0</v>
      </c>
      <c r="S76">
        <f t="shared" si="32"/>
        <v>1</v>
      </c>
      <c r="T76">
        <f t="shared" si="33"/>
        <v>0</v>
      </c>
      <c r="U76">
        <f t="shared" si="34"/>
        <v>0</v>
      </c>
      <c r="V76">
        <f t="shared" si="35"/>
        <v>1</v>
      </c>
    </row>
    <row r="77" spans="1:22">
      <c r="A77" t="s">
        <v>22</v>
      </c>
      <c r="B77" t="s">
        <v>11</v>
      </c>
      <c r="C77" t="s">
        <v>109</v>
      </c>
      <c r="D77" t="s">
        <v>19</v>
      </c>
      <c r="E77" t="s">
        <v>12</v>
      </c>
      <c r="F77" t="s">
        <v>14</v>
      </c>
      <c r="G77" t="s">
        <v>14</v>
      </c>
      <c r="H77" s="27">
        <v>4.8751973230000001</v>
      </c>
      <c r="I77" s="27">
        <v>5.0008395962999996</v>
      </c>
      <c r="J77" s="27">
        <f t="shared" si="24"/>
        <v>0.12564227329999955</v>
      </c>
      <c r="K77" s="27">
        <f t="shared" si="25"/>
        <v>1.1728118022307727</v>
      </c>
      <c r="L77" s="5">
        <v>131</v>
      </c>
      <c r="M77" s="5">
        <f t="shared" si="26"/>
        <v>148.53781856631971</v>
      </c>
      <c r="N77" s="27">
        <f t="shared" si="27"/>
        <v>17.537818566319714</v>
      </c>
      <c r="O77" s="27">
        <f t="shared" si="28"/>
        <v>6609.7999999999984</v>
      </c>
      <c r="P77">
        <f t="shared" si="29"/>
        <v>1</v>
      </c>
      <c r="Q77">
        <f t="shared" si="30"/>
        <v>0</v>
      </c>
      <c r="R77">
        <f t="shared" si="31"/>
        <v>0</v>
      </c>
      <c r="S77">
        <f t="shared" si="32"/>
        <v>1</v>
      </c>
      <c r="T77">
        <f t="shared" si="33"/>
        <v>0</v>
      </c>
      <c r="U77">
        <f t="shared" si="34"/>
        <v>0</v>
      </c>
      <c r="V77">
        <f t="shared" si="35"/>
        <v>1</v>
      </c>
    </row>
    <row r="78" spans="1:22">
      <c r="A78" t="s">
        <v>22</v>
      </c>
      <c r="B78" t="s">
        <v>11</v>
      </c>
      <c r="C78" t="s">
        <v>109</v>
      </c>
      <c r="D78" t="s">
        <v>19</v>
      </c>
      <c r="E78" t="s">
        <v>21</v>
      </c>
      <c r="F78" t="s">
        <v>12</v>
      </c>
      <c r="G78" t="s">
        <v>21</v>
      </c>
      <c r="H78" s="27">
        <v>4.8121843550000003</v>
      </c>
      <c r="I78" s="27">
        <v>6.4037729387000004</v>
      </c>
      <c r="J78" s="27">
        <f t="shared" si="24"/>
        <v>1.5915885837000001</v>
      </c>
      <c r="K78" s="27">
        <f t="shared" si="25"/>
        <v>1.2358247702307725</v>
      </c>
      <c r="L78" s="5">
        <v>123</v>
      </c>
      <c r="M78" s="5">
        <f t="shared" si="26"/>
        <v>604.12005135132563</v>
      </c>
      <c r="N78" s="27">
        <f t="shared" si="27"/>
        <v>481.12005135132563</v>
      </c>
      <c r="O78" s="27">
        <f t="shared" si="28"/>
        <v>6617.7999999999984</v>
      </c>
      <c r="P78">
        <f t="shared" si="29"/>
        <v>1</v>
      </c>
      <c r="Q78">
        <f t="shared" si="30"/>
        <v>0</v>
      </c>
      <c r="R78">
        <f t="shared" si="31"/>
        <v>0</v>
      </c>
      <c r="S78">
        <f t="shared" si="32"/>
        <v>1</v>
      </c>
      <c r="T78">
        <f t="shared" si="33"/>
        <v>0</v>
      </c>
      <c r="U78">
        <f t="shared" si="34"/>
        <v>0</v>
      </c>
      <c r="V78">
        <f t="shared" si="35"/>
        <v>1</v>
      </c>
    </row>
    <row r="79" spans="1:22">
      <c r="A79" t="s">
        <v>25</v>
      </c>
      <c r="B79" t="s">
        <v>26</v>
      </c>
      <c r="C79" t="s">
        <v>109</v>
      </c>
      <c r="D79" t="s">
        <v>28</v>
      </c>
      <c r="E79" t="s">
        <v>13</v>
      </c>
      <c r="F79" t="s">
        <v>13</v>
      </c>
      <c r="G79" t="s">
        <v>12</v>
      </c>
      <c r="H79" s="27">
        <v>4.7957905460000001</v>
      </c>
      <c r="I79" s="27">
        <v>3.7027716056000002</v>
      </c>
      <c r="J79" s="27">
        <f t="shared" si="24"/>
        <v>1.0930189403999999</v>
      </c>
      <c r="K79" s="27">
        <f t="shared" si="25"/>
        <v>1.2522185792307727</v>
      </c>
      <c r="L79" s="5">
        <v>121</v>
      </c>
      <c r="M79" s="5">
        <f t="shared" si="26"/>
        <v>40.559563832965665</v>
      </c>
      <c r="N79" s="27">
        <f t="shared" si="27"/>
        <v>80.440436167034335</v>
      </c>
      <c r="O79" s="27">
        <f t="shared" si="28"/>
        <v>6619.7999999999984</v>
      </c>
      <c r="P79">
        <f t="shared" si="29"/>
        <v>1</v>
      </c>
      <c r="Q79">
        <f t="shared" si="30"/>
        <v>0</v>
      </c>
      <c r="R79">
        <f t="shared" si="31"/>
        <v>0</v>
      </c>
      <c r="S79">
        <f t="shared" si="32"/>
        <v>1</v>
      </c>
      <c r="T79">
        <f t="shared" si="33"/>
        <v>0</v>
      </c>
      <c r="U79">
        <f t="shared" si="34"/>
        <v>0</v>
      </c>
      <c r="V79">
        <f t="shared" si="35"/>
        <v>1</v>
      </c>
    </row>
    <row r="80" spans="1:22">
      <c r="A80" t="s">
        <v>10</v>
      </c>
      <c r="B80" t="s">
        <v>11</v>
      </c>
      <c r="C80" t="s">
        <v>110</v>
      </c>
      <c r="D80" t="s">
        <v>19</v>
      </c>
      <c r="E80" t="s">
        <v>20</v>
      </c>
      <c r="F80" t="s">
        <v>14</v>
      </c>
      <c r="G80" t="s">
        <v>14</v>
      </c>
      <c r="H80" s="27">
        <v>4.7765993020000002</v>
      </c>
      <c r="I80" s="27">
        <v>4.9405225291999999</v>
      </c>
      <c r="J80" s="27">
        <f t="shared" si="24"/>
        <v>0.16392322719999974</v>
      </c>
      <c r="K80" s="27">
        <f t="shared" si="25"/>
        <v>1.2714098232307727</v>
      </c>
      <c r="L80" s="5">
        <v>118.7</v>
      </c>
      <c r="M80" s="5">
        <f t="shared" si="26"/>
        <v>139.84330268122164</v>
      </c>
      <c r="N80" s="27">
        <f t="shared" si="27"/>
        <v>21.143302681221641</v>
      </c>
      <c r="O80" s="27">
        <f t="shared" si="28"/>
        <v>6622.0999999999985</v>
      </c>
      <c r="P80">
        <f t="shared" si="29"/>
        <v>1</v>
      </c>
      <c r="Q80">
        <f t="shared" si="30"/>
        <v>0</v>
      </c>
      <c r="R80">
        <f t="shared" si="31"/>
        <v>0</v>
      </c>
      <c r="S80">
        <f t="shared" si="32"/>
        <v>1</v>
      </c>
      <c r="T80">
        <f t="shared" si="33"/>
        <v>0</v>
      </c>
      <c r="U80">
        <f t="shared" si="34"/>
        <v>0</v>
      </c>
      <c r="V80">
        <f t="shared" si="35"/>
        <v>1</v>
      </c>
    </row>
    <row r="81" spans="1:22">
      <c r="A81" t="s">
        <v>22</v>
      </c>
      <c r="B81" t="s">
        <v>11</v>
      </c>
      <c r="C81" t="s">
        <v>109</v>
      </c>
      <c r="D81" t="s">
        <v>21</v>
      </c>
      <c r="E81" t="s">
        <v>12</v>
      </c>
      <c r="F81" t="s">
        <v>19</v>
      </c>
      <c r="G81" t="s">
        <v>21</v>
      </c>
      <c r="H81" s="27">
        <v>4.7004803659999999</v>
      </c>
      <c r="I81" s="27">
        <v>7.5151608262999998</v>
      </c>
      <c r="J81" s="27">
        <f t="shared" si="24"/>
        <v>2.8146804603</v>
      </c>
      <c r="K81" s="27">
        <f t="shared" si="25"/>
        <v>1.347528759230773</v>
      </c>
      <c r="L81" s="5">
        <v>110</v>
      </c>
      <c r="M81" s="5">
        <f t="shared" si="26"/>
        <v>1835.6626753913035</v>
      </c>
      <c r="N81" s="27">
        <f t="shared" si="27"/>
        <v>1725.6626753913035</v>
      </c>
      <c r="O81" s="27">
        <f t="shared" si="28"/>
        <v>6630.7999999999984</v>
      </c>
      <c r="P81">
        <f t="shared" si="29"/>
        <v>1</v>
      </c>
      <c r="Q81">
        <f t="shared" si="30"/>
        <v>0</v>
      </c>
      <c r="R81">
        <f t="shared" si="31"/>
        <v>0</v>
      </c>
      <c r="S81">
        <f t="shared" si="32"/>
        <v>0</v>
      </c>
      <c r="T81">
        <f t="shared" si="33"/>
        <v>1</v>
      </c>
      <c r="U81">
        <f t="shared" si="34"/>
        <v>0</v>
      </c>
      <c r="V81">
        <f t="shared" si="35"/>
        <v>0</v>
      </c>
    </row>
    <row r="82" spans="1:22">
      <c r="A82" t="s">
        <v>30</v>
      </c>
      <c r="B82" t="s">
        <v>26</v>
      </c>
      <c r="C82" t="s">
        <v>110</v>
      </c>
      <c r="D82" t="s">
        <v>29</v>
      </c>
      <c r="E82" t="s">
        <v>15</v>
      </c>
      <c r="F82" t="s">
        <v>12</v>
      </c>
      <c r="G82" t="s">
        <v>13</v>
      </c>
      <c r="H82" s="27">
        <v>4.6327853530000001</v>
      </c>
      <c r="I82" s="27">
        <v>4.4049217238000002</v>
      </c>
      <c r="J82" s="27">
        <f t="shared" si="24"/>
        <v>0.22786362919999981</v>
      </c>
      <c r="K82" s="27">
        <f t="shared" si="25"/>
        <v>1.4152237722307728</v>
      </c>
      <c r="L82" s="5">
        <v>102.8</v>
      </c>
      <c r="M82" s="5">
        <f t="shared" si="26"/>
        <v>81.852735471306232</v>
      </c>
      <c r="N82" s="27">
        <f t="shared" si="27"/>
        <v>20.947264528693765</v>
      </c>
      <c r="O82" s="27">
        <f t="shared" si="28"/>
        <v>6637.9999999999982</v>
      </c>
      <c r="P82">
        <f t="shared" si="29"/>
        <v>1</v>
      </c>
      <c r="Q82">
        <f t="shared" si="30"/>
        <v>0</v>
      </c>
      <c r="R82">
        <f t="shared" si="31"/>
        <v>0</v>
      </c>
      <c r="S82">
        <f t="shared" si="32"/>
        <v>1</v>
      </c>
      <c r="T82">
        <f t="shared" si="33"/>
        <v>0</v>
      </c>
      <c r="U82">
        <f t="shared" si="34"/>
        <v>0</v>
      </c>
      <c r="V82">
        <f t="shared" si="35"/>
        <v>1</v>
      </c>
    </row>
    <row r="83" spans="1:22">
      <c r="A83" t="s">
        <v>25</v>
      </c>
      <c r="B83" t="s">
        <v>26</v>
      </c>
      <c r="C83" t="s">
        <v>110</v>
      </c>
      <c r="D83" t="s">
        <v>29</v>
      </c>
      <c r="E83" t="s">
        <v>20</v>
      </c>
      <c r="F83" t="s">
        <v>14</v>
      </c>
      <c r="G83" t="s">
        <v>14</v>
      </c>
      <c r="H83" s="27">
        <v>4.6249728130000003</v>
      </c>
      <c r="I83" s="27">
        <v>4.2425011479999997</v>
      </c>
      <c r="J83" s="27">
        <f t="shared" si="24"/>
        <v>0.38247166500000063</v>
      </c>
      <c r="K83" s="27">
        <f t="shared" si="25"/>
        <v>1.4230363122307725</v>
      </c>
      <c r="L83" s="5">
        <v>102</v>
      </c>
      <c r="M83" s="5">
        <f t="shared" si="26"/>
        <v>69.581668428461185</v>
      </c>
      <c r="N83" s="27">
        <f t="shared" si="27"/>
        <v>32.418331571538815</v>
      </c>
      <c r="O83" s="27">
        <f t="shared" si="28"/>
        <v>6638.7999999999984</v>
      </c>
      <c r="P83">
        <f t="shared" si="29"/>
        <v>1</v>
      </c>
      <c r="Q83">
        <f t="shared" si="30"/>
        <v>0</v>
      </c>
      <c r="R83">
        <f t="shared" si="31"/>
        <v>0</v>
      </c>
      <c r="S83">
        <f t="shared" si="32"/>
        <v>1</v>
      </c>
      <c r="T83">
        <f t="shared" si="33"/>
        <v>0</v>
      </c>
      <c r="U83">
        <f t="shared" si="34"/>
        <v>0</v>
      </c>
      <c r="V83">
        <f t="shared" si="35"/>
        <v>1</v>
      </c>
    </row>
    <row r="84" spans="1:22">
      <c r="A84" t="s">
        <v>30</v>
      </c>
      <c r="B84" t="s">
        <v>26</v>
      </c>
      <c r="C84" t="s">
        <v>110</v>
      </c>
      <c r="D84" t="s">
        <v>29</v>
      </c>
      <c r="E84" t="s">
        <v>15</v>
      </c>
      <c r="F84" t="s">
        <v>14</v>
      </c>
      <c r="G84" t="s">
        <v>14</v>
      </c>
      <c r="H84" s="27">
        <v>4.5496574760000001</v>
      </c>
      <c r="I84" s="27">
        <v>3.8973198034999998</v>
      </c>
      <c r="J84" s="27">
        <f t="shared" si="24"/>
        <v>0.6523376725000003</v>
      </c>
      <c r="K84" s="27">
        <f t="shared" si="25"/>
        <v>1.4983516492307727</v>
      </c>
      <c r="L84" s="5">
        <v>94.6</v>
      </c>
      <c r="M84" s="5">
        <f t="shared" si="26"/>
        <v>49.27021811601999</v>
      </c>
      <c r="N84" s="27">
        <f t="shared" si="27"/>
        <v>45.329781883980004</v>
      </c>
      <c r="O84" s="27">
        <f t="shared" si="28"/>
        <v>6646.199999999998</v>
      </c>
      <c r="P84">
        <f t="shared" si="29"/>
        <v>1</v>
      </c>
      <c r="Q84">
        <f t="shared" si="30"/>
        <v>0</v>
      </c>
      <c r="R84">
        <f t="shared" si="31"/>
        <v>0</v>
      </c>
      <c r="S84">
        <f t="shared" si="32"/>
        <v>1</v>
      </c>
      <c r="T84">
        <f t="shared" si="33"/>
        <v>0</v>
      </c>
      <c r="U84">
        <f t="shared" si="34"/>
        <v>0</v>
      </c>
      <c r="V84">
        <f t="shared" si="35"/>
        <v>1</v>
      </c>
    </row>
    <row r="85" spans="1:22">
      <c r="A85" t="s">
        <v>30</v>
      </c>
      <c r="B85" t="s">
        <v>26</v>
      </c>
      <c r="C85" t="s">
        <v>110</v>
      </c>
      <c r="D85" t="s">
        <v>29</v>
      </c>
      <c r="E85" t="s">
        <v>19</v>
      </c>
      <c r="F85" t="s">
        <v>12</v>
      </c>
      <c r="G85" t="s">
        <v>13</v>
      </c>
      <c r="H85" s="27">
        <v>4.4367515339999999</v>
      </c>
      <c r="I85" s="27">
        <v>4.4422035677</v>
      </c>
      <c r="J85" s="27">
        <f t="shared" si="24"/>
        <v>5.4520337000001362E-3</v>
      </c>
      <c r="K85" s="27">
        <f t="shared" si="25"/>
        <v>1.6112575912307729</v>
      </c>
      <c r="L85" s="5">
        <v>84.5</v>
      </c>
      <c r="M85" s="5">
        <f t="shared" si="26"/>
        <v>84.961954969625353</v>
      </c>
      <c r="N85" s="27">
        <f t="shared" si="27"/>
        <v>0.46195496962535287</v>
      </c>
      <c r="O85" s="27">
        <f t="shared" si="28"/>
        <v>6656.2999999999984</v>
      </c>
      <c r="P85">
        <f t="shared" si="29"/>
        <v>1</v>
      </c>
      <c r="Q85">
        <f t="shared" si="30"/>
        <v>0</v>
      </c>
      <c r="R85">
        <f t="shared" si="31"/>
        <v>0</v>
      </c>
      <c r="S85">
        <f t="shared" si="32"/>
        <v>1</v>
      </c>
      <c r="T85">
        <f t="shared" si="33"/>
        <v>0</v>
      </c>
      <c r="U85">
        <f t="shared" si="34"/>
        <v>0</v>
      </c>
      <c r="V85">
        <f t="shared" si="35"/>
        <v>1</v>
      </c>
    </row>
    <row r="86" spans="1:22">
      <c r="A86" t="s">
        <v>30</v>
      </c>
      <c r="B86" t="s">
        <v>26</v>
      </c>
      <c r="C86" t="s">
        <v>110</v>
      </c>
      <c r="D86" t="s">
        <v>29</v>
      </c>
      <c r="E86" t="s">
        <v>19</v>
      </c>
      <c r="F86" t="s">
        <v>14</v>
      </c>
      <c r="G86" t="s">
        <v>14</v>
      </c>
      <c r="H86" s="27">
        <v>4.2822062990000003</v>
      </c>
      <c r="I86" s="27">
        <v>4.7936721451000004</v>
      </c>
      <c r="J86" s="27">
        <f t="shared" si="24"/>
        <v>0.51146584610000012</v>
      </c>
      <c r="K86" s="27">
        <f t="shared" si="25"/>
        <v>1.7658028262307726</v>
      </c>
      <c r="L86" s="5">
        <v>72.400000000000006</v>
      </c>
      <c r="M86" s="5">
        <f t="shared" si="26"/>
        <v>120.74394484933009</v>
      </c>
      <c r="N86" s="27">
        <f t="shared" si="27"/>
        <v>48.343944849330086</v>
      </c>
      <c r="O86" s="27">
        <f t="shared" si="28"/>
        <v>6668.3999999999987</v>
      </c>
      <c r="P86">
        <f t="shared" si="29"/>
        <v>1</v>
      </c>
      <c r="Q86">
        <f t="shared" si="30"/>
        <v>0</v>
      </c>
      <c r="R86">
        <f t="shared" si="31"/>
        <v>0</v>
      </c>
      <c r="S86">
        <f t="shared" si="32"/>
        <v>1</v>
      </c>
      <c r="T86">
        <f t="shared" si="33"/>
        <v>0</v>
      </c>
      <c r="U86">
        <f t="shared" si="34"/>
        <v>0</v>
      </c>
      <c r="V86">
        <f t="shared" si="35"/>
        <v>1</v>
      </c>
    </row>
    <row r="87" spans="1:22">
      <c r="A87" t="s">
        <v>10</v>
      </c>
      <c r="B87" t="s">
        <v>11</v>
      </c>
      <c r="C87" t="s">
        <v>110</v>
      </c>
      <c r="D87" t="s">
        <v>19</v>
      </c>
      <c r="E87" t="s">
        <v>19</v>
      </c>
      <c r="F87" t="s">
        <v>12</v>
      </c>
      <c r="G87" t="s">
        <v>19</v>
      </c>
      <c r="H87" s="27">
        <v>4.2061840439999996</v>
      </c>
      <c r="I87" s="27">
        <v>3.4479729793999998</v>
      </c>
      <c r="J87" s="27">
        <f t="shared" si="24"/>
        <v>0.75821106459999976</v>
      </c>
      <c r="K87" s="27">
        <f t="shared" si="25"/>
        <v>1.8418250812307733</v>
      </c>
      <c r="L87" s="5">
        <v>67.099999999999994</v>
      </c>
      <c r="M87" s="5">
        <f t="shared" si="26"/>
        <v>31.436605035529254</v>
      </c>
      <c r="N87" s="27">
        <f t="shared" si="27"/>
        <v>35.66339496447074</v>
      </c>
      <c r="O87" s="27">
        <f t="shared" si="28"/>
        <v>6673.699999999998</v>
      </c>
      <c r="P87">
        <f t="shared" si="29"/>
        <v>1</v>
      </c>
      <c r="Q87">
        <f t="shared" si="30"/>
        <v>0</v>
      </c>
      <c r="R87">
        <f t="shared" si="31"/>
        <v>0</v>
      </c>
      <c r="S87">
        <f t="shared" si="32"/>
        <v>1</v>
      </c>
      <c r="T87">
        <f t="shared" si="33"/>
        <v>0</v>
      </c>
      <c r="U87">
        <f t="shared" si="34"/>
        <v>0</v>
      </c>
      <c r="V87">
        <f t="shared" si="35"/>
        <v>1</v>
      </c>
    </row>
    <row r="88" spans="1:22">
      <c r="A88" t="s">
        <v>22</v>
      </c>
      <c r="B88" t="s">
        <v>11</v>
      </c>
      <c r="C88" t="s">
        <v>109</v>
      </c>
      <c r="D88" t="s">
        <v>19</v>
      </c>
      <c r="E88" t="s">
        <v>21</v>
      </c>
      <c r="F88" t="s">
        <v>19</v>
      </c>
      <c r="G88" t="s">
        <v>21</v>
      </c>
      <c r="H88" s="27">
        <v>4.0943445619999999</v>
      </c>
      <c r="I88" s="27">
        <v>2.6966451898999999</v>
      </c>
      <c r="J88" s="27">
        <f t="shared" si="24"/>
        <v>1.3976993720999999</v>
      </c>
      <c r="K88" s="27">
        <f t="shared" si="25"/>
        <v>1.953664563230773</v>
      </c>
      <c r="L88" s="5">
        <v>60</v>
      </c>
      <c r="M88" s="5">
        <f t="shared" si="26"/>
        <v>14.829896690874699</v>
      </c>
      <c r="N88" s="27">
        <f t="shared" si="27"/>
        <v>45.170103309125302</v>
      </c>
      <c r="O88" s="27">
        <f t="shared" si="28"/>
        <v>6680.7999999999984</v>
      </c>
      <c r="P88">
        <f t="shared" si="29"/>
        <v>1</v>
      </c>
      <c r="Q88">
        <f t="shared" si="30"/>
        <v>0</v>
      </c>
      <c r="R88">
        <f t="shared" si="31"/>
        <v>0</v>
      </c>
      <c r="S88">
        <f t="shared" si="32"/>
        <v>1</v>
      </c>
      <c r="T88">
        <f t="shared" si="33"/>
        <v>0</v>
      </c>
      <c r="U88">
        <f t="shared" si="34"/>
        <v>0</v>
      </c>
      <c r="V88">
        <f t="shared" si="35"/>
        <v>1</v>
      </c>
    </row>
    <row r="89" spans="1:22">
      <c r="A89" t="s">
        <v>30</v>
      </c>
      <c r="B89" t="s">
        <v>26</v>
      </c>
      <c r="C89" t="s">
        <v>110</v>
      </c>
      <c r="D89" t="s">
        <v>27</v>
      </c>
      <c r="E89" t="s">
        <v>15</v>
      </c>
      <c r="F89" t="s">
        <v>15</v>
      </c>
      <c r="G89" t="s">
        <v>15</v>
      </c>
      <c r="H89" s="27">
        <v>4.0483006240000003</v>
      </c>
      <c r="I89" s="27">
        <v>4.2522971232</v>
      </c>
      <c r="J89" s="27">
        <f t="shared" si="24"/>
        <v>0.20399649919999963</v>
      </c>
      <c r="K89" s="27">
        <f t="shared" si="25"/>
        <v>1.9997085012307725</v>
      </c>
      <c r="L89" s="5">
        <v>57.3</v>
      </c>
      <c r="M89" s="5">
        <f t="shared" si="26"/>
        <v>70.266638222789169</v>
      </c>
      <c r="N89" s="27">
        <f t="shared" si="27"/>
        <v>12.966638222789172</v>
      </c>
      <c r="O89" s="27">
        <f t="shared" si="28"/>
        <v>6683.4999999999982</v>
      </c>
      <c r="P89">
        <f t="shared" si="29"/>
        <v>1</v>
      </c>
      <c r="Q89">
        <f t="shared" si="30"/>
        <v>0</v>
      </c>
      <c r="R89">
        <f t="shared" si="31"/>
        <v>0</v>
      </c>
      <c r="S89">
        <f t="shared" si="32"/>
        <v>1</v>
      </c>
      <c r="T89">
        <f t="shared" si="33"/>
        <v>0</v>
      </c>
      <c r="U89">
        <f t="shared" si="34"/>
        <v>0</v>
      </c>
      <c r="V89">
        <f t="shared" si="35"/>
        <v>1</v>
      </c>
    </row>
    <row r="90" spans="1:22">
      <c r="A90" t="s">
        <v>30</v>
      </c>
      <c r="B90" t="s">
        <v>26</v>
      </c>
      <c r="C90" t="s">
        <v>110</v>
      </c>
      <c r="D90" t="s">
        <v>29</v>
      </c>
      <c r="E90" t="s">
        <v>12</v>
      </c>
      <c r="F90" t="s">
        <v>12</v>
      </c>
      <c r="G90" t="s">
        <v>33</v>
      </c>
      <c r="H90" s="27">
        <v>4.0430512680000001</v>
      </c>
      <c r="I90" s="27">
        <v>2.3893825871000001</v>
      </c>
      <c r="J90" s="27">
        <f t="shared" si="24"/>
        <v>1.6536686809000001</v>
      </c>
      <c r="K90" s="27">
        <f t="shared" si="25"/>
        <v>2.0049578572307727</v>
      </c>
      <c r="L90" s="5">
        <v>57</v>
      </c>
      <c r="M90" s="5">
        <f t="shared" si="26"/>
        <v>10.906757890774232</v>
      </c>
      <c r="N90" s="27">
        <f t="shared" si="27"/>
        <v>46.09324210922577</v>
      </c>
      <c r="O90" s="27">
        <f t="shared" si="28"/>
        <v>6683.7999999999984</v>
      </c>
      <c r="P90">
        <f t="shared" si="29"/>
        <v>1</v>
      </c>
      <c r="Q90">
        <f t="shared" si="30"/>
        <v>0</v>
      </c>
      <c r="R90">
        <f t="shared" si="31"/>
        <v>0</v>
      </c>
      <c r="S90">
        <f t="shared" si="32"/>
        <v>1</v>
      </c>
      <c r="T90">
        <f t="shared" si="33"/>
        <v>0</v>
      </c>
      <c r="U90">
        <f t="shared" si="34"/>
        <v>0</v>
      </c>
      <c r="V90">
        <f t="shared" si="35"/>
        <v>1</v>
      </c>
    </row>
    <row r="91" spans="1:22">
      <c r="A91" t="s">
        <v>30</v>
      </c>
      <c r="B91" t="s">
        <v>26</v>
      </c>
      <c r="C91" t="s">
        <v>109</v>
      </c>
      <c r="D91" t="s">
        <v>28</v>
      </c>
      <c r="E91" t="s">
        <v>13</v>
      </c>
      <c r="F91" t="s">
        <v>13</v>
      </c>
      <c r="G91" t="s">
        <v>15</v>
      </c>
      <c r="H91" s="27">
        <v>3.9834130019999998</v>
      </c>
      <c r="I91" s="27">
        <v>3.8772148761</v>
      </c>
      <c r="J91" s="27">
        <f t="shared" si="24"/>
        <v>0.10619812589999977</v>
      </c>
      <c r="K91" s="27">
        <f t="shared" si="25"/>
        <v>2.064596123230773</v>
      </c>
      <c r="L91" s="5">
        <v>53.7</v>
      </c>
      <c r="M91" s="5">
        <f t="shared" si="26"/>
        <v>48.289535269636829</v>
      </c>
      <c r="N91" s="27">
        <f t="shared" si="27"/>
        <v>5.4104647303631737</v>
      </c>
      <c r="O91" s="27">
        <f t="shared" si="28"/>
        <v>6687.0999999999985</v>
      </c>
      <c r="P91">
        <f t="shared" si="29"/>
        <v>1</v>
      </c>
      <c r="Q91">
        <f t="shared" si="30"/>
        <v>0</v>
      </c>
      <c r="R91">
        <f t="shared" si="31"/>
        <v>0</v>
      </c>
      <c r="S91">
        <f t="shared" si="32"/>
        <v>1</v>
      </c>
      <c r="T91">
        <f t="shared" si="33"/>
        <v>0</v>
      </c>
      <c r="U91">
        <f t="shared" si="34"/>
        <v>0</v>
      </c>
      <c r="V91">
        <f t="shared" si="35"/>
        <v>1</v>
      </c>
    </row>
    <row r="92" spans="1:22">
      <c r="A92" t="s">
        <v>30</v>
      </c>
      <c r="B92" t="s">
        <v>26</v>
      </c>
      <c r="C92" t="s">
        <v>109</v>
      </c>
      <c r="D92" t="s">
        <v>28</v>
      </c>
      <c r="E92" t="s">
        <v>13</v>
      </c>
      <c r="F92" t="s">
        <v>12</v>
      </c>
      <c r="G92" t="s">
        <v>15</v>
      </c>
      <c r="H92" s="27">
        <v>3.864931398</v>
      </c>
      <c r="I92" s="27">
        <v>3.0636525450000001</v>
      </c>
      <c r="J92" s="27">
        <f t="shared" si="24"/>
        <v>0.8012788529999999</v>
      </c>
      <c r="K92" s="27">
        <f t="shared" si="25"/>
        <v>2.1830777272307729</v>
      </c>
      <c r="L92" s="5">
        <v>47.7</v>
      </c>
      <c r="M92" s="5">
        <f t="shared" si="26"/>
        <v>21.405599464047231</v>
      </c>
      <c r="N92" s="27">
        <f t="shared" si="27"/>
        <v>26.294400535952771</v>
      </c>
      <c r="O92" s="27">
        <f t="shared" si="28"/>
        <v>6693.0999999999985</v>
      </c>
      <c r="P92">
        <f t="shared" si="29"/>
        <v>1</v>
      </c>
      <c r="Q92">
        <f t="shared" si="30"/>
        <v>0</v>
      </c>
      <c r="R92">
        <f t="shared" si="31"/>
        <v>0</v>
      </c>
      <c r="S92">
        <f t="shared" si="32"/>
        <v>1</v>
      </c>
      <c r="T92">
        <f t="shared" si="33"/>
        <v>0</v>
      </c>
      <c r="U92">
        <f t="shared" si="34"/>
        <v>0</v>
      </c>
      <c r="V92">
        <f t="shared" si="35"/>
        <v>1</v>
      </c>
    </row>
    <row r="93" spans="1:22">
      <c r="A93" t="s">
        <v>22</v>
      </c>
      <c r="B93" t="s">
        <v>11</v>
      </c>
      <c r="C93" t="s">
        <v>109</v>
      </c>
      <c r="D93" t="s">
        <v>21</v>
      </c>
      <c r="E93" t="s">
        <v>19</v>
      </c>
      <c r="F93" t="s">
        <v>19</v>
      </c>
      <c r="G93" t="s">
        <v>12</v>
      </c>
      <c r="H93" s="27">
        <v>3.6888794539999998</v>
      </c>
      <c r="I93" s="27">
        <v>4.2001379110999997</v>
      </c>
      <c r="J93" s="27">
        <f t="shared" si="24"/>
        <v>0.51125845709999984</v>
      </c>
      <c r="K93" s="27">
        <f t="shared" si="25"/>
        <v>2.359129671230773</v>
      </c>
      <c r="L93" s="5">
        <v>40</v>
      </c>
      <c r="M93" s="5">
        <f t="shared" si="26"/>
        <v>66.695528460392481</v>
      </c>
      <c r="N93" s="27">
        <f t="shared" si="27"/>
        <v>26.695528460392481</v>
      </c>
      <c r="O93" s="27">
        <f t="shared" si="28"/>
        <v>6700.7999999999984</v>
      </c>
      <c r="P93">
        <f t="shared" si="29"/>
        <v>1</v>
      </c>
      <c r="Q93">
        <f t="shared" si="30"/>
        <v>0</v>
      </c>
      <c r="R93">
        <f t="shared" si="31"/>
        <v>0</v>
      </c>
      <c r="S93">
        <f t="shared" si="32"/>
        <v>1</v>
      </c>
      <c r="T93">
        <f t="shared" si="33"/>
        <v>0</v>
      </c>
      <c r="U93">
        <f t="shared" si="34"/>
        <v>0</v>
      </c>
      <c r="V93">
        <f t="shared" si="35"/>
        <v>1</v>
      </c>
    </row>
    <row r="94" spans="1:22">
      <c r="A94" t="s">
        <v>10</v>
      </c>
      <c r="B94" t="s">
        <v>11</v>
      </c>
      <c r="C94" t="s">
        <v>110</v>
      </c>
      <c r="D94" t="s">
        <v>20</v>
      </c>
      <c r="E94" t="s">
        <v>20</v>
      </c>
      <c r="F94" t="s">
        <v>14</v>
      </c>
      <c r="G94" t="s">
        <v>14</v>
      </c>
      <c r="H94" s="27">
        <v>3.4468078929999999</v>
      </c>
      <c r="I94" s="27">
        <v>4.3556187932999997</v>
      </c>
      <c r="J94" s="27">
        <f t="shared" si="24"/>
        <v>0.90881090029999978</v>
      </c>
      <c r="K94" s="27">
        <f t="shared" si="25"/>
        <v>2.6012012322307729</v>
      </c>
      <c r="L94" s="5">
        <v>31.4</v>
      </c>
      <c r="M94" s="5">
        <f t="shared" si="26"/>
        <v>77.915023717518309</v>
      </c>
      <c r="N94" s="27">
        <f t="shared" si="27"/>
        <v>46.515023717518311</v>
      </c>
      <c r="O94" s="27">
        <f t="shared" si="28"/>
        <v>6709.3999999999987</v>
      </c>
      <c r="P94">
        <f t="shared" si="29"/>
        <v>1</v>
      </c>
      <c r="Q94">
        <f t="shared" si="30"/>
        <v>0</v>
      </c>
      <c r="R94">
        <f t="shared" si="31"/>
        <v>0</v>
      </c>
      <c r="S94">
        <f t="shared" si="32"/>
        <v>1</v>
      </c>
      <c r="T94">
        <f t="shared" si="33"/>
        <v>0</v>
      </c>
      <c r="U94">
        <f t="shared" si="34"/>
        <v>0</v>
      </c>
      <c r="V94">
        <f t="shared" si="35"/>
        <v>1</v>
      </c>
    </row>
    <row r="95" spans="1:22">
      <c r="A95" t="s">
        <v>10</v>
      </c>
      <c r="B95" t="s">
        <v>11</v>
      </c>
      <c r="C95" t="s">
        <v>110</v>
      </c>
      <c r="D95" t="s">
        <v>19</v>
      </c>
      <c r="E95" t="s">
        <v>12</v>
      </c>
      <c r="F95" t="s">
        <v>19</v>
      </c>
      <c r="G95" t="s">
        <v>19</v>
      </c>
      <c r="H95" s="27">
        <v>3.3638415949999998</v>
      </c>
      <c r="I95" s="27">
        <v>3.4799672698999999</v>
      </c>
      <c r="J95" s="27">
        <f t="shared" si="24"/>
        <v>0.11612567490000014</v>
      </c>
      <c r="K95" s="27">
        <f t="shared" si="25"/>
        <v>2.684167530230773</v>
      </c>
      <c r="L95" s="5">
        <v>28.9</v>
      </c>
      <c r="M95" s="5">
        <f t="shared" si="26"/>
        <v>32.458659683300482</v>
      </c>
      <c r="N95" s="27">
        <f t="shared" si="27"/>
        <v>3.5586596833004833</v>
      </c>
      <c r="O95" s="27">
        <f t="shared" si="28"/>
        <v>6711.8999999999987</v>
      </c>
      <c r="P95">
        <f t="shared" si="29"/>
        <v>1</v>
      </c>
      <c r="Q95">
        <f t="shared" si="30"/>
        <v>0</v>
      </c>
      <c r="R95">
        <f t="shared" si="31"/>
        <v>0</v>
      </c>
      <c r="S95">
        <f t="shared" si="32"/>
        <v>1</v>
      </c>
      <c r="T95">
        <f t="shared" si="33"/>
        <v>0</v>
      </c>
      <c r="U95">
        <f t="shared" si="34"/>
        <v>0</v>
      </c>
      <c r="V95">
        <f t="shared" si="35"/>
        <v>1</v>
      </c>
    </row>
    <row r="96" spans="1:22">
      <c r="A96" t="s">
        <v>10</v>
      </c>
      <c r="B96" t="s">
        <v>11</v>
      </c>
      <c r="C96" t="s">
        <v>110</v>
      </c>
      <c r="D96" t="s">
        <v>19</v>
      </c>
      <c r="E96" t="s">
        <v>19</v>
      </c>
      <c r="F96" t="s">
        <v>19</v>
      </c>
      <c r="G96" t="s">
        <v>21</v>
      </c>
      <c r="H96" s="27">
        <v>3.3638415949999998</v>
      </c>
      <c r="I96" s="27">
        <v>3.9174044147</v>
      </c>
      <c r="J96" s="27">
        <f t="shared" si="24"/>
        <v>0.55356281970000021</v>
      </c>
      <c r="K96" s="27">
        <f t="shared" si="25"/>
        <v>2.684167530230773</v>
      </c>
      <c r="L96" s="5">
        <v>28.9</v>
      </c>
      <c r="M96" s="5">
        <f t="shared" si="26"/>
        <v>50.269795753179523</v>
      </c>
      <c r="N96" s="27">
        <f t="shared" si="27"/>
        <v>21.369795753179524</v>
      </c>
      <c r="O96" s="27">
        <f t="shared" si="28"/>
        <v>6711.8999999999987</v>
      </c>
      <c r="P96">
        <f t="shared" si="29"/>
        <v>1</v>
      </c>
      <c r="Q96">
        <f t="shared" si="30"/>
        <v>0</v>
      </c>
      <c r="R96">
        <f t="shared" si="31"/>
        <v>0</v>
      </c>
      <c r="S96">
        <f t="shared" si="32"/>
        <v>1</v>
      </c>
      <c r="T96">
        <f t="shared" si="33"/>
        <v>0</v>
      </c>
      <c r="U96">
        <f t="shared" si="34"/>
        <v>0</v>
      </c>
      <c r="V96">
        <f t="shared" si="35"/>
        <v>1</v>
      </c>
    </row>
    <row r="97" spans="1:22">
      <c r="A97" t="s">
        <v>25</v>
      </c>
      <c r="B97" t="s">
        <v>26</v>
      </c>
      <c r="C97" t="s">
        <v>109</v>
      </c>
      <c r="D97" t="s">
        <v>28</v>
      </c>
      <c r="E97" t="s">
        <v>20</v>
      </c>
      <c r="F97" t="s">
        <v>14</v>
      </c>
      <c r="G97" t="s">
        <v>14</v>
      </c>
      <c r="H97" s="27">
        <v>3.182211841</v>
      </c>
      <c r="I97" s="27">
        <v>3.7274034227000001</v>
      </c>
      <c r="J97" s="27">
        <f t="shared" si="24"/>
        <v>0.54519158170000015</v>
      </c>
      <c r="K97" s="27">
        <f t="shared" si="25"/>
        <v>2.8657972842307728</v>
      </c>
      <c r="L97" s="5">
        <v>24.1</v>
      </c>
      <c r="M97" s="5">
        <f t="shared" si="26"/>
        <v>41.571025521081289</v>
      </c>
      <c r="N97" s="27">
        <f t="shared" si="27"/>
        <v>17.471025521081287</v>
      </c>
      <c r="O97" s="27">
        <f t="shared" si="28"/>
        <v>6716.699999999998</v>
      </c>
      <c r="P97">
        <f t="shared" si="29"/>
        <v>1</v>
      </c>
      <c r="Q97">
        <f t="shared" si="30"/>
        <v>0</v>
      </c>
      <c r="R97">
        <f t="shared" si="31"/>
        <v>0</v>
      </c>
      <c r="S97">
        <f t="shared" si="32"/>
        <v>1</v>
      </c>
      <c r="T97">
        <f t="shared" si="33"/>
        <v>0</v>
      </c>
      <c r="U97">
        <f t="shared" si="34"/>
        <v>0</v>
      </c>
      <c r="V97">
        <f t="shared" si="35"/>
        <v>1</v>
      </c>
    </row>
    <row r="98" spans="1:22">
      <c r="A98" t="s">
        <v>30</v>
      </c>
      <c r="B98" t="s">
        <v>26</v>
      </c>
      <c r="C98" t="s">
        <v>109</v>
      </c>
      <c r="D98" t="s">
        <v>28</v>
      </c>
      <c r="E98" t="s">
        <v>13</v>
      </c>
      <c r="F98" t="s">
        <v>13</v>
      </c>
      <c r="G98" t="s">
        <v>12</v>
      </c>
      <c r="H98" s="27">
        <v>3.1354942160000001</v>
      </c>
      <c r="I98" s="27">
        <v>4.2245971082000002</v>
      </c>
      <c r="J98" s="27">
        <f t="shared" ref="J98:J118" si="36">ABS(H98-I98)</f>
        <v>1.0891028922000001</v>
      </c>
      <c r="K98" s="27">
        <f t="shared" ref="K98:K118" si="37">ABS($AB$2-H98)</f>
        <v>2.9125149092307727</v>
      </c>
      <c r="L98" s="5">
        <v>23</v>
      </c>
      <c r="M98" s="5">
        <f t="shared" ref="M98:M118" si="38">EXP(I98)</f>
        <v>68.346961570340497</v>
      </c>
      <c r="N98" s="27">
        <f t="shared" ref="N98:N118" si="39">ABS(L98-M98)</f>
        <v>45.346961570340497</v>
      </c>
      <c r="O98" s="27">
        <f t="shared" ref="O98:O118" si="40">ABS($AB$3-L98)</f>
        <v>6717.7999999999984</v>
      </c>
      <c r="P98">
        <f t="shared" ref="P98:P118" si="41">IF(L98&lt;1000,1,0)</f>
        <v>1</v>
      </c>
      <c r="Q98">
        <f t="shared" ref="Q98:Q118" si="42">IF(L98&gt;=1000,IF(L98&lt;15000,1,0),0)</f>
        <v>0</v>
      </c>
      <c r="R98">
        <f t="shared" ref="R98:R118" si="43">IF(L98&gt;=15000,1,0)</f>
        <v>0</v>
      </c>
      <c r="S98">
        <f t="shared" ref="S98:S118" si="44">IF(M98&lt;1000,1,0)</f>
        <v>1</v>
      </c>
      <c r="T98">
        <f t="shared" ref="T98:T118" si="45">IF(M98&gt;=1000,IF(M98&lt;15000,1,0),0)</f>
        <v>0</v>
      </c>
      <c r="U98">
        <f t="shared" ref="U98:U118" si="46">IF(M98&gt;=15000,1,0)</f>
        <v>0</v>
      </c>
      <c r="V98">
        <f t="shared" ref="V98:V118" si="47">P98*S98+Q98*T98+R98*U98</f>
        <v>1</v>
      </c>
    </row>
    <row r="99" spans="1:22">
      <c r="A99" t="s">
        <v>25</v>
      </c>
      <c r="B99" t="s">
        <v>26</v>
      </c>
      <c r="C99" t="s">
        <v>109</v>
      </c>
      <c r="D99" t="s">
        <v>28</v>
      </c>
      <c r="E99" t="s">
        <v>12</v>
      </c>
      <c r="F99" t="s">
        <v>13</v>
      </c>
      <c r="G99" t="s">
        <v>18</v>
      </c>
      <c r="H99" s="27">
        <v>3.1179499060000002</v>
      </c>
      <c r="I99" s="27">
        <v>3.8701799613999999</v>
      </c>
      <c r="J99" s="27">
        <f t="shared" si="36"/>
        <v>0.75223005539999965</v>
      </c>
      <c r="K99" s="27">
        <f t="shared" si="37"/>
        <v>2.9300592192307726</v>
      </c>
      <c r="L99" s="5">
        <v>22.6</v>
      </c>
      <c r="M99" s="5">
        <f t="shared" si="38"/>
        <v>47.951014636117847</v>
      </c>
      <c r="N99" s="27">
        <f t="shared" si="39"/>
        <v>25.351014636117846</v>
      </c>
      <c r="O99" s="27">
        <f t="shared" si="40"/>
        <v>6718.199999999998</v>
      </c>
      <c r="P99">
        <f t="shared" si="41"/>
        <v>1</v>
      </c>
      <c r="Q99">
        <f t="shared" si="42"/>
        <v>0</v>
      </c>
      <c r="R99">
        <f t="shared" si="43"/>
        <v>0</v>
      </c>
      <c r="S99">
        <f t="shared" si="44"/>
        <v>1</v>
      </c>
      <c r="T99">
        <f t="shared" si="45"/>
        <v>0</v>
      </c>
      <c r="U99">
        <f t="shared" si="46"/>
        <v>0</v>
      </c>
      <c r="V99">
        <f t="shared" si="47"/>
        <v>1</v>
      </c>
    </row>
    <row r="100" spans="1:22">
      <c r="A100" t="s">
        <v>30</v>
      </c>
      <c r="B100" t="s">
        <v>26</v>
      </c>
      <c r="C100" t="s">
        <v>110</v>
      </c>
      <c r="D100" t="s">
        <v>29</v>
      </c>
      <c r="E100" t="s">
        <v>12</v>
      </c>
      <c r="F100" t="s">
        <v>14</v>
      </c>
      <c r="G100" t="s">
        <v>14</v>
      </c>
      <c r="H100" s="27">
        <v>2.9957322739999999</v>
      </c>
      <c r="I100" s="27">
        <v>5.6428874817999999</v>
      </c>
      <c r="J100" s="27">
        <f t="shared" si="36"/>
        <v>2.6471552078</v>
      </c>
      <c r="K100" s="27">
        <f t="shared" si="37"/>
        <v>3.052276851230773</v>
      </c>
      <c r="L100" s="5">
        <v>20</v>
      </c>
      <c r="M100" s="5">
        <f t="shared" si="38"/>
        <v>282.27661143732405</v>
      </c>
      <c r="N100" s="27">
        <f t="shared" si="39"/>
        <v>262.27661143732405</v>
      </c>
      <c r="O100" s="27">
        <f t="shared" si="40"/>
        <v>6720.7999999999984</v>
      </c>
      <c r="P100">
        <f t="shared" si="41"/>
        <v>1</v>
      </c>
      <c r="Q100">
        <f t="shared" si="42"/>
        <v>0</v>
      </c>
      <c r="R100">
        <f t="shared" si="43"/>
        <v>0</v>
      </c>
      <c r="S100">
        <f t="shared" si="44"/>
        <v>1</v>
      </c>
      <c r="T100">
        <f t="shared" si="45"/>
        <v>0</v>
      </c>
      <c r="U100">
        <f t="shared" si="46"/>
        <v>0</v>
      </c>
      <c r="V100">
        <f t="shared" si="47"/>
        <v>1</v>
      </c>
    </row>
    <row r="101" spans="1:22">
      <c r="A101" t="s">
        <v>30</v>
      </c>
      <c r="B101" t="s">
        <v>26</v>
      </c>
      <c r="C101" t="s">
        <v>109</v>
      </c>
      <c r="D101" t="s">
        <v>28</v>
      </c>
      <c r="E101" t="s">
        <v>13</v>
      </c>
      <c r="F101" t="s">
        <v>12</v>
      </c>
      <c r="G101" t="s">
        <v>18</v>
      </c>
      <c r="H101" s="27">
        <v>2.9601050959999999</v>
      </c>
      <c r="I101" s="27">
        <v>4.6187743908999996</v>
      </c>
      <c r="J101" s="27">
        <f t="shared" si="36"/>
        <v>1.6586692948999997</v>
      </c>
      <c r="K101" s="27">
        <f t="shared" si="37"/>
        <v>3.0879040292307729</v>
      </c>
      <c r="L101" s="5">
        <v>19.3</v>
      </c>
      <c r="M101" s="5">
        <f t="shared" si="38"/>
        <v>101.36971631702887</v>
      </c>
      <c r="N101" s="27">
        <f t="shared" si="39"/>
        <v>82.069716317028877</v>
      </c>
      <c r="O101" s="27">
        <f t="shared" si="40"/>
        <v>6721.4999999999982</v>
      </c>
      <c r="P101">
        <f t="shared" si="41"/>
        <v>1</v>
      </c>
      <c r="Q101">
        <f t="shared" si="42"/>
        <v>0</v>
      </c>
      <c r="R101">
        <f t="shared" si="43"/>
        <v>0</v>
      </c>
      <c r="S101">
        <f t="shared" si="44"/>
        <v>1</v>
      </c>
      <c r="T101">
        <f t="shared" si="45"/>
        <v>0</v>
      </c>
      <c r="U101">
        <f t="shared" si="46"/>
        <v>0</v>
      </c>
      <c r="V101">
        <f t="shared" si="47"/>
        <v>1</v>
      </c>
    </row>
    <row r="102" spans="1:22">
      <c r="A102" t="s">
        <v>10</v>
      </c>
      <c r="B102" t="s">
        <v>11</v>
      </c>
      <c r="C102" t="s">
        <v>109</v>
      </c>
      <c r="D102" t="s">
        <v>12</v>
      </c>
      <c r="E102" t="s">
        <v>19</v>
      </c>
      <c r="F102" t="s">
        <v>19</v>
      </c>
      <c r="G102" t="s">
        <v>19</v>
      </c>
      <c r="H102" s="27">
        <v>2.8678989019999999</v>
      </c>
      <c r="I102" s="27">
        <v>4.170444861</v>
      </c>
      <c r="J102" s="27">
        <f t="shared" si="36"/>
        <v>1.3025459590000001</v>
      </c>
      <c r="K102" s="27">
        <f t="shared" si="37"/>
        <v>3.180110223230773</v>
      </c>
      <c r="L102" s="5">
        <v>17.600000000000001</v>
      </c>
      <c r="M102" s="5">
        <f t="shared" si="38"/>
        <v>64.744247892729021</v>
      </c>
      <c r="N102" s="27">
        <f t="shared" si="39"/>
        <v>47.14424789272902</v>
      </c>
      <c r="O102" s="27">
        <f t="shared" si="40"/>
        <v>6723.199999999998</v>
      </c>
      <c r="P102">
        <f t="shared" si="41"/>
        <v>1</v>
      </c>
      <c r="Q102">
        <f t="shared" si="42"/>
        <v>0</v>
      </c>
      <c r="R102">
        <f t="shared" si="43"/>
        <v>0</v>
      </c>
      <c r="S102">
        <f t="shared" si="44"/>
        <v>1</v>
      </c>
      <c r="T102">
        <f t="shared" si="45"/>
        <v>0</v>
      </c>
      <c r="U102">
        <f t="shared" si="46"/>
        <v>0</v>
      </c>
      <c r="V102">
        <f t="shared" si="47"/>
        <v>1</v>
      </c>
    </row>
    <row r="103" spans="1:22">
      <c r="A103" t="s">
        <v>30</v>
      </c>
      <c r="B103" t="s">
        <v>26</v>
      </c>
      <c r="C103" t="s">
        <v>109</v>
      </c>
      <c r="D103" t="s">
        <v>28</v>
      </c>
      <c r="E103" t="s">
        <v>12</v>
      </c>
      <c r="F103" t="s">
        <v>13</v>
      </c>
      <c r="G103" t="s">
        <v>18</v>
      </c>
      <c r="H103" s="27">
        <v>2.8213788860000002</v>
      </c>
      <c r="I103" s="27">
        <v>3.3109683575000002</v>
      </c>
      <c r="J103" s="27">
        <f t="shared" si="36"/>
        <v>0.48958947149999998</v>
      </c>
      <c r="K103" s="27">
        <f t="shared" si="37"/>
        <v>3.2266302392307726</v>
      </c>
      <c r="L103" s="5">
        <v>16.8</v>
      </c>
      <c r="M103" s="5">
        <f t="shared" si="38"/>
        <v>27.411656907426423</v>
      </c>
      <c r="N103" s="27">
        <f t="shared" si="39"/>
        <v>10.611656907426422</v>
      </c>
      <c r="O103" s="27">
        <f t="shared" si="40"/>
        <v>6723.9999999999982</v>
      </c>
      <c r="P103">
        <f t="shared" si="41"/>
        <v>1</v>
      </c>
      <c r="Q103">
        <f t="shared" si="42"/>
        <v>0</v>
      </c>
      <c r="R103">
        <f t="shared" si="43"/>
        <v>0</v>
      </c>
      <c r="S103">
        <f t="shared" si="44"/>
        <v>1</v>
      </c>
      <c r="T103">
        <f t="shared" si="45"/>
        <v>0</v>
      </c>
      <c r="U103">
        <f t="shared" si="46"/>
        <v>0</v>
      </c>
      <c r="V103">
        <f t="shared" si="47"/>
        <v>1</v>
      </c>
    </row>
    <row r="104" spans="1:22">
      <c r="A104" t="s">
        <v>25</v>
      </c>
      <c r="B104" t="s">
        <v>26</v>
      </c>
      <c r="C104" t="s">
        <v>109</v>
      </c>
      <c r="D104" t="s">
        <v>28</v>
      </c>
      <c r="E104" t="s">
        <v>19</v>
      </c>
      <c r="F104" t="s">
        <v>12</v>
      </c>
      <c r="G104" t="s">
        <v>18</v>
      </c>
      <c r="H104" s="27">
        <v>2.714694744</v>
      </c>
      <c r="I104" s="27">
        <v>3.5679118988999998</v>
      </c>
      <c r="J104" s="27">
        <f t="shared" si="36"/>
        <v>0.85321715489999983</v>
      </c>
      <c r="K104" s="27">
        <f t="shared" si="37"/>
        <v>3.3333143812307728</v>
      </c>
      <c r="L104" s="5">
        <v>15.1</v>
      </c>
      <c r="M104" s="5">
        <f t="shared" si="38"/>
        <v>35.442508289659706</v>
      </c>
      <c r="N104" s="27">
        <f t="shared" si="39"/>
        <v>20.342508289659705</v>
      </c>
      <c r="O104" s="27">
        <f t="shared" si="40"/>
        <v>6725.699999999998</v>
      </c>
      <c r="P104">
        <f t="shared" si="41"/>
        <v>1</v>
      </c>
      <c r="Q104">
        <f t="shared" si="42"/>
        <v>0</v>
      </c>
      <c r="R104">
        <f t="shared" si="43"/>
        <v>0</v>
      </c>
      <c r="S104">
        <f t="shared" si="44"/>
        <v>1</v>
      </c>
      <c r="T104">
        <f t="shared" si="45"/>
        <v>0</v>
      </c>
      <c r="U104">
        <f t="shared" si="46"/>
        <v>0</v>
      </c>
      <c r="V104">
        <f t="shared" si="47"/>
        <v>1</v>
      </c>
    </row>
    <row r="105" spans="1:22">
      <c r="A105" t="s">
        <v>10</v>
      </c>
      <c r="B105" t="s">
        <v>11</v>
      </c>
      <c r="C105" t="s">
        <v>110</v>
      </c>
      <c r="D105" t="s">
        <v>15</v>
      </c>
      <c r="E105" t="s">
        <v>15</v>
      </c>
      <c r="F105" t="s">
        <v>15</v>
      </c>
      <c r="G105" t="s">
        <v>15</v>
      </c>
      <c r="H105" s="27">
        <v>2.660259537</v>
      </c>
      <c r="I105" s="27">
        <v>1.9900675985</v>
      </c>
      <c r="J105" s="27">
        <f t="shared" si="36"/>
        <v>0.67019193849999992</v>
      </c>
      <c r="K105" s="27">
        <f t="shared" si="37"/>
        <v>3.3877495882307729</v>
      </c>
      <c r="L105" s="5">
        <v>14.3</v>
      </c>
      <c r="M105" s="5">
        <f t="shared" si="38"/>
        <v>7.3160282981333502</v>
      </c>
      <c r="N105" s="27">
        <f t="shared" si="39"/>
        <v>6.9839717018666505</v>
      </c>
      <c r="O105" s="27">
        <f t="shared" si="40"/>
        <v>6726.4999999999982</v>
      </c>
      <c r="P105">
        <f t="shared" si="41"/>
        <v>1</v>
      </c>
      <c r="Q105">
        <f t="shared" si="42"/>
        <v>0</v>
      </c>
      <c r="R105">
        <f t="shared" si="43"/>
        <v>0</v>
      </c>
      <c r="S105">
        <f t="shared" si="44"/>
        <v>1</v>
      </c>
      <c r="T105">
        <f t="shared" si="45"/>
        <v>0</v>
      </c>
      <c r="U105">
        <f t="shared" si="46"/>
        <v>0</v>
      </c>
      <c r="V105">
        <f t="shared" si="47"/>
        <v>1</v>
      </c>
    </row>
    <row r="106" spans="1:22">
      <c r="A106" t="s">
        <v>30</v>
      </c>
      <c r="B106" t="s">
        <v>26</v>
      </c>
      <c r="C106" t="s">
        <v>109</v>
      </c>
      <c r="D106" t="s">
        <v>28</v>
      </c>
      <c r="E106" t="s">
        <v>19</v>
      </c>
      <c r="F106" t="s">
        <v>12</v>
      </c>
      <c r="G106" t="s">
        <v>18</v>
      </c>
      <c r="H106" s="27">
        <v>2.6026896850000001</v>
      </c>
      <c r="I106" s="27">
        <v>1.7460806241</v>
      </c>
      <c r="J106" s="27">
        <f t="shared" si="36"/>
        <v>0.85660906090000011</v>
      </c>
      <c r="K106" s="27">
        <f t="shared" si="37"/>
        <v>3.4453194402307727</v>
      </c>
      <c r="L106" s="5">
        <v>13.5</v>
      </c>
      <c r="M106" s="5">
        <f t="shared" si="38"/>
        <v>5.7320923669607202</v>
      </c>
      <c r="N106" s="27">
        <f t="shared" si="39"/>
        <v>7.7679076330392798</v>
      </c>
      <c r="O106" s="27">
        <f t="shared" si="40"/>
        <v>6727.2999999999984</v>
      </c>
      <c r="P106">
        <f t="shared" si="41"/>
        <v>1</v>
      </c>
      <c r="Q106">
        <f t="shared" si="42"/>
        <v>0</v>
      </c>
      <c r="R106">
        <f t="shared" si="43"/>
        <v>0</v>
      </c>
      <c r="S106">
        <f t="shared" si="44"/>
        <v>1</v>
      </c>
      <c r="T106">
        <f t="shared" si="45"/>
        <v>0</v>
      </c>
      <c r="U106">
        <f t="shared" si="46"/>
        <v>0</v>
      </c>
      <c r="V106">
        <f t="shared" si="47"/>
        <v>1</v>
      </c>
    </row>
    <row r="107" spans="1:22">
      <c r="A107" t="s">
        <v>10</v>
      </c>
      <c r="B107" t="s">
        <v>11</v>
      </c>
      <c r="C107" t="s">
        <v>110</v>
      </c>
      <c r="D107" t="s">
        <v>19</v>
      </c>
      <c r="E107" t="s">
        <v>19</v>
      </c>
      <c r="F107" t="s">
        <v>19</v>
      </c>
      <c r="G107" t="s">
        <v>12</v>
      </c>
      <c r="H107" s="27">
        <v>2.5726122299999998</v>
      </c>
      <c r="I107" s="27">
        <v>3.0130503213000002</v>
      </c>
      <c r="J107" s="27">
        <f t="shared" si="36"/>
        <v>0.44043809130000033</v>
      </c>
      <c r="K107" s="27">
        <f t="shared" si="37"/>
        <v>3.475396895230773</v>
      </c>
      <c r="L107" s="5">
        <v>13.1</v>
      </c>
      <c r="M107" s="5">
        <f t="shared" si="38"/>
        <v>20.34937749104342</v>
      </c>
      <c r="N107" s="27">
        <f t="shared" si="39"/>
        <v>7.2493774910434201</v>
      </c>
      <c r="O107" s="27">
        <f t="shared" si="40"/>
        <v>6727.699999999998</v>
      </c>
      <c r="P107">
        <f t="shared" si="41"/>
        <v>1</v>
      </c>
      <c r="Q107">
        <f t="shared" si="42"/>
        <v>0</v>
      </c>
      <c r="R107">
        <f t="shared" si="43"/>
        <v>0</v>
      </c>
      <c r="S107">
        <f t="shared" si="44"/>
        <v>1</v>
      </c>
      <c r="T107">
        <f t="shared" si="45"/>
        <v>0</v>
      </c>
      <c r="U107">
        <f t="shared" si="46"/>
        <v>0</v>
      </c>
      <c r="V107">
        <f t="shared" si="47"/>
        <v>1</v>
      </c>
    </row>
    <row r="108" spans="1:22">
      <c r="A108" t="s">
        <v>30</v>
      </c>
      <c r="B108" t="s">
        <v>26</v>
      </c>
      <c r="C108" t="s">
        <v>110</v>
      </c>
      <c r="D108" t="s">
        <v>29</v>
      </c>
      <c r="E108" t="s">
        <v>15</v>
      </c>
      <c r="F108" t="s">
        <v>12</v>
      </c>
      <c r="G108" t="s">
        <v>19</v>
      </c>
      <c r="H108" s="27">
        <v>2.4336133549999999</v>
      </c>
      <c r="I108" s="27">
        <v>2.1328584304999998</v>
      </c>
      <c r="J108" s="27">
        <f t="shared" si="36"/>
        <v>0.30075492450000008</v>
      </c>
      <c r="K108" s="27">
        <f t="shared" si="37"/>
        <v>3.614395770230773</v>
      </c>
      <c r="L108" s="5">
        <v>11.4</v>
      </c>
      <c r="M108" s="5">
        <f t="shared" si="38"/>
        <v>8.438954533526152</v>
      </c>
      <c r="N108" s="27">
        <f t="shared" si="39"/>
        <v>2.9610454664738484</v>
      </c>
      <c r="O108" s="27">
        <f t="shared" si="40"/>
        <v>6729.3999999999987</v>
      </c>
      <c r="P108">
        <f t="shared" si="41"/>
        <v>1</v>
      </c>
      <c r="Q108">
        <f t="shared" si="42"/>
        <v>0</v>
      </c>
      <c r="R108">
        <f t="shared" si="43"/>
        <v>0</v>
      </c>
      <c r="S108">
        <f t="shared" si="44"/>
        <v>1</v>
      </c>
      <c r="T108">
        <f t="shared" si="45"/>
        <v>0</v>
      </c>
      <c r="U108">
        <f t="shared" si="46"/>
        <v>0</v>
      </c>
      <c r="V108">
        <f t="shared" si="47"/>
        <v>1</v>
      </c>
    </row>
    <row r="109" spans="1:22">
      <c r="A109" t="s">
        <v>25</v>
      </c>
      <c r="B109" t="s">
        <v>26</v>
      </c>
      <c r="C109" t="s">
        <v>110</v>
      </c>
      <c r="D109" t="s">
        <v>29</v>
      </c>
      <c r="E109" t="s">
        <v>15</v>
      </c>
      <c r="F109" t="s">
        <v>15</v>
      </c>
      <c r="G109" t="s">
        <v>15</v>
      </c>
      <c r="H109" s="27">
        <v>2.341805806</v>
      </c>
      <c r="I109" s="27">
        <v>2.7905109271000001</v>
      </c>
      <c r="J109" s="27">
        <f t="shared" si="36"/>
        <v>0.44870512110000016</v>
      </c>
      <c r="K109" s="27">
        <f t="shared" si="37"/>
        <v>3.7062033192307728</v>
      </c>
      <c r="L109" s="5">
        <v>10.4</v>
      </c>
      <c r="M109" s="5">
        <f t="shared" si="38"/>
        <v>16.289340341434393</v>
      </c>
      <c r="N109" s="27">
        <f t="shared" si="39"/>
        <v>5.8893403414343926</v>
      </c>
      <c r="O109" s="27">
        <f t="shared" si="40"/>
        <v>6730.3999999999987</v>
      </c>
      <c r="P109">
        <f t="shared" si="41"/>
        <v>1</v>
      </c>
      <c r="Q109">
        <f t="shared" si="42"/>
        <v>0</v>
      </c>
      <c r="R109">
        <f t="shared" si="43"/>
        <v>0</v>
      </c>
      <c r="S109">
        <f t="shared" si="44"/>
        <v>1</v>
      </c>
      <c r="T109">
        <f t="shared" si="45"/>
        <v>0</v>
      </c>
      <c r="U109">
        <f t="shared" si="46"/>
        <v>0</v>
      </c>
      <c r="V109">
        <f t="shared" si="47"/>
        <v>1</v>
      </c>
    </row>
    <row r="110" spans="1:22">
      <c r="A110" t="s">
        <v>23</v>
      </c>
      <c r="B110" t="s">
        <v>11</v>
      </c>
      <c r="C110" t="s">
        <v>110</v>
      </c>
      <c r="D110" t="s">
        <v>19</v>
      </c>
      <c r="E110" t="s">
        <v>19</v>
      </c>
      <c r="F110" t="s">
        <v>12</v>
      </c>
      <c r="G110" t="s">
        <v>19</v>
      </c>
      <c r="H110" s="27">
        <v>2.240709689</v>
      </c>
      <c r="I110" s="27">
        <v>2.9873585772000002</v>
      </c>
      <c r="J110" s="27">
        <f t="shared" si="36"/>
        <v>0.74664888820000019</v>
      </c>
      <c r="K110" s="27">
        <f t="shared" si="37"/>
        <v>3.8072994362307728</v>
      </c>
      <c r="L110" s="5">
        <v>9.4</v>
      </c>
      <c r="M110" s="5">
        <f t="shared" si="38"/>
        <v>19.833225307738619</v>
      </c>
      <c r="N110" s="27">
        <f t="shared" si="39"/>
        <v>10.433225307738619</v>
      </c>
      <c r="O110" s="27">
        <f t="shared" si="40"/>
        <v>6731.3999999999987</v>
      </c>
      <c r="P110">
        <f t="shared" si="41"/>
        <v>1</v>
      </c>
      <c r="Q110">
        <f t="shared" si="42"/>
        <v>0</v>
      </c>
      <c r="R110">
        <f t="shared" si="43"/>
        <v>0</v>
      </c>
      <c r="S110">
        <f t="shared" si="44"/>
        <v>1</v>
      </c>
      <c r="T110">
        <f t="shared" si="45"/>
        <v>0</v>
      </c>
      <c r="U110">
        <f t="shared" si="46"/>
        <v>0</v>
      </c>
      <c r="V110">
        <f t="shared" si="47"/>
        <v>1</v>
      </c>
    </row>
    <row r="111" spans="1:22">
      <c r="A111" t="s">
        <v>10</v>
      </c>
      <c r="B111" t="s">
        <v>11</v>
      </c>
      <c r="C111" t="s">
        <v>110</v>
      </c>
      <c r="D111" t="s">
        <v>19</v>
      </c>
      <c r="E111" t="s">
        <v>19</v>
      </c>
      <c r="F111" t="s">
        <v>19</v>
      </c>
      <c r="G111" t="s">
        <v>19</v>
      </c>
      <c r="H111" s="27">
        <v>1.7404661749999999</v>
      </c>
      <c r="I111" s="27">
        <v>1.5967020459000001</v>
      </c>
      <c r="J111" s="27">
        <f t="shared" si="36"/>
        <v>0.1437641290999998</v>
      </c>
      <c r="K111" s="27">
        <f t="shared" si="37"/>
        <v>4.3075429502307729</v>
      </c>
      <c r="L111" s="5">
        <v>5.7</v>
      </c>
      <c r="M111" s="5">
        <f t="shared" si="38"/>
        <v>4.9367244570486681</v>
      </c>
      <c r="N111" s="27">
        <f t="shared" si="39"/>
        <v>0.76327554295133204</v>
      </c>
      <c r="O111" s="27">
        <f t="shared" si="40"/>
        <v>6735.0999999999985</v>
      </c>
      <c r="P111">
        <f t="shared" si="41"/>
        <v>1</v>
      </c>
      <c r="Q111">
        <f t="shared" si="42"/>
        <v>0</v>
      </c>
      <c r="R111">
        <f t="shared" si="43"/>
        <v>0</v>
      </c>
      <c r="S111">
        <f t="shared" si="44"/>
        <v>1</v>
      </c>
      <c r="T111">
        <f t="shared" si="45"/>
        <v>0</v>
      </c>
      <c r="U111">
        <f t="shared" si="46"/>
        <v>0</v>
      </c>
      <c r="V111">
        <f t="shared" si="47"/>
        <v>1</v>
      </c>
    </row>
    <row r="112" spans="1:22">
      <c r="A112" t="s">
        <v>30</v>
      </c>
      <c r="B112" t="s">
        <v>26</v>
      </c>
      <c r="C112" t="s">
        <v>110</v>
      </c>
      <c r="D112" t="s">
        <v>29</v>
      </c>
      <c r="E112" t="s">
        <v>19</v>
      </c>
      <c r="F112" t="s">
        <v>12</v>
      </c>
      <c r="G112" t="s">
        <v>19</v>
      </c>
      <c r="H112" s="27">
        <v>1.7404661749999999</v>
      </c>
      <c r="I112" s="27">
        <v>2.5028565588</v>
      </c>
      <c r="J112" s="27">
        <f t="shared" si="36"/>
        <v>0.76239038380000013</v>
      </c>
      <c r="K112" s="27">
        <f t="shared" si="37"/>
        <v>4.3075429502307729</v>
      </c>
      <c r="L112" s="5">
        <v>5.7</v>
      </c>
      <c r="M112" s="5">
        <f t="shared" si="38"/>
        <v>12.217343722532156</v>
      </c>
      <c r="N112" s="27">
        <f t="shared" si="39"/>
        <v>6.5173437225321562</v>
      </c>
      <c r="O112" s="27">
        <f t="shared" si="40"/>
        <v>6735.0999999999985</v>
      </c>
      <c r="P112">
        <f t="shared" si="41"/>
        <v>1</v>
      </c>
      <c r="Q112">
        <f t="shared" si="42"/>
        <v>0</v>
      </c>
      <c r="R112">
        <f t="shared" si="43"/>
        <v>0</v>
      </c>
      <c r="S112">
        <f t="shared" si="44"/>
        <v>1</v>
      </c>
      <c r="T112">
        <f t="shared" si="45"/>
        <v>0</v>
      </c>
      <c r="U112">
        <f t="shared" si="46"/>
        <v>0</v>
      </c>
      <c r="V112">
        <f t="shared" si="47"/>
        <v>1</v>
      </c>
    </row>
    <row r="113" spans="1:22">
      <c r="A113" t="s">
        <v>30</v>
      </c>
      <c r="B113" t="s">
        <v>26</v>
      </c>
      <c r="C113" t="s">
        <v>110</v>
      </c>
      <c r="D113" t="s">
        <v>29</v>
      </c>
      <c r="E113" t="s">
        <v>19</v>
      </c>
      <c r="F113" t="s">
        <v>19</v>
      </c>
      <c r="G113" t="s">
        <v>18</v>
      </c>
      <c r="H113" s="27">
        <v>1.722766598</v>
      </c>
      <c r="I113" s="27">
        <v>3.5342304293</v>
      </c>
      <c r="J113" s="27">
        <f t="shared" si="36"/>
        <v>1.8114638313</v>
      </c>
      <c r="K113" s="27">
        <f t="shared" si="37"/>
        <v>4.3252425272307731</v>
      </c>
      <c r="L113" s="5">
        <v>5.6</v>
      </c>
      <c r="M113" s="5">
        <f t="shared" si="38"/>
        <v>34.268632428567784</v>
      </c>
      <c r="N113" s="27">
        <f t="shared" si="39"/>
        <v>28.668632428567783</v>
      </c>
      <c r="O113" s="27">
        <f t="shared" si="40"/>
        <v>6735.199999999998</v>
      </c>
      <c r="P113">
        <f t="shared" si="41"/>
        <v>1</v>
      </c>
      <c r="Q113">
        <f t="shared" si="42"/>
        <v>0</v>
      </c>
      <c r="R113">
        <f t="shared" si="43"/>
        <v>0</v>
      </c>
      <c r="S113">
        <f t="shared" si="44"/>
        <v>1</v>
      </c>
      <c r="T113">
        <f t="shared" si="45"/>
        <v>0</v>
      </c>
      <c r="U113">
        <f t="shared" si="46"/>
        <v>0</v>
      </c>
      <c r="V113">
        <f t="shared" si="47"/>
        <v>1</v>
      </c>
    </row>
    <row r="114" spans="1:22">
      <c r="A114" t="s">
        <v>30</v>
      </c>
      <c r="B114" t="s">
        <v>26</v>
      </c>
      <c r="C114" t="s">
        <v>110</v>
      </c>
      <c r="D114" t="s">
        <v>29</v>
      </c>
      <c r="E114" t="s">
        <v>33</v>
      </c>
      <c r="F114" t="s">
        <v>12</v>
      </c>
      <c r="G114" t="s">
        <v>33</v>
      </c>
      <c r="H114" s="27">
        <v>1.1631508100000001</v>
      </c>
      <c r="I114" s="27">
        <v>3.1597748906000001</v>
      </c>
      <c r="J114" s="27">
        <f t="shared" si="36"/>
        <v>1.9966240806</v>
      </c>
      <c r="K114" s="27">
        <f t="shared" si="37"/>
        <v>4.8848583152307725</v>
      </c>
      <c r="L114" s="5">
        <v>3.2</v>
      </c>
      <c r="M114" s="5">
        <f t="shared" si="38"/>
        <v>23.565290563527121</v>
      </c>
      <c r="N114" s="27">
        <f t="shared" si="39"/>
        <v>20.365290563527122</v>
      </c>
      <c r="O114" s="27">
        <f t="shared" si="40"/>
        <v>6737.5999999999985</v>
      </c>
      <c r="P114">
        <f t="shared" si="41"/>
        <v>1</v>
      </c>
      <c r="Q114">
        <f t="shared" si="42"/>
        <v>0</v>
      </c>
      <c r="R114">
        <f t="shared" si="43"/>
        <v>0</v>
      </c>
      <c r="S114">
        <f t="shared" si="44"/>
        <v>1</v>
      </c>
      <c r="T114">
        <f t="shared" si="45"/>
        <v>0</v>
      </c>
      <c r="U114">
        <f t="shared" si="46"/>
        <v>0</v>
      </c>
      <c r="V114">
        <f t="shared" si="47"/>
        <v>1</v>
      </c>
    </row>
    <row r="115" spans="1:22">
      <c r="A115" t="s">
        <v>23</v>
      </c>
      <c r="B115" t="s">
        <v>11</v>
      </c>
      <c r="C115" t="s">
        <v>110</v>
      </c>
      <c r="D115" t="s">
        <v>15</v>
      </c>
      <c r="E115" t="s">
        <v>15</v>
      </c>
      <c r="F115" t="s">
        <v>15</v>
      </c>
      <c r="G115" t="s">
        <v>15</v>
      </c>
      <c r="H115" s="27">
        <v>0.993251773</v>
      </c>
      <c r="I115" s="27">
        <v>1.3339283092000001</v>
      </c>
      <c r="J115" s="27">
        <f t="shared" si="36"/>
        <v>0.34067653620000005</v>
      </c>
      <c r="K115" s="27">
        <f t="shared" si="37"/>
        <v>5.0547573522307729</v>
      </c>
      <c r="L115" s="5">
        <v>2.7</v>
      </c>
      <c r="M115" s="5">
        <f t="shared" si="38"/>
        <v>3.7959257071320169</v>
      </c>
      <c r="N115" s="27">
        <f t="shared" si="39"/>
        <v>1.0959257071320168</v>
      </c>
      <c r="O115" s="27">
        <f t="shared" si="40"/>
        <v>6738.0999999999985</v>
      </c>
      <c r="P115">
        <f t="shared" si="41"/>
        <v>1</v>
      </c>
      <c r="Q115">
        <f t="shared" si="42"/>
        <v>0</v>
      </c>
      <c r="R115">
        <f t="shared" si="43"/>
        <v>0</v>
      </c>
      <c r="S115">
        <f t="shared" si="44"/>
        <v>1</v>
      </c>
      <c r="T115">
        <f t="shared" si="45"/>
        <v>0</v>
      </c>
      <c r="U115">
        <f t="shared" si="46"/>
        <v>0</v>
      </c>
      <c r="V115">
        <f t="shared" si="47"/>
        <v>1</v>
      </c>
    </row>
    <row r="116" spans="1:22">
      <c r="A116" t="s">
        <v>30</v>
      </c>
      <c r="B116" t="s">
        <v>26</v>
      </c>
      <c r="C116" t="s">
        <v>110</v>
      </c>
      <c r="D116" t="s">
        <v>29</v>
      </c>
      <c r="E116" t="s">
        <v>15</v>
      </c>
      <c r="F116" t="s">
        <v>15</v>
      </c>
      <c r="G116" t="s">
        <v>15</v>
      </c>
      <c r="H116" s="27">
        <v>0.530628251</v>
      </c>
      <c r="I116" s="27">
        <v>1.6330439266000001</v>
      </c>
      <c r="J116" s="27">
        <f t="shared" si="36"/>
        <v>1.1024156756000001</v>
      </c>
      <c r="K116" s="27">
        <f t="shared" si="37"/>
        <v>5.5173808742307724</v>
      </c>
      <c r="L116" s="5">
        <v>1.7</v>
      </c>
      <c r="M116" s="5">
        <f t="shared" si="38"/>
        <v>5.1194342075128816</v>
      </c>
      <c r="N116" s="27">
        <f t="shared" si="39"/>
        <v>3.4194342075128814</v>
      </c>
      <c r="O116" s="27">
        <f t="shared" si="40"/>
        <v>6739.0999999999985</v>
      </c>
      <c r="P116">
        <f t="shared" si="41"/>
        <v>1</v>
      </c>
      <c r="Q116">
        <f t="shared" si="42"/>
        <v>0</v>
      </c>
      <c r="R116">
        <f t="shared" si="43"/>
        <v>0</v>
      </c>
      <c r="S116">
        <f t="shared" si="44"/>
        <v>1</v>
      </c>
      <c r="T116">
        <f t="shared" si="45"/>
        <v>0</v>
      </c>
      <c r="U116">
        <f t="shared" si="46"/>
        <v>0</v>
      </c>
      <c r="V116">
        <f t="shared" si="47"/>
        <v>1</v>
      </c>
    </row>
    <row r="117" spans="1:22">
      <c r="A117" t="s">
        <v>23</v>
      </c>
      <c r="B117" t="s">
        <v>11</v>
      </c>
      <c r="C117" t="s">
        <v>110</v>
      </c>
      <c r="D117" t="s">
        <v>19</v>
      </c>
      <c r="E117" t="s">
        <v>19</v>
      </c>
      <c r="F117" t="s">
        <v>19</v>
      </c>
      <c r="G117" t="s">
        <v>19</v>
      </c>
      <c r="H117" s="27">
        <v>0.26236426499999999</v>
      </c>
      <c r="I117" s="27">
        <v>0.68806626989999997</v>
      </c>
      <c r="J117" s="27">
        <f t="shared" si="36"/>
        <v>0.42570200489999999</v>
      </c>
      <c r="K117" s="27">
        <f t="shared" si="37"/>
        <v>5.7856448602307733</v>
      </c>
      <c r="L117" s="5">
        <v>1.3</v>
      </c>
      <c r="M117" s="5">
        <f t="shared" si="38"/>
        <v>1.9898639506663822</v>
      </c>
      <c r="N117" s="27">
        <f t="shared" si="39"/>
        <v>0.68986395066638218</v>
      </c>
      <c r="O117" s="27">
        <f t="shared" si="40"/>
        <v>6739.4999999999982</v>
      </c>
      <c r="P117">
        <f t="shared" si="41"/>
        <v>1</v>
      </c>
      <c r="Q117">
        <f t="shared" si="42"/>
        <v>0</v>
      </c>
      <c r="R117">
        <f t="shared" si="43"/>
        <v>0</v>
      </c>
      <c r="S117">
        <f t="shared" si="44"/>
        <v>1</v>
      </c>
      <c r="T117">
        <f t="shared" si="45"/>
        <v>0</v>
      </c>
      <c r="U117">
        <f t="shared" si="46"/>
        <v>0</v>
      </c>
      <c r="V117">
        <f t="shared" si="47"/>
        <v>1</v>
      </c>
    </row>
    <row r="118" spans="1:22">
      <c r="A118" t="s">
        <v>22</v>
      </c>
      <c r="B118" t="s">
        <v>11</v>
      </c>
      <c r="C118" t="s">
        <v>109</v>
      </c>
      <c r="D118" t="s">
        <v>15</v>
      </c>
      <c r="E118" t="s">
        <v>15</v>
      </c>
      <c r="F118" t="s">
        <v>15</v>
      </c>
      <c r="G118" t="s">
        <v>15</v>
      </c>
      <c r="H118" s="27">
        <v>0</v>
      </c>
      <c r="I118" s="27">
        <v>1.9379556463000001</v>
      </c>
      <c r="J118" s="27">
        <f t="shared" si="36"/>
        <v>1.9379556463000001</v>
      </c>
      <c r="K118" s="27">
        <f t="shared" si="37"/>
        <v>6.0480091252307728</v>
      </c>
      <c r="L118" s="5">
        <v>1</v>
      </c>
      <c r="M118" s="5">
        <f t="shared" si="38"/>
        <v>6.9445393540781666</v>
      </c>
      <c r="N118" s="27">
        <f t="shared" si="39"/>
        <v>5.9445393540781666</v>
      </c>
      <c r="O118" s="27">
        <f t="shared" si="40"/>
        <v>6739.7999999999984</v>
      </c>
      <c r="P118">
        <f t="shared" si="41"/>
        <v>1</v>
      </c>
      <c r="Q118">
        <f t="shared" si="42"/>
        <v>0</v>
      </c>
      <c r="R118">
        <f t="shared" si="43"/>
        <v>0</v>
      </c>
      <c r="S118">
        <f t="shared" si="44"/>
        <v>1</v>
      </c>
      <c r="T118">
        <f t="shared" si="45"/>
        <v>0</v>
      </c>
      <c r="U118">
        <f t="shared" si="46"/>
        <v>0</v>
      </c>
      <c r="V118">
        <f t="shared" si="47"/>
        <v>1</v>
      </c>
    </row>
  </sheetData>
  <sortState ref="A2:W118">
    <sortCondition descending="1" ref="L2:L118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8"/>
  <sheetViews>
    <sheetView workbookViewId="0"/>
  </sheetViews>
  <sheetFormatPr defaultRowHeight="16.5"/>
  <cols>
    <col min="8" max="11" width="9.125" style="27" bestFit="1" customWidth="1"/>
    <col min="12" max="15" width="9.5" style="27" bestFit="1" customWidth="1"/>
    <col min="26" max="26" width="10.5" bestFit="1" customWidth="1"/>
  </cols>
  <sheetData>
    <row r="1" spans="1:28">
      <c r="A1" s="23" t="s">
        <v>8</v>
      </c>
      <c r="B1" s="23" t="s">
        <v>9</v>
      </c>
      <c r="C1" s="23" t="s">
        <v>111</v>
      </c>
      <c r="D1" s="23" t="s">
        <v>105</v>
      </c>
      <c r="E1" s="23" t="s">
        <v>106</v>
      </c>
      <c r="F1" s="23" t="s">
        <v>107</v>
      </c>
      <c r="G1" s="23" t="s">
        <v>108</v>
      </c>
      <c r="H1" s="25" t="s">
        <v>35</v>
      </c>
      <c r="I1" s="25" t="s">
        <v>36</v>
      </c>
      <c r="J1" s="25" t="s">
        <v>37</v>
      </c>
      <c r="K1" s="25" t="s">
        <v>38</v>
      </c>
      <c r="L1" s="29" t="s">
        <v>39</v>
      </c>
      <c r="M1" s="29" t="s">
        <v>40</v>
      </c>
      <c r="N1" s="25" t="s">
        <v>41</v>
      </c>
      <c r="O1" s="25" t="s">
        <v>42</v>
      </c>
      <c r="P1" s="23" t="s">
        <v>43</v>
      </c>
      <c r="Q1" s="23" t="s">
        <v>44</v>
      </c>
      <c r="R1" s="23" t="s">
        <v>45</v>
      </c>
      <c r="S1" s="23" t="s">
        <v>46</v>
      </c>
      <c r="T1" s="23" t="s">
        <v>47</v>
      </c>
      <c r="U1" s="23" t="s">
        <v>48</v>
      </c>
      <c r="V1" s="23" t="s">
        <v>49</v>
      </c>
      <c r="X1" s="4" t="s">
        <v>50</v>
      </c>
      <c r="Y1" s="4" t="s">
        <v>4</v>
      </c>
      <c r="Z1" s="4" t="s">
        <v>3</v>
      </c>
    </row>
    <row r="2" spans="1:28">
      <c r="A2" t="s">
        <v>23</v>
      </c>
      <c r="B2" t="s">
        <v>11</v>
      </c>
      <c r="C2" t="s">
        <v>109</v>
      </c>
      <c r="D2" t="s">
        <v>13</v>
      </c>
      <c r="E2" t="s">
        <v>21</v>
      </c>
      <c r="F2" t="s">
        <v>13</v>
      </c>
      <c r="G2" t="s">
        <v>21</v>
      </c>
      <c r="H2" s="27">
        <v>11.198214719999999</v>
      </c>
      <c r="I2" s="27">
        <v>9.5489493658000004</v>
      </c>
      <c r="J2" s="27">
        <f t="shared" ref="J2:J33" si="0">ABS(H2-I2)</f>
        <v>1.6492653541999989</v>
      </c>
      <c r="K2" s="27">
        <f t="shared" ref="K2:K33" si="1">ABS($AB$2-H2)</f>
        <v>5.1502055947692265</v>
      </c>
      <c r="L2" s="5">
        <v>73000</v>
      </c>
      <c r="M2" s="5">
        <f t="shared" ref="M2:M33" si="2">EXP(I2)</f>
        <v>14029.946583731704</v>
      </c>
      <c r="N2" s="27">
        <f t="shared" ref="N2:N33" si="3">ABS(L2-M2)</f>
        <v>58970.053416268296</v>
      </c>
      <c r="O2" s="27">
        <f t="shared" ref="O2:O33" si="4">ABS($AB$3-L2)</f>
        <v>66259.199999999997</v>
      </c>
      <c r="P2">
        <f t="shared" ref="P2:P33" si="5">IF(L2&lt;1000,1,0)</f>
        <v>0</v>
      </c>
      <c r="Q2">
        <f t="shared" ref="Q2:Q33" si="6">IF(L2&gt;=1000,IF(L2&lt;15000,1,0),0)</f>
        <v>0</v>
      </c>
      <c r="R2">
        <f t="shared" ref="R2:R33" si="7">IF(L2&gt;=15000,1,0)</f>
        <v>1</v>
      </c>
      <c r="S2">
        <f t="shared" ref="S2:S33" si="8">IF(M2&lt;1000,1,0)</f>
        <v>0</v>
      </c>
      <c r="T2">
        <f t="shared" ref="T2:T33" si="9">IF(M2&gt;=1000,IF(M2&lt;15000,1,0),0)</f>
        <v>1</v>
      </c>
      <c r="U2">
        <f t="shared" ref="U2:U33" si="10">IF(M2&gt;=15000,1,0)</f>
        <v>0</v>
      </c>
      <c r="V2">
        <f t="shared" ref="V2:V33" si="11">P2*S2+Q2*T2+R2*U2</f>
        <v>0</v>
      </c>
      <c r="X2" s="1" t="s">
        <v>2</v>
      </c>
      <c r="Y2" s="2">
        <f>PEARSON(H2:H118,I2:I118)</f>
        <v>0.92224835672450622</v>
      </c>
      <c r="Z2" s="2">
        <f>PEARSON(L2:L118,M2:M118)</f>
        <v>0.7768189133817911</v>
      </c>
      <c r="AA2" t="s">
        <v>7</v>
      </c>
      <c r="AB2">
        <f>AVERAGE(H2:H118)</f>
        <v>6.0480091252307728</v>
      </c>
    </row>
    <row r="3" spans="1:28">
      <c r="A3" t="s">
        <v>23</v>
      </c>
      <c r="B3" t="s">
        <v>11</v>
      </c>
      <c r="C3" t="s">
        <v>109</v>
      </c>
      <c r="D3" t="s">
        <v>24</v>
      </c>
      <c r="E3" t="s">
        <v>13</v>
      </c>
      <c r="F3" t="s">
        <v>13</v>
      </c>
      <c r="G3" t="s">
        <v>13</v>
      </c>
      <c r="H3" s="27">
        <v>11.127262979999999</v>
      </c>
      <c r="I3" s="27">
        <v>9.8292657891000008</v>
      </c>
      <c r="J3" s="27">
        <f t="shared" si="0"/>
        <v>1.2979971908999985</v>
      </c>
      <c r="K3" s="27">
        <f t="shared" si="1"/>
        <v>5.0792538547692265</v>
      </c>
      <c r="L3" s="5">
        <v>68000</v>
      </c>
      <c r="M3" s="5">
        <f t="shared" si="2"/>
        <v>18569.315424986431</v>
      </c>
      <c r="N3" s="27">
        <f t="shared" si="3"/>
        <v>49430.684575013569</v>
      </c>
      <c r="O3" s="27">
        <f t="shared" si="4"/>
        <v>61259.200000000004</v>
      </c>
      <c r="P3">
        <f t="shared" si="5"/>
        <v>0</v>
      </c>
      <c r="Q3">
        <f t="shared" si="6"/>
        <v>0</v>
      </c>
      <c r="R3">
        <f t="shared" si="7"/>
        <v>1</v>
      </c>
      <c r="S3">
        <f t="shared" si="8"/>
        <v>0</v>
      </c>
      <c r="T3">
        <f t="shared" si="9"/>
        <v>0</v>
      </c>
      <c r="U3">
        <f t="shared" si="10"/>
        <v>1</v>
      </c>
      <c r="V3">
        <f t="shared" si="11"/>
        <v>1</v>
      </c>
      <c r="X3" s="1" t="s">
        <v>1</v>
      </c>
      <c r="Y3" s="2">
        <f>AVERAGE(J2:J118)</f>
        <v>0.85234534592991462</v>
      </c>
      <c r="Z3" s="5">
        <f>AVERAGE(N2:N118)</f>
        <v>3868.843721739494</v>
      </c>
      <c r="AA3" t="s">
        <v>6</v>
      </c>
      <c r="AB3">
        <f>AVERAGE(L2:L118)</f>
        <v>6740.7999999999984</v>
      </c>
    </row>
    <row r="4" spans="1:28">
      <c r="A4" t="s">
        <v>23</v>
      </c>
      <c r="B4" t="s">
        <v>11</v>
      </c>
      <c r="C4" t="s">
        <v>109</v>
      </c>
      <c r="D4" t="s">
        <v>21</v>
      </c>
      <c r="E4" t="s">
        <v>13</v>
      </c>
      <c r="F4" t="s">
        <v>21</v>
      </c>
      <c r="G4" t="s">
        <v>13</v>
      </c>
      <c r="H4" s="27">
        <v>11.00209984</v>
      </c>
      <c r="I4" s="27">
        <v>10.5764477918</v>
      </c>
      <c r="J4" s="27">
        <f t="shared" si="0"/>
        <v>0.42565204819999991</v>
      </c>
      <c r="K4" s="27">
        <f t="shared" si="1"/>
        <v>4.9540907147692268</v>
      </c>
      <c r="L4" s="5">
        <v>60000</v>
      </c>
      <c r="M4" s="5">
        <f t="shared" si="2"/>
        <v>39200.618032912622</v>
      </c>
      <c r="N4" s="27">
        <f t="shared" si="3"/>
        <v>20799.381967087378</v>
      </c>
      <c r="O4" s="27">
        <f t="shared" si="4"/>
        <v>53259.200000000004</v>
      </c>
      <c r="P4">
        <f t="shared" si="5"/>
        <v>0</v>
      </c>
      <c r="Q4">
        <f t="shared" si="6"/>
        <v>0</v>
      </c>
      <c r="R4">
        <f t="shared" si="7"/>
        <v>1</v>
      </c>
      <c r="S4">
        <f t="shared" si="8"/>
        <v>0</v>
      </c>
      <c r="T4">
        <f t="shared" si="9"/>
        <v>0</v>
      </c>
      <c r="U4">
        <f t="shared" si="10"/>
        <v>1</v>
      </c>
      <c r="V4">
        <f t="shared" si="11"/>
        <v>1</v>
      </c>
      <c r="X4" s="1" t="s">
        <v>5</v>
      </c>
      <c r="Y4" s="2">
        <f>SUM(J2:J118)/SUM(K2:K118)</f>
        <v>0.37506239997293156</v>
      </c>
      <c r="Z4" s="2">
        <f>SUM(N2:N118)/SUM(O2:O118)</f>
        <v>0.40586279393119273</v>
      </c>
    </row>
    <row r="5" spans="1:28">
      <c r="A5" t="s">
        <v>23</v>
      </c>
      <c r="B5" t="s">
        <v>11</v>
      </c>
      <c r="C5" t="s">
        <v>109</v>
      </c>
      <c r="D5" t="s">
        <v>24</v>
      </c>
      <c r="E5" t="s">
        <v>13</v>
      </c>
      <c r="F5" t="s">
        <v>24</v>
      </c>
      <c r="G5" t="s">
        <v>13</v>
      </c>
      <c r="H5" s="27">
        <v>10.96819829</v>
      </c>
      <c r="I5" s="27">
        <v>10.502668914099999</v>
      </c>
      <c r="J5" s="27">
        <f t="shared" si="0"/>
        <v>0.46552937590000099</v>
      </c>
      <c r="K5" s="27">
        <f t="shared" si="1"/>
        <v>4.9201891647692273</v>
      </c>
      <c r="L5" s="5">
        <v>58000</v>
      </c>
      <c r="M5" s="5">
        <f t="shared" si="2"/>
        <v>36412.555086048123</v>
      </c>
      <c r="N5" s="27">
        <f t="shared" si="3"/>
        <v>21587.444913951877</v>
      </c>
      <c r="O5" s="27">
        <f t="shared" si="4"/>
        <v>51259.200000000004</v>
      </c>
      <c r="P5">
        <f t="shared" si="5"/>
        <v>0</v>
      </c>
      <c r="Q5">
        <f t="shared" si="6"/>
        <v>0</v>
      </c>
      <c r="R5">
        <f t="shared" si="7"/>
        <v>1</v>
      </c>
      <c r="S5">
        <f t="shared" si="8"/>
        <v>0</v>
      </c>
      <c r="T5">
        <f t="shared" si="9"/>
        <v>0</v>
      </c>
      <c r="U5">
        <f t="shared" si="10"/>
        <v>1</v>
      </c>
      <c r="V5">
        <f t="shared" si="11"/>
        <v>1</v>
      </c>
      <c r="X5" s="1" t="s">
        <v>34</v>
      </c>
      <c r="Y5" s="1"/>
      <c r="Z5" s="3">
        <f>AVERAGE(V2:V118)</f>
        <v>0.75213675213675213</v>
      </c>
    </row>
    <row r="6" spans="1:28">
      <c r="A6" t="s">
        <v>10</v>
      </c>
      <c r="B6" t="s">
        <v>11</v>
      </c>
      <c r="C6" t="s">
        <v>109</v>
      </c>
      <c r="D6" t="s">
        <v>12</v>
      </c>
      <c r="E6" t="s">
        <v>13</v>
      </c>
      <c r="F6" t="s">
        <v>13</v>
      </c>
      <c r="G6" t="s">
        <v>13</v>
      </c>
      <c r="H6" s="27">
        <v>10.858999000000001</v>
      </c>
      <c r="I6" s="27">
        <v>10.290928255600001</v>
      </c>
      <c r="J6" s="27">
        <f t="shared" si="0"/>
        <v>0.56807074439999994</v>
      </c>
      <c r="K6" s="27">
        <f t="shared" si="1"/>
        <v>4.8109898747692279</v>
      </c>
      <c r="L6" s="5">
        <v>52000</v>
      </c>
      <c r="M6" s="5">
        <f t="shared" si="2"/>
        <v>29464.111889018783</v>
      </c>
      <c r="N6" s="27">
        <f t="shared" si="3"/>
        <v>22535.888110981217</v>
      </c>
      <c r="O6" s="27">
        <f t="shared" si="4"/>
        <v>45259.200000000004</v>
      </c>
      <c r="P6">
        <f t="shared" si="5"/>
        <v>0</v>
      </c>
      <c r="Q6">
        <f t="shared" si="6"/>
        <v>0</v>
      </c>
      <c r="R6">
        <f t="shared" si="7"/>
        <v>1</v>
      </c>
      <c r="S6">
        <f t="shared" si="8"/>
        <v>0</v>
      </c>
      <c r="T6">
        <f t="shared" si="9"/>
        <v>0</v>
      </c>
      <c r="U6">
        <f t="shared" si="10"/>
        <v>1</v>
      </c>
      <c r="V6">
        <f t="shared" si="11"/>
        <v>1</v>
      </c>
      <c r="X6" s="1" t="s">
        <v>54</v>
      </c>
      <c r="Y6" s="1"/>
      <c r="Z6" s="1">
        <v>117</v>
      </c>
    </row>
    <row r="7" spans="1:28">
      <c r="A7" t="s">
        <v>23</v>
      </c>
      <c r="B7" t="s">
        <v>11</v>
      </c>
      <c r="C7" t="s">
        <v>109</v>
      </c>
      <c r="D7" t="s">
        <v>21</v>
      </c>
      <c r="E7" t="s">
        <v>13</v>
      </c>
      <c r="F7" t="s">
        <v>13</v>
      </c>
      <c r="G7" t="s">
        <v>21</v>
      </c>
      <c r="H7" s="27">
        <v>10.77895629</v>
      </c>
      <c r="I7" s="27">
        <v>9.7354817662999995</v>
      </c>
      <c r="J7" s="27">
        <f t="shared" si="0"/>
        <v>1.0434745237000005</v>
      </c>
      <c r="K7" s="27">
        <f t="shared" si="1"/>
        <v>4.7309471647692272</v>
      </c>
      <c r="L7" s="5">
        <v>48000</v>
      </c>
      <c r="M7" s="5">
        <f t="shared" si="2"/>
        <v>16906.978865638212</v>
      </c>
      <c r="N7" s="27">
        <f t="shared" si="3"/>
        <v>31093.021134361788</v>
      </c>
      <c r="O7" s="27">
        <f t="shared" si="4"/>
        <v>41259.200000000004</v>
      </c>
      <c r="P7">
        <f t="shared" si="5"/>
        <v>0</v>
      </c>
      <c r="Q7">
        <f t="shared" si="6"/>
        <v>0</v>
      </c>
      <c r="R7">
        <f t="shared" si="7"/>
        <v>1</v>
      </c>
      <c r="S7">
        <f t="shared" si="8"/>
        <v>0</v>
      </c>
      <c r="T7">
        <f t="shared" si="9"/>
        <v>0</v>
      </c>
      <c r="U7">
        <f t="shared" si="10"/>
        <v>1</v>
      </c>
      <c r="V7">
        <f t="shared" si="11"/>
        <v>1</v>
      </c>
    </row>
    <row r="8" spans="1:28">
      <c r="A8" t="s">
        <v>23</v>
      </c>
      <c r="B8" t="s">
        <v>11</v>
      </c>
      <c r="C8" t="s">
        <v>109</v>
      </c>
      <c r="D8" t="s">
        <v>13</v>
      </c>
      <c r="E8" t="s">
        <v>13</v>
      </c>
      <c r="F8" t="s">
        <v>21</v>
      </c>
      <c r="G8" t="s">
        <v>21</v>
      </c>
      <c r="H8" s="27">
        <v>10.59663473</v>
      </c>
      <c r="I8" s="27">
        <v>8.9032648230000007</v>
      </c>
      <c r="J8" s="27">
        <f t="shared" si="0"/>
        <v>1.6933699069999992</v>
      </c>
      <c r="K8" s="27">
        <f t="shared" si="1"/>
        <v>4.5486256047692271</v>
      </c>
      <c r="L8" s="5">
        <v>40000</v>
      </c>
      <c r="M8" s="5">
        <f t="shared" si="2"/>
        <v>7355.9502535689144</v>
      </c>
      <c r="N8" s="27">
        <f t="shared" si="3"/>
        <v>32644.049746431087</v>
      </c>
      <c r="O8" s="27">
        <f t="shared" si="4"/>
        <v>33259.200000000004</v>
      </c>
      <c r="P8">
        <f t="shared" si="5"/>
        <v>0</v>
      </c>
      <c r="Q8">
        <f t="shared" si="6"/>
        <v>0</v>
      </c>
      <c r="R8">
        <f t="shared" si="7"/>
        <v>1</v>
      </c>
      <c r="S8">
        <f t="shared" si="8"/>
        <v>0</v>
      </c>
      <c r="T8">
        <f t="shared" si="9"/>
        <v>1</v>
      </c>
      <c r="U8">
        <f t="shared" si="10"/>
        <v>0</v>
      </c>
      <c r="V8">
        <f t="shared" si="11"/>
        <v>0</v>
      </c>
    </row>
    <row r="9" spans="1:28">
      <c r="A9" t="s">
        <v>23</v>
      </c>
      <c r="B9" t="s">
        <v>11</v>
      </c>
      <c r="C9" t="s">
        <v>109</v>
      </c>
      <c r="D9" t="s">
        <v>21</v>
      </c>
      <c r="E9" t="s">
        <v>13</v>
      </c>
      <c r="F9" t="s">
        <v>13</v>
      </c>
      <c r="G9" t="s">
        <v>13</v>
      </c>
      <c r="H9" s="27">
        <v>10.491274219999999</v>
      </c>
      <c r="I9" s="27">
        <v>10.150335974600001</v>
      </c>
      <c r="J9" s="27">
        <f t="shared" si="0"/>
        <v>0.34093824539999851</v>
      </c>
      <c r="K9" s="27">
        <f t="shared" si="1"/>
        <v>4.4432650947692265</v>
      </c>
      <c r="L9" s="5">
        <v>36000</v>
      </c>
      <c r="M9" s="5">
        <f t="shared" si="2"/>
        <v>25599.701611527074</v>
      </c>
      <c r="N9" s="27">
        <f t="shared" si="3"/>
        <v>10400.298388472926</v>
      </c>
      <c r="O9" s="27">
        <f t="shared" si="4"/>
        <v>29259.200000000001</v>
      </c>
      <c r="P9">
        <f t="shared" si="5"/>
        <v>0</v>
      </c>
      <c r="Q9">
        <f t="shared" si="6"/>
        <v>0</v>
      </c>
      <c r="R9">
        <f t="shared" si="7"/>
        <v>1</v>
      </c>
      <c r="S9">
        <f t="shared" si="8"/>
        <v>0</v>
      </c>
      <c r="T9">
        <f t="shared" si="9"/>
        <v>0</v>
      </c>
      <c r="U9">
        <f t="shared" si="10"/>
        <v>1</v>
      </c>
      <c r="V9">
        <f t="shared" si="11"/>
        <v>1</v>
      </c>
      <c r="X9" s="4" t="s">
        <v>51</v>
      </c>
      <c r="Y9" s="4" t="s">
        <v>4</v>
      </c>
      <c r="Z9" s="4" t="s">
        <v>3</v>
      </c>
    </row>
    <row r="10" spans="1:28">
      <c r="A10" t="s">
        <v>23</v>
      </c>
      <c r="B10" t="s">
        <v>11</v>
      </c>
      <c r="C10" t="s">
        <v>109</v>
      </c>
      <c r="D10" t="s">
        <v>13</v>
      </c>
      <c r="E10" t="s">
        <v>21</v>
      </c>
      <c r="F10" t="s">
        <v>21</v>
      </c>
      <c r="G10" t="s">
        <v>13</v>
      </c>
      <c r="H10" s="27">
        <v>10.37349118</v>
      </c>
      <c r="I10" s="27">
        <v>9.0279285825999995</v>
      </c>
      <c r="J10" s="27">
        <f t="shared" si="0"/>
        <v>1.3455625974000007</v>
      </c>
      <c r="K10" s="27">
        <f t="shared" si="1"/>
        <v>4.3254820547692274</v>
      </c>
      <c r="L10" s="5">
        <v>32000</v>
      </c>
      <c r="M10" s="5">
        <f t="shared" si="2"/>
        <v>8332.5814290717371</v>
      </c>
      <c r="N10" s="27">
        <f t="shared" si="3"/>
        <v>23667.418570928261</v>
      </c>
      <c r="O10" s="27">
        <f t="shared" si="4"/>
        <v>25259.200000000001</v>
      </c>
      <c r="P10">
        <f t="shared" si="5"/>
        <v>0</v>
      </c>
      <c r="Q10">
        <f t="shared" si="6"/>
        <v>0</v>
      </c>
      <c r="R10">
        <f t="shared" si="7"/>
        <v>1</v>
      </c>
      <c r="S10">
        <f t="shared" si="8"/>
        <v>0</v>
      </c>
      <c r="T10">
        <f t="shared" si="9"/>
        <v>1</v>
      </c>
      <c r="U10">
        <f t="shared" si="10"/>
        <v>0</v>
      </c>
      <c r="V10">
        <f t="shared" si="11"/>
        <v>0</v>
      </c>
      <c r="X10" s="1" t="s">
        <v>2</v>
      </c>
      <c r="Y10" s="2">
        <f>PEARSON(H2:H20,I2:I20)</f>
        <v>0.37622049151410886</v>
      </c>
      <c r="Z10" s="2">
        <f>PEARSON(L2:L20,M2:M20)</f>
        <v>0.43312251336163815</v>
      </c>
    </row>
    <row r="11" spans="1:28">
      <c r="A11" t="s">
        <v>23</v>
      </c>
      <c r="B11" t="s">
        <v>11</v>
      </c>
      <c r="C11" t="s">
        <v>109</v>
      </c>
      <c r="D11" t="s">
        <v>24</v>
      </c>
      <c r="E11" t="s">
        <v>13</v>
      </c>
      <c r="F11" t="s">
        <v>13</v>
      </c>
      <c r="G11" t="s">
        <v>24</v>
      </c>
      <c r="H11" s="27">
        <v>10.08580911</v>
      </c>
      <c r="I11" s="27">
        <v>10.2447558242</v>
      </c>
      <c r="J11" s="27">
        <f t="shared" si="0"/>
        <v>0.15894671420000073</v>
      </c>
      <c r="K11" s="27">
        <f t="shared" si="1"/>
        <v>4.0377999847692267</v>
      </c>
      <c r="L11" s="5">
        <v>24000</v>
      </c>
      <c r="M11" s="5">
        <f t="shared" si="2"/>
        <v>28134.61152396027</v>
      </c>
      <c r="N11" s="27">
        <f t="shared" si="3"/>
        <v>4134.6115239602696</v>
      </c>
      <c r="O11" s="27">
        <f t="shared" si="4"/>
        <v>17259.2</v>
      </c>
      <c r="P11">
        <f t="shared" si="5"/>
        <v>0</v>
      </c>
      <c r="Q11">
        <f t="shared" si="6"/>
        <v>0</v>
      </c>
      <c r="R11">
        <f t="shared" si="7"/>
        <v>1</v>
      </c>
      <c r="S11">
        <f t="shared" si="8"/>
        <v>0</v>
      </c>
      <c r="T11">
        <f t="shared" si="9"/>
        <v>0</v>
      </c>
      <c r="U11">
        <f t="shared" si="10"/>
        <v>1</v>
      </c>
      <c r="V11">
        <f t="shared" si="11"/>
        <v>1</v>
      </c>
      <c r="X11" s="1" t="s">
        <v>1</v>
      </c>
      <c r="Y11" s="2">
        <f>AVERAGE(J2:J20)</f>
        <v>0.79337373355263163</v>
      </c>
      <c r="Z11" s="5">
        <f>AVERAGE(N2:N20)</f>
        <v>18072.344349052404</v>
      </c>
    </row>
    <row r="12" spans="1:28">
      <c r="A12" t="s">
        <v>23</v>
      </c>
      <c r="B12" t="s">
        <v>11</v>
      </c>
      <c r="C12" t="s">
        <v>109</v>
      </c>
      <c r="D12" t="s">
        <v>13</v>
      </c>
      <c r="E12" t="s">
        <v>24</v>
      </c>
      <c r="F12" t="s">
        <v>13</v>
      </c>
      <c r="G12" t="s">
        <v>24</v>
      </c>
      <c r="H12" s="27">
        <v>9.9987977319999999</v>
      </c>
      <c r="I12" s="27">
        <v>9.7542582356</v>
      </c>
      <c r="J12" s="27">
        <f t="shared" si="0"/>
        <v>0.24453949639999983</v>
      </c>
      <c r="K12" s="27">
        <f t="shared" si="1"/>
        <v>3.9507886067692271</v>
      </c>
      <c r="L12" s="5">
        <v>22000</v>
      </c>
      <c r="M12" s="5">
        <f t="shared" si="2"/>
        <v>17227.431303217665</v>
      </c>
      <c r="N12" s="27">
        <f t="shared" si="3"/>
        <v>4772.5686967823349</v>
      </c>
      <c r="O12" s="27">
        <f t="shared" si="4"/>
        <v>15259.2</v>
      </c>
      <c r="P12">
        <f t="shared" si="5"/>
        <v>0</v>
      </c>
      <c r="Q12">
        <f t="shared" si="6"/>
        <v>0</v>
      </c>
      <c r="R12">
        <f t="shared" si="7"/>
        <v>1</v>
      </c>
      <c r="S12">
        <f t="shared" si="8"/>
        <v>0</v>
      </c>
      <c r="T12">
        <f t="shared" si="9"/>
        <v>0</v>
      </c>
      <c r="U12">
        <f t="shared" si="10"/>
        <v>1</v>
      </c>
      <c r="V12">
        <f t="shared" si="11"/>
        <v>1</v>
      </c>
      <c r="X12" s="1" t="s">
        <v>34</v>
      </c>
      <c r="Y12" s="1"/>
      <c r="Z12" s="3">
        <f>AVERAGE(V2:V20)</f>
        <v>0.52631578947368418</v>
      </c>
    </row>
    <row r="13" spans="1:28">
      <c r="A13" t="s">
        <v>23</v>
      </c>
      <c r="B13" t="s">
        <v>11</v>
      </c>
      <c r="C13" t="s">
        <v>109</v>
      </c>
      <c r="D13" t="s">
        <v>13</v>
      </c>
      <c r="E13" t="s">
        <v>13</v>
      </c>
      <c r="F13" t="s">
        <v>24</v>
      </c>
      <c r="G13" t="s">
        <v>13</v>
      </c>
      <c r="H13" s="27">
        <v>9.9522777169999994</v>
      </c>
      <c r="I13" s="27">
        <v>9.1123261699999993</v>
      </c>
      <c r="J13" s="27">
        <f t="shared" si="0"/>
        <v>0.83995154700000008</v>
      </c>
      <c r="K13" s="27">
        <f t="shared" si="1"/>
        <v>3.9042685917692266</v>
      </c>
      <c r="L13" s="5">
        <v>21000</v>
      </c>
      <c r="M13" s="5">
        <f t="shared" si="2"/>
        <v>9066.3602763921645</v>
      </c>
      <c r="N13" s="27">
        <f t="shared" si="3"/>
        <v>11933.639723607836</v>
      </c>
      <c r="O13" s="27">
        <f t="shared" si="4"/>
        <v>14259.2</v>
      </c>
      <c r="P13">
        <f t="shared" si="5"/>
        <v>0</v>
      </c>
      <c r="Q13">
        <f t="shared" si="6"/>
        <v>0</v>
      </c>
      <c r="R13">
        <f t="shared" si="7"/>
        <v>1</v>
      </c>
      <c r="S13">
        <f t="shared" si="8"/>
        <v>0</v>
      </c>
      <c r="T13">
        <f t="shared" si="9"/>
        <v>1</v>
      </c>
      <c r="U13">
        <f t="shared" si="10"/>
        <v>0</v>
      </c>
      <c r="V13">
        <f t="shared" si="11"/>
        <v>0</v>
      </c>
      <c r="X13" s="1" t="s">
        <v>54</v>
      </c>
      <c r="Y13" s="1"/>
      <c r="Z13" s="1">
        <v>19</v>
      </c>
    </row>
    <row r="14" spans="1:28">
      <c r="A14" t="s">
        <v>10</v>
      </c>
      <c r="B14" t="s">
        <v>11</v>
      </c>
      <c r="C14" t="s">
        <v>109</v>
      </c>
      <c r="D14" t="s">
        <v>13</v>
      </c>
      <c r="E14" t="s">
        <v>12</v>
      </c>
      <c r="F14" t="s">
        <v>14</v>
      </c>
      <c r="G14" t="s">
        <v>14</v>
      </c>
      <c r="H14" s="27">
        <v>9.9034875529999997</v>
      </c>
      <c r="I14" s="27">
        <v>7.1754461365999997</v>
      </c>
      <c r="J14" s="27">
        <f t="shared" si="0"/>
        <v>2.7280414164</v>
      </c>
      <c r="K14" s="27">
        <f t="shared" si="1"/>
        <v>3.8554784277692269</v>
      </c>
      <c r="L14" s="5">
        <v>20000</v>
      </c>
      <c r="M14" s="5">
        <f t="shared" si="2"/>
        <v>1306.943046070292</v>
      </c>
      <c r="N14" s="27">
        <f t="shared" si="3"/>
        <v>18693.056953929707</v>
      </c>
      <c r="O14" s="27">
        <f t="shared" si="4"/>
        <v>13259.2</v>
      </c>
      <c r="P14">
        <f t="shared" si="5"/>
        <v>0</v>
      </c>
      <c r="Q14">
        <f t="shared" si="6"/>
        <v>0</v>
      </c>
      <c r="R14">
        <f t="shared" si="7"/>
        <v>1</v>
      </c>
      <c r="S14">
        <f t="shared" si="8"/>
        <v>0</v>
      </c>
      <c r="T14">
        <f t="shared" si="9"/>
        <v>1</v>
      </c>
      <c r="U14">
        <f t="shared" si="10"/>
        <v>0</v>
      </c>
      <c r="V14">
        <f t="shared" si="11"/>
        <v>0</v>
      </c>
    </row>
    <row r="15" spans="1:28">
      <c r="A15" t="s">
        <v>23</v>
      </c>
      <c r="B15" t="s">
        <v>11</v>
      </c>
      <c r="C15" t="s">
        <v>109</v>
      </c>
      <c r="D15" t="s">
        <v>21</v>
      </c>
      <c r="E15" t="s">
        <v>21</v>
      </c>
      <c r="F15" t="s">
        <v>13</v>
      </c>
      <c r="G15" t="s">
        <v>13</v>
      </c>
      <c r="H15" s="27">
        <v>9.9034875529999997</v>
      </c>
      <c r="I15" s="27">
        <v>9.9944857433000003</v>
      </c>
      <c r="J15" s="27">
        <f t="shared" si="0"/>
        <v>9.0998190300000559E-2</v>
      </c>
      <c r="K15" s="27">
        <f t="shared" si="1"/>
        <v>3.8554784277692269</v>
      </c>
      <c r="L15" s="5">
        <v>20000</v>
      </c>
      <c r="M15" s="5">
        <f t="shared" si="2"/>
        <v>21905.340473200082</v>
      </c>
      <c r="N15" s="27">
        <f t="shared" si="3"/>
        <v>1905.3404732000818</v>
      </c>
      <c r="O15" s="27">
        <f t="shared" si="4"/>
        <v>13259.2</v>
      </c>
      <c r="P15">
        <f t="shared" si="5"/>
        <v>0</v>
      </c>
      <c r="Q15">
        <f t="shared" si="6"/>
        <v>0</v>
      </c>
      <c r="R15">
        <f t="shared" si="7"/>
        <v>1</v>
      </c>
      <c r="S15">
        <f t="shared" si="8"/>
        <v>0</v>
      </c>
      <c r="T15">
        <f t="shared" si="9"/>
        <v>0</v>
      </c>
      <c r="U15">
        <f t="shared" si="10"/>
        <v>1</v>
      </c>
      <c r="V15">
        <f t="shared" si="11"/>
        <v>1</v>
      </c>
    </row>
    <row r="16" spans="1:28">
      <c r="A16" t="s">
        <v>23</v>
      </c>
      <c r="B16" t="s">
        <v>11</v>
      </c>
      <c r="C16" t="s">
        <v>109</v>
      </c>
      <c r="D16" t="s">
        <v>13</v>
      </c>
      <c r="E16" t="s">
        <v>24</v>
      </c>
      <c r="F16" t="s">
        <v>13</v>
      </c>
      <c r="G16" t="s">
        <v>13</v>
      </c>
      <c r="H16" s="27">
        <v>9.9034875529999997</v>
      </c>
      <c r="I16" s="27">
        <v>8.7857245692999992</v>
      </c>
      <c r="J16" s="27">
        <f t="shared" si="0"/>
        <v>1.1177629837000005</v>
      </c>
      <c r="K16" s="27">
        <f t="shared" si="1"/>
        <v>3.8554784277692269</v>
      </c>
      <c r="L16" s="5">
        <v>20000</v>
      </c>
      <c r="M16" s="5">
        <f t="shared" si="2"/>
        <v>6540.2100998855522</v>
      </c>
      <c r="N16" s="27">
        <f t="shared" si="3"/>
        <v>13459.789900114447</v>
      </c>
      <c r="O16" s="27">
        <f t="shared" si="4"/>
        <v>13259.2</v>
      </c>
      <c r="P16">
        <f t="shared" si="5"/>
        <v>0</v>
      </c>
      <c r="Q16">
        <f t="shared" si="6"/>
        <v>0</v>
      </c>
      <c r="R16">
        <f t="shared" si="7"/>
        <v>1</v>
      </c>
      <c r="S16">
        <f t="shared" si="8"/>
        <v>0</v>
      </c>
      <c r="T16">
        <f t="shared" si="9"/>
        <v>1</v>
      </c>
      <c r="U16">
        <f t="shared" si="10"/>
        <v>0</v>
      </c>
      <c r="V16">
        <f t="shared" si="11"/>
        <v>0</v>
      </c>
      <c r="X16" s="4" t="s">
        <v>52</v>
      </c>
      <c r="Y16" s="4" t="s">
        <v>4</v>
      </c>
      <c r="Z16" s="4" t="s">
        <v>3</v>
      </c>
    </row>
    <row r="17" spans="1:26">
      <c r="A17" t="s">
        <v>23</v>
      </c>
      <c r="B17" t="s">
        <v>11</v>
      </c>
      <c r="C17" t="s">
        <v>109</v>
      </c>
      <c r="D17" t="s">
        <v>13</v>
      </c>
      <c r="E17" t="s">
        <v>13</v>
      </c>
      <c r="F17" t="s">
        <v>24</v>
      </c>
      <c r="G17" t="s">
        <v>24</v>
      </c>
      <c r="H17" s="27">
        <v>9.7981270370000004</v>
      </c>
      <c r="I17" s="27">
        <v>9.5737505393000006</v>
      </c>
      <c r="J17" s="27">
        <f t="shared" si="0"/>
        <v>0.22437649769999979</v>
      </c>
      <c r="K17" s="27">
        <f t="shared" si="1"/>
        <v>3.7501179117692276</v>
      </c>
      <c r="L17" s="5">
        <v>18000</v>
      </c>
      <c r="M17" s="5">
        <f t="shared" si="2"/>
        <v>14382.256514426948</v>
      </c>
      <c r="N17" s="27">
        <f t="shared" si="3"/>
        <v>3617.7434855730517</v>
      </c>
      <c r="O17" s="27">
        <f t="shared" si="4"/>
        <v>11259.2</v>
      </c>
      <c r="P17">
        <f t="shared" si="5"/>
        <v>0</v>
      </c>
      <c r="Q17">
        <f t="shared" si="6"/>
        <v>0</v>
      </c>
      <c r="R17">
        <f t="shared" si="7"/>
        <v>1</v>
      </c>
      <c r="S17">
        <f t="shared" si="8"/>
        <v>0</v>
      </c>
      <c r="T17">
        <f t="shared" si="9"/>
        <v>1</v>
      </c>
      <c r="U17">
        <f t="shared" si="10"/>
        <v>0</v>
      </c>
      <c r="V17">
        <f t="shared" si="11"/>
        <v>0</v>
      </c>
      <c r="X17" s="1" t="s">
        <v>2</v>
      </c>
      <c r="Y17" s="2">
        <f>PEARSON(H21:H41,I21:I41)</f>
        <v>0.67337223106748556</v>
      </c>
      <c r="Z17" s="2">
        <f>PEARSON(L21:L41,M21:M41)</f>
        <v>0.66152516508977888</v>
      </c>
    </row>
    <row r="18" spans="1:26">
      <c r="A18" t="s">
        <v>25</v>
      </c>
      <c r="B18" t="s">
        <v>26</v>
      </c>
      <c r="C18" t="s">
        <v>110</v>
      </c>
      <c r="D18" t="s">
        <v>27</v>
      </c>
      <c r="E18" t="s">
        <v>13</v>
      </c>
      <c r="F18" t="s">
        <v>13</v>
      </c>
      <c r="G18" t="s">
        <v>13</v>
      </c>
      <c r="H18" s="27">
        <v>9.7584617809999994</v>
      </c>
      <c r="I18" s="27">
        <v>10.034788133099999</v>
      </c>
      <c r="J18" s="27">
        <f t="shared" si="0"/>
        <v>0.27632635209999989</v>
      </c>
      <c r="K18" s="27">
        <f t="shared" si="1"/>
        <v>3.7104526557692266</v>
      </c>
      <c r="L18" s="5">
        <v>17300</v>
      </c>
      <c r="M18" s="5">
        <f t="shared" si="2"/>
        <v>22806.209699458836</v>
      </c>
      <c r="N18" s="27">
        <f t="shared" si="3"/>
        <v>5506.2096994588355</v>
      </c>
      <c r="O18" s="27">
        <f t="shared" si="4"/>
        <v>10559.2</v>
      </c>
      <c r="P18">
        <f t="shared" si="5"/>
        <v>0</v>
      </c>
      <c r="Q18">
        <f t="shared" si="6"/>
        <v>0</v>
      </c>
      <c r="R18">
        <f t="shared" si="7"/>
        <v>1</v>
      </c>
      <c r="S18">
        <f t="shared" si="8"/>
        <v>0</v>
      </c>
      <c r="T18">
        <f t="shared" si="9"/>
        <v>0</v>
      </c>
      <c r="U18">
        <f t="shared" si="10"/>
        <v>1</v>
      </c>
      <c r="V18">
        <f t="shared" si="11"/>
        <v>1</v>
      </c>
      <c r="X18" s="1" t="s">
        <v>1</v>
      </c>
      <c r="Y18" s="2">
        <f>AVERAGE(J21:J41)</f>
        <v>0.92790195380952412</v>
      </c>
      <c r="Z18" s="5">
        <f>AVERAGE(N21:N41)</f>
        <v>4272.2308072553351</v>
      </c>
    </row>
    <row r="19" spans="1:26">
      <c r="A19" t="s">
        <v>10</v>
      </c>
      <c r="B19" t="s">
        <v>11</v>
      </c>
      <c r="C19" t="s">
        <v>109</v>
      </c>
      <c r="D19" t="s">
        <v>13</v>
      </c>
      <c r="E19" t="s">
        <v>13</v>
      </c>
      <c r="F19" t="s">
        <v>13</v>
      </c>
      <c r="G19" t="s">
        <v>13</v>
      </c>
      <c r="H19" s="27">
        <v>9.7409686230000005</v>
      </c>
      <c r="I19" s="27">
        <v>9.3616951522999994</v>
      </c>
      <c r="J19" s="27">
        <f t="shared" si="0"/>
        <v>0.37927347070000117</v>
      </c>
      <c r="K19" s="27">
        <f t="shared" si="1"/>
        <v>3.6929594977692277</v>
      </c>
      <c r="L19" s="5">
        <v>17000</v>
      </c>
      <c r="M19" s="5">
        <f t="shared" si="2"/>
        <v>11634.093396140874</v>
      </c>
      <c r="N19" s="27">
        <f t="shared" si="3"/>
        <v>5365.9066038591263</v>
      </c>
      <c r="O19" s="27">
        <f t="shared" si="4"/>
        <v>10259.200000000001</v>
      </c>
      <c r="P19">
        <f t="shared" si="5"/>
        <v>0</v>
      </c>
      <c r="Q19">
        <f t="shared" si="6"/>
        <v>0</v>
      </c>
      <c r="R19">
        <f t="shared" si="7"/>
        <v>1</v>
      </c>
      <c r="S19">
        <f t="shared" si="8"/>
        <v>0</v>
      </c>
      <c r="T19">
        <f t="shared" si="9"/>
        <v>1</v>
      </c>
      <c r="U19">
        <f t="shared" si="10"/>
        <v>0</v>
      </c>
      <c r="V19">
        <f t="shared" si="11"/>
        <v>0</v>
      </c>
      <c r="X19" s="1" t="s">
        <v>34</v>
      </c>
      <c r="Y19" s="1"/>
      <c r="Z19" s="3">
        <f>AVERAGE(V21:V41)</f>
        <v>0.52380952380952384</v>
      </c>
    </row>
    <row r="20" spans="1:26">
      <c r="A20" t="s">
        <v>23</v>
      </c>
      <c r="B20" t="s">
        <v>11</v>
      </c>
      <c r="C20" t="s">
        <v>109</v>
      </c>
      <c r="D20" t="s">
        <v>13</v>
      </c>
      <c r="E20" t="s">
        <v>24</v>
      </c>
      <c r="F20" t="s">
        <v>24</v>
      </c>
      <c r="G20" t="s">
        <v>13</v>
      </c>
      <c r="H20" s="27">
        <v>9.7409686230000005</v>
      </c>
      <c r="I20" s="27">
        <v>9.5569443410999995</v>
      </c>
      <c r="J20" s="27">
        <f t="shared" si="0"/>
        <v>0.18402428190000109</v>
      </c>
      <c r="K20" s="27">
        <f t="shared" si="1"/>
        <v>3.6929594977692277</v>
      </c>
      <c r="L20" s="5">
        <v>17000</v>
      </c>
      <c r="M20" s="5">
        <f t="shared" si="2"/>
        <v>14142.565251986458</v>
      </c>
      <c r="N20" s="27">
        <f t="shared" si="3"/>
        <v>2857.434748013542</v>
      </c>
      <c r="O20" s="27">
        <f t="shared" si="4"/>
        <v>10259.200000000001</v>
      </c>
      <c r="P20">
        <f t="shared" si="5"/>
        <v>0</v>
      </c>
      <c r="Q20">
        <f t="shared" si="6"/>
        <v>0</v>
      </c>
      <c r="R20">
        <f t="shared" si="7"/>
        <v>1</v>
      </c>
      <c r="S20">
        <f t="shared" si="8"/>
        <v>0</v>
      </c>
      <c r="T20">
        <f t="shared" si="9"/>
        <v>1</v>
      </c>
      <c r="U20">
        <f t="shared" si="10"/>
        <v>0</v>
      </c>
      <c r="V20">
        <f t="shared" si="11"/>
        <v>0</v>
      </c>
      <c r="X20" s="1" t="s">
        <v>54</v>
      </c>
      <c r="Y20" s="1"/>
      <c r="Z20" s="1">
        <v>21</v>
      </c>
    </row>
    <row r="21" spans="1:26">
      <c r="A21" t="s">
        <v>23</v>
      </c>
      <c r="B21" t="s">
        <v>11</v>
      </c>
      <c r="C21" t="s">
        <v>109</v>
      </c>
      <c r="D21" t="s">
        <v>24</v>
      </c>
      <c r="E21" t="s">
        <v>24</v>
      </c>
      <c r="F21" t="s">
        <v>13</v>
      </c>
      <c r="G21" t="s">
        <v>13</v>
      </c>
      <c r="H21" s="27">
        <v>9.4727046359999996</v>
      </c>
      <c r="I21" s="27">
        <v>10.0687865021</v>
      </c>
      <c r="J21" s="27">
        <f t="shared" si="0"/>
        <v>0.59608186610000047</v>
      </c>
      <c r="K21" s="27">
        <f t="shared" si="1"/>
        <v>3.4246955107692267</v>
      </c>
      <c r="L21" s="5">
        <v>13000</v>
      </c>
      <c r="M21" s="5">
        <f t="shared" si="2"/>
        <v>23594.91500953586</v>
      </c>
      <c r="N21" s="27">
        <f t="shared" si="3"/>
        <v>10594.91500953586</v>
      </c>
      <c r="O21" s="27">
        <f t="shared" si="4"/>
        <v>6259.2000000000016</v>
      </c>
      <c r="P21">
        <f t="shared" si="5"/>
        <v>0</v>
      </c>
      <c r="Q21">
        <f t="shared" si="6"/>
        <v>1</v>
      </c>
      <c r="R21">
        <f t="shared" si="7"/>
        <v>0</v>
      </c>
      <c r="S21">
        <f t="shared" si="8"/>
        <v>0</v>
      </c>
      <c r="T21">
        <f t="shared" si="9"/>
        <v>0</v>
      </c>
      <c r="U21">
        <f t="shared" si="10"/>
        <v>1</v>
      </c>
      <c r="V21">
        <f t="shared" si="11"/>
        <v>0</v>
      </c>
    </row>
    <row r="22" spans="1:26">
      <c r="A22" t="s">
        <v>23</v>
      </c>
      <c r="B22" t="s">
        <v>11</v>
      </c>
      <c r="C22" t="s">
        <v>109</v>
      </c>
      <c r="D22" t="s">
        <v>13</v>
      </c>
      <c r="E22" t="s">
        <v>21</v>
      </c>
      <c r="F22" t="s">
        <v>13</v>
      </c>
      <c r="G22" t="s">
        <v>13</v>
      </c>
      <c r="H22" s="27">
        <v>9.3926619290000009</v>
      </c>
      <c r="I22" s="27">
        <v>9.5021110950000001</v>
      </c>
      <c r="J22" s="27">
        <f t="shared" si="0"/>
        <v>0.10944916599999921</v>
      </c>
      <c r="K22" s="27">
        <f t="shared" si="1"/>
        <v>3.344652803769228</v>
      </c>
      <c r="L22" s="5">
        <v>12000</v>
      </c>
      <c r="M22" s="5">
        <f t="shared" si="2"/>
        <v>13387.960273428605</v>
      </c>
      <c r="N22" s="27">
        <f t="shared" si="3"/>
        <v>1387.9602734286054</v>
      </c>
      <c r="O22" s="27">
        <f t="shared" si="4"/>
        <v>5259.2000000000016</v>
      </c>
      <c r="P22">
        <f t="shared" si="5"/>
        <v>0</v>
      </c>
      <c r="Q22">
        <f t="shared" si="6"/>
        <v>1</v>
      </c>
      <c r="R22">
        <f t="shared" si="7"/>
        <v>0</v>
      </c>
      <c r="S22">
        <f t="shared" si="8"/>
        <v>0</v>
      </c>
      <c r="T22">
        <f t="shared" si="9"/>
        <v>1</v>
      </c>
      <c r="U22">
        <f t="shared" si="10"/>
        <v>0</v>
      </c>
      <c r="V22">
        <f t="shared" si="11"/>
        <v>1</v>
      </c>
    </row>
    <row r="23" spans="1:26">
      <c r="A23" t="s">
        <v>23</v>
      </c>
      <c r="B23" t="s">
        <v>11</v>
      </c>
      <c r="C23" t="s">
        <v>109</v>
      </c>
      <c r="D23" t="s">
        <v>13</v>
      </c>
      <c r="E23" t="s">
        <v>13</v>
      </c>
      <c r="F23" t="s">
        <v>13</v>
      </c>
      <c r="G23" t="s">
        <v>24</v>
      </c>
      <c r="H23" s="27">
        <v>9.3056505519999995</v>
      </c>
      <c r="I23" s="27">
        <v>8.7828144368000007</v>
      </c>
      <c r="J23" s="27">
        <f t="shared" si="0"/>
        <v>0.52283611519999873</v>
      </c>
      <c r="K23" s="27">
        <f t="shared" si="1"/>
        <v>3.2576414267692266</v>
      </c>
      <c r="L23" s="5">
        <v>11000</v>
      </c>
      <c r="M23" s="5">
        <f t="shared" si="2"/>
        <v>6521.2048891704644</v>
      </c>
      <c r="N23" s="27">
        <f t="shared" si="3"/>
        <v>4478.7951108295356</v>
      </c>
      <c r="O23" s="27">
        <f t="shared" si="4"/>
        <v>4259.2000000000016</v>
      </c>
      <c r="P23">
        <f t="shared" si="5"/>
        <v>0</v>
      </c>
      <c r="Q23">
        <f t="shared" si="6"/>
        <v>1</v>
      </c>
      <c r="R23">
        <f t="shared" si="7"/>
        <v>0</v>
      </c>
      <c r="S23">
        <f t="shared" si="8"/>
        <v>0</v>
      </c>
      <c r="T23">
        <f t="shared" si="9"/>
        <v>1</v>
      </c>
      <c r="U23">
        <f t="shared" si="10"/>
        <v>0</v>
      </c>
      <c r="V23">
        <f t="shared" si="11"/>
        <v>1</v>
      </c>
      <c r="X23" s="4" t="s">
        <v>53</v>
      </c>
      <c r="Y23" s="4" t="s">
        <v>4</v>
      </c>
      <c r="Z23" s="4" t="s">
        <v>3</v>
      </c>
    </row>
    <row r="24" spans="1:26">
      <c r="A24" t="s">
        <v>23</v>
      </c>
      <c r="B24" t="s">
        <v>11</v>
      </c>
      <c r="C24" t="s">
        <v>109</v>
      </c>
      <c r="D24" t="s">
        <v>13</v>
      </c>
      <c r="E24" t="s">
        <v>13</v>
      </c>
      <c r="F24" t="s">
        <v>21</v>
      </c>
      <c r="G24" t="s">
        <v>13</v>
      </c>
      <c r="H24" s="27">
        <v>9.3056505519999995</v>
      </c>
      <c r="I24" s="27">
        <v>10.1300179584</v>
      </c>
      <c r="J24" s="27">
        <f t="shared" si="0"/>
        <v>0.82436740640000039</v>
      </c>
      <c r="K24" s="27">
        <f t="shared" si="1"/>
        <v>3.2576414267692266</v>
      </c>
      <c r="L24" s="5">
        <v>11000</v>
      </c>
      <c r="M24" s="5">
        <f t="shared" si="2"/>
        <v>25084.814910549947</v>
      </c>
      <c r="N24" s="27">
        <f t="shared" si="3"/>
        <v>14084.814910549947</v>
      </c>
      <c r="O24" s="27">
        <f t="shared" si="4"/>
        <v>4259.2000000000016</v>
      </c>
      <c r="P24">
        <f t="shared" si="5"/>
        <v>0</v>
      </c>
      <c r="Q24">
        <f t="shared" si="6"/>
        <v>1</v>
      </c>
      <c r="R24">
        <f t="shared" si="7"/>
        <v>0</v>
      </c>
      <c r="S24">
        <f t="shared" si="8"/>
        <v>0</v>
      </c>
      <c r="T24">
        <f t="shared" si="9"/>
        <v>0</v>
      </c>
      <c r="U24">
        <f t="shared" si="10"/>
        <v>1</v>
      </c>
      <c r="V24">
        <f t="shared" si="11"/>
        <v>0</v>
      </c>
      <c r="X24" s="1" t="s">
        <v>2</v>
      </c>
      <c r="Y24" s="2">
        <f>PEARSON(H42:H118,I42:I118)</f>
        <v>0.82251563163321284</v>
      </c>
      <c r="Z24" s="2">
        <f>PEARSON(L42:L118,M42:M118)</f>
        <v>0.50070513991937193</v>
      </c>
    </row>
    <row r="25" spans="1:26">
      <c r="A25" t="s">
        <v>23</v>
      </c>
      <c r="B25" t="s">
        <v>11</v>
      </c>
      <c r="C25" t="s">
        <v>109</v>
      </c>
      <c r="D25" t="s">
        <v>13</v>
      </c>
      <c r="E25" t="s">
        <v>13</v>
      </c>
      <c r="F25" t="s">
        <v>13</v>
      </c>
      <c r="G25" t="s">
        <v>21</v>
      </c>
      <c r="H25" s="27">
        <v>9.0693526789999996</v>
      </c>
      <c r="I25" s="27">
        <v>9.9151465960999996</v>
      </c>
      <c r="J25" s="27">
        <f t="shared" si="0"/>
        <v>0.84579391709999996</v>
      </c>
      <c r="K25" s="27">
        <f t="shared" si="1"/>
        <v>3.0213435537692268</v>
      </c>
      <c r="L25" s="5">
        <v>8685</v>
      </c>
      <c r="M25" s="5">
        <f t="shared" si="2"/>
        <v>20234.545502520632</v>
      </c>
      <c r="N25" s="27">
        <f t="shared" si="3"/>
        <v>11549.545502520632</v>
      </c>
      <c r="O25" s="27">
        <f t="shared" si="4"/>
        <v>1944.2000000000016</v>
      </c>
      <c r="P25">
        <f t="shared" si="5"/>
        <v>0</v>
      </c>
      <c r="Q25">
        <f t="shared" si="6"/>
        <v>1</v>
      </c>
      <c r="R25">
        <f t="shared" si="7"/>
        <v>0</v>
      </c>
      <c r="S25">
        <f t="shared" si="8"/>
        <v>0</v>
      </c>
      <c r="T25">
        <f t="shared" si="9"/>
        <v>0</v>
      </c>
      <c r="U25">
        <f t="shared" si="10"/>
        <v>1</v>
      </c>
      <c r="V25">
        <f t="shared" si="11"/>
        <v>0</v>
      </c>
      <c r="X25" s="1" t="s">
        <v>1</v>
      </c>
      <c r="Y25" s="2">
        <f>AVERAGE(J42:J118)</f>
        <v>0.84629043514675328</v>
      </c>
      <c r="Z25" s="5">
        <f>AVERAGE(N42:N118)</f>
        <v>254.06916700212091</v>
      </c>
    </row>
    <row r="26" spans="1:26">
      <c r="A26" t="s">
        <v>10</v>
      </c>
      <c r="B26" t="s">
        <v>11</v>
      </c>
      <c r="C26" t="s">
        <v>109</v>
      </c>
      <c r="D26" t="s">
        <v>13</v>
      </c>
      <c r="E26" t="s">
        <v>13</v>
      </c>
      <c r="F26" t="s">
        <v>14</v>
      </c>
      <c r="G26" t="s">
        <v>14</v>
      </c>
      <c r="H26" s="27">
        <v>8.8790546619999997</v>
      </c>
      <c r="I26" s="27">
        <v>7.1187622967999999</v>
      </c>
      <c r="J26" s="27">
        <f t="shared" si="0"/>
        <v>1.7602923651999998</v>
      </c>
      <c r="K26" s="27">
        <f t="shared" si="1"/>
        <v>2.8310455367692269</v>
      </c>
      <c r="L26" s="5">
        <v>7180</v>
      </c>
      <c r="M26" s="5">
        <f t="shared" si="2"/>
        <v>1234.9210214817886</v>
      </c>
      <c r="N26" s="27">
        <f t="shared" si="3"/>
        <v>5945.0789785182114</v>
      </c>
      <c r="O26" s="27">
        <f t="shared" si="4"/>
        <v>439.20000000000164</v>
      </c>
      <c r="P26">
        <f t="shared" si="5"/>
        <v>0</v>
      </c>
      <c r="Q26">
        <f t="shared" si="6"/>
        <v>1</v>
      </c>
      <c r="R26">
        <f t="shared" si="7"/>
        <v>0</v>
      </c>
      <c r="S26">
        <f t="shared" si="8"/>
        <v>0</v>
      </c>
      <c r="T26">
        <f t="shared" si="9"/>
        <v>1</v>
      </c>
      <c r="U26">
        <f t="shared" si="10"/>
        <v>0</v>
      </c>
      <c r="V26">
        <f t="shared" si="11"/>
        <v>1</v>
      </c>
      <c r="X26" s="1" t="s">
        <v>34</v>
      </c>
      <c r="Y26" s="1"/>
      <c r="Z26" s="3">
        <f>AVERAGE(V42:V118)</f>
        <v>0.87012987012987009</v>
      </c>
    </row>
    <row r="27" spans="1:26">
      <c r="A27" t="s">
        <v>30</v>
      </c>
      <c r="B27" t="s">
        <v>26</v>
      </c>
      <c r="C27" t="s">
        <v>110</v>
      </c>
      <c r="D27" t="s">
        <v>27</v>
      </c>
      <c r="E27" t="s">
        <v>13</v>
      </c>
      <c r="F27" t="s">
        <v>13</v>
      </c>
      <c r="G27" t="s">
        <v>13</v>
      </c>
      <c r="H27" s="27">
        <v>8.7795574559999991</v>
      </c>
      <c r="I27" s="27">
        <v>8.3273361742999992</v>
      </c>
      <c r="J27" s="27">
        <f t="shared" si="0"/>
        <v>0.45222128169999998</v>
      </c>
      <c r="K27" s="27">
        <f t="shared" si="1"/>
        <v>2.7315483307692263</v>
      </c>
      <c r="L27" s="5">
        <v>6500</v>
      </c>
      <c r="M27" s="5">
        <f t="shared" si="2"/>
        <v>4135.386916993546</v>
      </c>
      <c r="N27" s="27">
        <f t="shared" si="3"/>
        <v>2364.613083006454</v>
      </c>
      <c r="O27" s="27">
        <f t="shared" si="4"/>
        <v>240.79999999999836</v>
      </c>
      <c r="P27">
        <f t="shared" si="5"/>
        <v>0</v>
      </c>
      <c r="Q27">
        <f t="shared" si="6"/>
        <v>1</v>
      </c>
      <c r="R27">
        <f t="shared" si="7"/>
        <v>0</v>
      </c>
      <c r="S27">
        <f t="shared" si="8"/>
        <v>0</v>
      </c>
      <c r="T27">
        <f t="shared" si="9"/>
        <v>1</v>
      </c>
      <c r="U27">
        <f t="shared" si="10"/>
        <v>0</v>
      </c>
      <c r="V27">
        <f t="shared" si="11"/>
        <v>1</v>
      </c>
      <c r="X27" s="1" t="s">
        <v>54</v>
      </c>
      <c r="Y27" s="1"/>
      <c r="Z27" s="1">
        <v>77</v>
      </c>
    </row>
    <row r="28" spans="1:26">
      <c r="A28" t="s">
        <v>22</v>
      </c>
      <c r="B28" t="s">
        <v>11</v>
      </c>
      <c r="C28" t="s">
        <v>109</v>
      </c>
      <c r="D28" t="s">
        <v>13</v>
      </c>
      <c r="E28" t="s">
        <v>13</v>
      </c>
      <c r="F28" t="s">
        <v>13</v>
      </c>
      <c r="G28" t="s">
        <v>13</v>
      </c>
      <c r="H28" s="27">
        <v>8.5171931910000005</v>
      </c>
      <c r="I28" s="27">
        <v>7.7796032581999999</v>
      </c>
      <c r="J28" s="27">
        <f t="shared" si="0"/>
        <v>0.73758993280000062</v>
      </c>
      <c r="K28" s="27">
        <f t="shared" si="1"/>
        <v>2.4691840657692277</v>
      </c>
      <c r="L28" s="5">
        <v>5000</v>
      </c>
      <c r="M28" s="5">
        <f t="shared" si="2"/>
        <v>2391.3258933709653</v>
      </c>
      <c r="N28" s="27">
        <f t="shared" si="3"/>
        <v>2608.6741066290347</v>
      </c>
      <c r="O28" s="27">
        <f t="shared" si="4"/>
        <v>1740.7999999999984</v>
      </c>
      <c r="P28">
        <f t="shared" si="5"/>
        <v>0</v>
      </c>
      <c r="Q28">
        <f t="shared" si="6"/>
        <v>1</v>
      </c>
      <c r="R28">
        <f t="shared" si="7"/>
        <v>0</v>
      </c>
      <c r="S28">
        <f t="shared" si="8"/>
        <v>0</v>
      </c>
      <c r="T28">
        <f t="shared" si="9"/>
        <v>1</v>
      </c>
      <c r="U28">
        <f t="shared" si="10"/>
        <v>0</v>
      </c>
      <c r="V28">
        <f t="shared" si="11"/>
        <v>1</v>
      </c>
    </row>
    <row r="29" spans="1:26">
      <c r="A29" t="s">
        <v>10</v>
      </c>
      <c r="B29" t="s">
        <v>11</v>
      </c>
      <c r="C29" t="s">
        <v>110</v>
      </c>
      <c r="D29" t="s">
        <v>15</v>
      </c>
      <c r="E29" t="s">
        <v>13</v>
      </c>
      <c r="F29" t="s">
        <v>13</v>
      </c>
      <c r="G29" t="s">
        <v>13</v>
      </c>
      <c r="H29" s="27">
        <v>8.4763711970000006</v>
      </c>
      <c r="I29" s="27">
        <v>8.4488964453000008</v>
      </c>
      <c r="J29" s="27">
        <f t="shared" si="0"/>
        <v>2.74747516999998E-2</v>
      </c>
      <c r="K29" s="27">
        <f t="shared" si="1"/>
        <v>2.4283620717692278</v>
      </c>
      <c r="L29" s="5">
        <v>4800</v>
      </c>
      <c r="M29" s="5">
        <f t="shared" si="2"/>
        <v>4669.9163827036609</v>
      </c>
      <c r="N29" s="27">
        <f t="shared" si="3"/>
        <v>130.08361729633907</v>
      </c>
      <c r="O29" s="27">
        <f t="shared" si="4"/>
        <v>1940.7999999999984</v>
      </c>
      <c r="P29">
        <f t="shared" si="5"/>
        <v>0</v>
      </c>
      <c r="Q29">
        <f t="shared" si="6"/>
        <v>1</v>
      </c>
      <c r="R29">
        <f t="shared" si="7"/>
        <v>0</v>
      </c>
      <c r="S29">
        <f t="shared" si="8"/>
        <v>0</v>
      </c>
      <c r="T29">
        <f t="shared" si="9"/>
        <v>1</v>
      </c>
      <c r="U29">
        <f t="shared" si="10"/>
        <v>0</v>
      </c>
      <c r="V29">
        <f t="shared" si="11"/>
        <v>1</v>
      </c>
    </row>
    <row r="30" spans="1:26">
      <c r="A30" t="s">
        <v>23</v>
      </c>
      <c r="B30" t="s">
        <v>11</v>
      </c>
      <c r="C30" t="s">
        <v>109</v>
      </c>
      <c r="D30" t="s">
        <v>13</v>
      </c>
      <c r="E30" t="s">
        <v>12</v>
      </c>
      <c r="F30" t="s">
        <v>13</v>
      </c>
      <c r="G30" t="s">
        <v>13</v>
      </c>
      <c r="H30" s="27">
        <v>8.3779311239999998</v>
      </c>
      <c r="I30" s="27">
        <v>7.9556597953999999</v>
      </c>
      <c r="J30" s="27">
        <f t="shared" si="0"/>
        <v>0.42227132859999994</v>
      </c>
      <c r="K30" s="27">
        <f t="shared" si="1"/>
        <v>2.329921998769227</v>
      </c>
      <c r="L30" s="5">
        <v>4350</v>
      </c>
      <c r="M30" s="5">
        <f t="shared" si="2"/>
        <v>2851.6692267282269</v>
      </c>
      <c r="N30" s="27">
        <f t="shared" si="3"/>
        <v>1498.3307732717731</v>
      </c>
      <c r="O30" s="27">
        <f t="shared" si="4"/>
        <v>2390.7999999999984</v>
      </c>
      <c r="P30">
        <f t="shared" si="5"/>
        <v>0</v>
      </c>
      <c r="Q30">
        <f t="shared" si="6"/>
        <v>1</v>
      </c>
      <c r="R30">
        <f t="shared" si="7"/>
        <v>0</v>
      </c>
      <c r="S30">
        <f t="shared" si="8"/>
        <v>0</v>
      </c>
      <c r="T30">
        <f t="shared" si="9"/>
        <v>1</v>
      </c>
      <c r="U30">
        <f t="shared" si="10"/>
        <v>0</v>
      </c>
      <c r="V30">
        <f t="shared" si="11"/>
        <v>1</v>
      </c>
    </row>
    <row r="31" spans="1:26">
      <c r="A31" t="s">
        <v>10</v>
      </c>
      <c r="B31" t="s">
        <v>11</v>
      </c>
      <c r="C31" t="s">
        <v>110</v>
      </c>
      <c r="D31" t="s">
        <v>16</v>
      </c>
      <c r="E31" t="s">
        <v>13</v>
      </c>
      <c r="F31" t="s">
        <v>13</v>
      </c>
      <c r="G31" t="s">
        <v>13</v>
      </c>
      <c r="H31" s="27">
        <v>8.2940496400000008</v>
      </c>
      <c r="I31" s="27">
        <v>8.5845665939</v>
      </c>
      <c r="J31" s="27">
        <f t="shared" si="0"/>
        <v>0.29051695389999921</v>
      </c>
      <c r="K31" s="27">
        <f t="shared" si="1"/>
        <v>2.2460405147692279</v>
      </c>
      <c r="L31" s="5">
        <v>4000</v>
      </c>
      <c r="M31" s="5">
        <f t="shared" si="2"/>
        <v>5348.4741515846372</v>
      </c>
      <c r="N31" s="27">
        <f t="shared" si="3"/>
        <v>1348.4741515846372</v>
      </c>
      <c r="O31" s="27">
        <f t="shared" si="4"/>
        <v>2740.7999999999984</v>
      </c>
      <c r="P31">
        <f t="shared" si="5"/>
        <v>0</v>
      </c>
      <c r="Q31">
        <f t="shared" si="6"/>
        <v>1</v>
      </c>
      <c r="R31">
        <f t="shared" si="7"/>
        <v>0</v>
      </c>
      <c r="S31">
        <f t="shared" si="8"/>
        <v>0</v>
      </c>
      <c r="T31">
        <f t="shared" si="9"/>
        <v>1</v>
      </c>
      <c r="U31">
        <f t="shared" si="10"/>
        <v>0</v>
      </c>
      <c r="V31">
        <f t="shared" si="11"/>
        <v>1</v>
      </c>
    </row>
    <row r="32" spans="1:26">
      <c r="A32" t="s">
        <v>10</v>
      </c>
      <c r="B32" t="s">
        <v>11</v>
      </c>
      <c r="C32" t="s">
        <v>109</v>
      </c>
      <c r="D32" t="s">
        <v>12</v>
      </c>
      <c r="E32" t="s">
        <v>17</v>
      </c>
      <c r="F32" t="s">
        <v>16</v>
      </c>
      <c r="G32" t="s">
        <v>18</v>
      </c>
      <c r="H32" s="27">
        <v>8.1693363960000003</v>
      </c>
      <c r="I32" s="27">
        <v>7.0181926744999998</v>
      </c>
      <c r="J32" s="27">
        <f t="shared" si="0"/>
        <v>1.1511437215000004</v>
      </c>
      <c r="K32" s="27">
        <f t="shared" si="1"/>
        <v>2.1213272707692274</v>
      </c>
      <c r="L32" s="5">
        <v>3531</v>
      </c>
      <c r="M32" s="5">
        <f t="shared" si="2"/>
        <v>1116.7664322794283</v>
      </c>
      <c r="N32" s="27">
        <f t="shared" si="3"/>
        <v>2414.233567720572</v>
      </c>
      <c r="O32" s="27">
        <f t="shared" si="4"/>
        <v>3209.7999999999984</v>
      </c>
      <c r="P32">
        <f t="shared" si="5"/>
        <v>0</v>
      </c>
      <c r="Q32">
        <f t="shared" si="6"/>
        <v>1</v>
      </c>
      <c r="R32">
        <f t="shared" si="7"/>
        <v>0</v>
      </c>
      <c r="S32">
        <f t="shared" si="8"/>
        <v>0</v>
      </c>
      <c r="T32">
        <f t="shared" si="9"/>
        <v>1</v>
      </c>
      <c r="U32">
        <f t="shared" si="10"/>
        <v>0</v>
      </c>
      <c r="V32">
        <f t="shared" si="11"/>
        <v>1</v>
      </c>
    </row>
    <row r="33" spans="1:22">
      <c r="A33" t="s">
        <v>25</v>
      </c>
      <c r="B33" t="s">
        <v>26</v>
      </c>
      <c r="C33" t="s">
        <v>110</v>
      </c>
      <c r="D33" t="s">
        <v>27</v>
      </c>
      <c r="E33" t="s">
        <v>12</v>
      </c>
      <c r="F33" t="s">
        <v>15</v>
      </c>
      <c r="G33" t="s">
        <v>15</v>
      </c>
      <c r="H33" s="27">
        <v>8.0922394069999992</v>
      </c>
      <c r="I33" s="27">
        <v>6.4221557709999999</v>
      </c>
      <c r="J33" s="27">
        <f t="shared" si="0"/>
        <v>1.6700836359999993</v>
      </c>
      <c r="K33" s="27">
        <f t="shared" si="1"/>
        <v>2.0442302817692264</v>
      </c>
      <c r="L33" s="5">
        <v>3269</v>
      </c>
      <c r="M33" s="5">
        <f t="shared" si="2"/>
        <v>615.32819200194774</v>
      </c>
      <c r="N33" s="27">
        <f t="shared" si="3"/>
        <v>2653.6718079980524</v>
      </c>
      <c r="O33" s="27">
        <f t="shared" si="4"/>
        <v>3471.7999999999984</v>
      </c>
      <c r="P33">
        <f t="shared" si="5"/>
        <v>0</v>
      </c>
      <c r="Q33">
        <f t="shared" si="6"/>
        <v>1</v>
      </c>
      <c r="R33">
        <f t="shared" si="7"/>
        <v>0</v>
      </c>
      <c r="S33">
        <f t="shared" si="8"/>
        <v>1</v>
      </c>
      <c r="T33">
        <f t="shared" si="9"/>
        <v>0</v>
      </c>
      <c r="U33">
        <f t="shared" si="10"/>
        <v>0</v>
      </c>
      <c r="V33">
        <f t="shared" si="11"/>
        <v>0</v>
      </c>
    </row>
    <row r="34" spans="1:22">
      <c r="A34" t="s">
        <v>10</v>
      </c>
      <c r="B34" t="s">
        <v>11</v>
      </c>
      <c r="C34" t="s">
        <v>110</v>
      </c>
      <c r="D34" t="s">
        <v>19</v>
      </c>
      <c r="E34" t="s">
        <v>17</v>
      </c>
      <c r="F34" t="s">
        <v>12</v>
      </c>
      <c r="G34" t="s">
        <v>18</v>
      </c>
      <c r="H34" s="27">
        <v>7.936302693</v>
      </c>
      <c r="I34" s="27">
        <v>5.3545191733999999</v>
      </c>
      <c r="J34" s="27">
        <f t="shared" ref="J34:J65" si="12">ABS(H34-I34)</f>
        <v>2.5817835196000001</v>
      </c>
      <c r="K34" s="27">
        <f t="shared" ref="K34:K65" si="13">ABS($AB$2-H34)</f>
        <v>1.8882935677692272</v>
      </c>
      <c r="L34" s="5">
        <v>2797</v>
      </c>
      <c r="M34" s="5">
        <f t="shared" ref="M34:M65" si="14">EXP(I34)</f>
        <v>211.56222714662462</v>
      </c>
      <c r="N34" s="27">
        <f t="shared" ref="N34:N65" si="15">ABS(L34-M34)</f>
        <v>2585.4377728533755</v>
      </c>
      <c r="O34" s="27">
        <f t="shared" ref="O34:O65" si="16">ABS($AB$3-L34)</f>
        <v>3943.7999999999984</v>
      </c>
      <c r="P34">
        <f t="shared" ref="P34:P65" si="17">IF(L34&lt;1000,1,0)</f>
        <v>0</v>
      </c>
      <c r="Q34">
        <f t="shared" ref="Q34:Q65" si="18">IF(L34&gt;=1000,IF(L34&lt;15000,1,0),0)</f>
        <v>1</v>
      </c>
      <c r="R34">
        <f t="shared" ref="R34:R65" si="19">IF(L34&gt;=15000,1,0)</f>
        <v>0</v>
      </c>
      <c r="S34">
        <f t="shared" ref="S34:S65" si="20">IF(M34&lt;1000,1,0)</f>
        <v>1</v>
      </c>
      <c r="T34">
        <f t="shared" ref="T34:T65" si="21">IF(M34&gt;=1000,IF(M34&lt;15000,1,0),0)</f>
        <v>0</v>
      </c>
      <c r="U34">
        <f t="shared" ref="U34:U65" si="22">IF(M34&gt;=15000,1,0)</f>
        <v>0</v>
      </c>
      <c r="V34">
        <f t="shared" ref="V34:V65" si="23">P34*S34+Q34*T34+R34*U34</f>
        <v>0</v>
      </c>
    </row>
    <row r="35" spans="1:22">
      <c r="A35" t="s">
        <v>23</v>
      </c>
      <c r="B35" t="s">
        <v>11</v>
      </c>
      <c r="C35" t="s">
        <v>109</v>
      </c>
      <c r="D35" t="s">
        <v>13</v>
      </c>
      <c r="E35" t="s">
        <v>13</v>
      </c>
      <c r="F35" t="s">
        <v>13</v>
      </c>
      <c r="G35" t="s">
        <v>13</v>
      </c>
      <c r="H35" s="27">
        <v>7.8845765109999997</v>
      </c>
      <c r="I35" s="27">
        <v>8.6189373808000003</v>
      </c>
      <c r="J35" s="27">
        <f t="shared" si="12"/>
        <v>0.73436086980000059</v>
      </c>
      <c r="K35" s="27">
        <f t="shared" si="13"/>
        <v>1.8365673857692268</v>
      </c>
      <c r="L35" s="5">
        <v>2656</v>
      </c>
      <c r="M35" s="5">
        <f t="shared" si="14"/>
        <v>5535.5011375480171</v>
      </c>
      <c r="N35" s="27">
        <f t="shared" si="15"/>
        <v>2879.5011375480171</v>
      </c>
      <c r="O35" s="27">
        <f t="shared" si="16"/>
        <v>4084.7999999999984</v>
      </c>
      <c r="P35">
        <f t="shared" si="17"/>
        <v>0</v>
      </c>
      <c r="Q35">
        <f t="shared" si="18"/>
        <v>1</v>
      </c>
      <c r="R35">
        <f t="shared" si="19"/>
        <v>0</v>
      </c>
      <c r="S35">
        <f t="shared" si="20"/>
        <v>0</v>
      </c>
      <c r="T35">
        <f t="shared" si="21"/>
        <v>1</v>
      </c>
      <c r="U35">
        <f t="shared" si="22"/>
        <v>0</v>
      </c>
      <c r="V35">
        <f t="shared" si="23"/>
        <v>1</v>
      </c>
    </row>
    <row r="36" spans="1:22">
      <c r="A36" t="s">
        <v>25</v>
      </c>
      <c r="B36" t="s">
        <v>26</v>
      </c>
      <c r="C36" t="s">
        <v>110</v>
      </c>
      <c r="D36" t="s">
        <v>27</v>
      </c>
      <c r="E36" t="s">
        <v>12</v>
      </c>
      <c r="F36" t="s">
        <v>19</v>
      </c>
      <c r="G36" t="s">
        <v>18</v>
      </c>
      <c r="H36" s="27">
        <v>7.6009024600000004</v>
      </c>
      <c r="I36" s="27">
        <v>6.3531936092999999</v>
      </c>
      <c r="J36" s="27">
        <f t="shared" si="12"/>
        <v>1.2477088507000005</v>
      </c>
      <c r="K36" s="27">
        <f t="shared" si="13"/>
        <v>1.5528933347692275</v>
      </c>
      <c r="L36" s="5">
        <v>2000</v>
      </c>
      <c r="M36" s="5">
        <f t="shared" si="14"/>
        <v>574.32394963046829</v>
      </c>
      <c r="N36" s="27">
        <f t="shared" si="15"/>
        <v>1425.6760503695318</v>
      </c>
      <c r="O36" s="27">
        <f t="shared" si="16"/>
        <v>4740.7999999999984</v>
      </c>
      <c r="P36">
        <f t="shared" si="17"/>
        <v>0</v>
      </c>
      <c r="Q36">
        <f t="shared" si="18"/>
        <v>1</v>
      </c>
      <c r="R36">
        <f t="shared" si="19"/>
        <v>0</v>
      </c>
      <c r="S36">
        <f t="shared" si="20"/>
        <v>1</v>
      </c>
      <c r="T36">
        <f t="shared" si="21"/>
        <v>0</v>
      </c>
      <c r="U36">
        <f t="shared" si="22"/>
        <v>0</v>
      </c>
      <c r="V36">
        <f t="shared" si="23"/>
        <v>0</v>
      </c>
    </row>
    <row r="37" spans="1:22">
      <c r="A37" t="s">
        <v>23</v>
      </c>
      <c r="B37" t="s">
        <v>11</v>
      </c>
      <c r="C37" t="s">
        <v>109</v>
      </c>
      <c r="D37" t="s">
        <v>12</v>
      </c>
      <c r="E37" t="s">
        <v>13</v>
      </c>
      <c r="F37" t="s">
        <v>13</v>
      </c>
      <c r="G37" t="s">
        <v>13</v>
      </c>
      <c r="H37" s="27">
        <v>7.5496091649999997</v>
      </c>
      <c r="I37" s="27">
        <v>9.9429953491000003</v>
      </c>
      <c r="J37" s="27">
        <f t="shared" si="12"/>
        <v>2.3933861841000006</v>
      </c>
      <c r="K37" s="27">
        <f t="shared" si="13"/>
        <v>1.5016000397692268</v>
      </c>
      <c r="L37" s="5">
        <v>1900</v>
      </c>
      <c r="M37" s="5">
        <f t="shared" si="14"/>
        <v>20805.972192157922</v>
      </c>
      <c r="N37" s="27">
        <f t="shared" si="15"/>
        <v>18905.972192157922</v>
      </c>
      <c r="O37" s="27">
        <f t="shared" si="16"/>
        <v>4840.7999999999984</v>
      </c>
      <c r="P37">
        <f t="shared" si="17"/>
        <v>0</v>
      </c>
      <c r="Q37">
        <f t="shared" si="18"/>
        <v>1</v>
      </c>
      <c r="R37">
        <f t="shared" si="19"/>
        <v>0</v>
      </c>
      <c r="S37">
        <f t="shared" si="20"/>
        <v>0</v>
      </c>
      <c r="T37">
        <f t="shared" si="21"/>
        <v>0</v>
      </c>
      <c r="U37">
        <f t="shared" si="22"/>
        <v>1</v>
      </c>
      <c r="V37">
        <f t="shared" si="23"/>
        <v>0</v>
      </c>
    </row>
    <row r="38" spans="1:22">
      <c r="A38" t="s">
        <v>10</v>
      </c>
      <c r="B38" t="s">
        <v>11</v>
      </c>
      <c r="C38" t="s">
        <v>110</v>
      </c>
      <c r="D38" t="s">
        <v>19</v>
      </c>
      <c r="E38" t="s">
        <v>12</v>
      </c>
      <c r="F38" t="s">
        <v>14</v>
      </c>
      <c r="G38" t="s">
        <v>14</v>
      </c>
      <c r="H38" s="27">
        <v>7.4905294019999999</v>
      </c>
      <c r="I38" s="27">
        <v>6.3320198192000001</v>
      </c>
      <c r="J38" s="27">
        <f t="shared" si="12"/>
        <v>1.1585095827999998</v>
      </c>
      <c r="K38" s="27">
        <f t="shared" si="13"/>
        <v>1.4425202767692271</v>
      </c>
      <c r="L38" s="5">
        <v>1791</v>
      </c>
      <c r="M38" s="5">
        <f t="shared" si="14"/>
        <v>562.29117415327278</v>
      </c>
      <c r="N38" s="27">
        <f t="shared" si="15"/>
        <v>1228.7088258467272</v>
      </c>
      <c r="O38" s="27">
        <f t="shared" si="16"/>
        <v>4949.7999999999984</v>
      </c>
      <c r="P38">
        <f t="shared" si="17"/>
        <v>0</v>
      </c>
      <c r="Q38">
        <f t="shared" si="18"/>
        <v>1</v>
      </c>
      <c r="R38">
        <f t="shared" si="19"/>
        <v>0</v>
      </c>
      <c r="S38">
        <f t="shared" si="20"/>
        <v>1</v>
      </c>
      <c r="T38">
        <f t="shared" si="21"/>
        <v>0</v>
      </c>
      <c r="U38">
        <f t="shared" si="22"/>
        <v>0</v>
      </c>
      <c r="V38">
        <f t="shared" si="23"/>
        <v>0</v>
      </c>
    </row>
    <row r="39" spans="1:22">
      <c r="A39" t="s">
        <v>30</v>
      </c>
      <c r="B39" t="s">
        <v>26</v>
      </c>
      <c r="C39" t="s">
        <v>110</v>
      </c>
      <c r="D39" t="s">
        <v>31</v>
      </c>
      <c r="E39" t="s">
        <v>19</v>
      </c>
      <c r="F39" t="s">
        <v>16</v>
      </c>
      <c r="G39" t="s">
        <v>13</v>
      </c>
      <c r="H39" s="27">
        <v>7.2071188560000001</v>
      </c>
      <c r="I39" s="27">
        <v>5.8270406145000004</v>
      </c>
      <c r="J39" s="27">
        <f t="shared" si="12"/>
        <v>1.3800782414999997</v>
      </c>
      <c r="K39" s="27">
        <f t="shared" si="13"/>
        <v>1.1591097307692273</v>
      </c>
      <c r="L39" s="5">
        <v>1349</v>
      </c>
      <c r="M39" s="5">
        <f t="shared" si="14"/>
        <v>339.35291548722557</v>
      </c>
      <c r="N39" s="27">
        <f t="shared" si="15"/>
        <v>1009.6470845127744</v>
      </c>
      <c r="O39" s="27">
        <f t="shared" si="16"/>
        <v>5391.7999999999984</v>
      </c>
      <c r="P39">
        <f t="shared" si="17"/>
        <v>0</v>
      </c>
      <c r="Q39">
        <f t="shared" si="18"/>
        <v>1</v>
      </c>
      <c r="R39">
        <f t="shared" si="19"/>
        <v>0</v>
      </c>
      <c r="S39">
        <f t="shared" si="20"/>
        <v>1</v>
      </c>
      <c r="T39">
        <f t="shared" si="21"/>
        <v>0</v>
      </c>
      <c r="U39">
        <f t="shared" si="22"/>
        <v>0</v>
      </c>
      <c r="V39">
        <f t="shared" si="23"/>
        <v>0</v>
      </c>
    </row>
    <row r="40" spans="1:22">
      <c r="A40" t="s">
        <v>25</v>
      </c>
      <c r="B40" t="s">
        <v>26</v>
      </c>
      <c r="C40" t="s">
        <v>109</v>
      </c>
      <c r="D40" t="s">
        <v>28</v>
      </c>
      <c r="E40" t="s">
        <v>13</v>
      </c>
      <c r="F40" t="s">
        <v>13</v>
      </c>
      <c r="G40" t="s">
        <v>13</v>
      </c>
      <c r="H40" s="27">
        <v>7.14440718</v>
      </c>
      <c r="I40" s="27">
        <v>6.7292333474000001</v>
      </c>
      <c r="J40" s="27">
        <f t="shared" si="12"/>
        <v>0.41517383259999985</v>
      </c>
      <c r="K40" s="27">
        <f t="shared" si="13"/>
        <v>1.0963980547692271</v>
      </c>
      <c r="L40" s="5">
        <v>1267</v>
      </c>
      <c r="M40" s="5">
        <f t="shared" si="14"/>
        <v>836.50571078250971</v>
      </c>
      <c r="N40" s="27">
        <f t="shared" si="15"/>
        <v>430.49428921749029</v>
      </c>
      <c r="O40" s="27">
        <f t="shared" si="16"/>
        <v>5473.7999999999984</v>
      </c>
      <c r="P40">
        <f t="shared" si="17"/>
        <v>0</v>
      </c>
      <c r="Q40">
        <f t="shared" si="18"/>
        <v>1</v>
      </c>
      <c r="R40">
        <f t="shared" si="19"/>
        <v>0</v>
      </c>
      <c r="S40">
        <f t="shared" si="20"/>
        <v>1</v>
      </c>
      <c r="T40">
        <f t="shared" si="21"/>
        <v>0</v>
      </c>
      <c r="U40">
        <f t="shared" si="22"/>
        <v>0</v>
      </c>
      <c r="V40">
        <f t="shared" si="23"/>
        <v>0</v>
      </c>
    </row>
    <row r="41" spans="1:22">
      <c r="A41" t="s">
        <v>23</v>
      </c>
      <c r="B41" t="s">
        <v>11</v>
      </c>
      <c r="C41" t="s">
        <v>110</v>
      </c>
      <c r="D41" t="s">
        <v>19</v>
      </c>
      <c r="E41" t="s">
        <v>13</v>
      </c>
      <c r="F41" t="s">
        <v>13</v>
      </c>
      <c r="G41" t="s">
        <v>13</v>
      </c>
      <c r="H41" s="27">
        <v>7.1428274009999999</v>
      </c>
      <c r="I41" s="27">
        <v>6.9780098943000004</v>
      </c>
      <c r="J41" s="27">
        <f t="shared" si="12"/>
        <v>0.16481750669999951</v>
      </c>
      <c r="K41" s="27">
        <f t="shared" si="13"/>
        <v>1.0948182757692271</v>
      </c>
      <c r="L41" s="5">
        <v>1265</v>
      </c>
      <c r="M41" s="5">
        <f t="shared" si="14"/>
        <v>1072.7812930334433</v>
      </c>
      <c r="N41" s="27">
        <f t="shared" si="15"/>
        <v>192.21870696655674</v>
      </c>
      <c r="O41" s="27">
        <f t="shared" si="16"/>
        <v>5475.7999999999984</v>
      </c>
      <c r="P41">
        <f t="shared" si="17"/>
        <v>0</v>
      </c>
      <c r="Q41">
        <f t="shared" si="18"/>
        <v>1</v>
      </c>
      <c r="R41">
        <f t="shared" si="19"/>
        <v>0</v>
      </c>
      <c r="S41">
        <f t="shared" si="20"/>
        <v>0</v>
      </c>
      <c r="T41">
        <f t="shared" si="21"/>
        <v>1</v>
      </c>
      <c r="U41">
        <f t="shared" si="22"/>
        <v>0</v>
      </c>
      <c r="V41">
        <f t="shared" si="23"/>
        <v>1</v>
      </c>
    </row>
    <row r="42" spans="1:22">
      <c r="A42" t="s">
        <v>23</v>
      </c>
      <c r="B42" t="s">
        <v>11</v>
      </c>
      <c r="C42" t="s">
        <v>110</v>
      </c>
      <c r="D42" t="s">
        <v>15</v>
      </c>
      <c r="E42" t="s">
        <v>13</v>
      </c>
      <c r="F42" t="s">
        <v>13</v>
      </c>
      <c r="G42" t="s">
        <v>13</v>
      </c>
      <c r="H42" s="27">
        <v>6.8906091199999997</v>
      </c>
      <c r="I42" s="27">
        <v>7.0657869904000004</v>
      </c>
      <c r="J42" s="27">
        <f t="shared" si="12"/>
        <v>0.17517787040000066</v>
      </c>
      <c r="K42" s="27">
        <f t="shared" si="13"/>
        <v>0.84259999476922687</v>
      </c>
      <c r="L42" s="5">
        <v>983</v>
      </c>
      <c r="M42" s="5">
        <f t="shared" si="14"/>
        <v>1171.203334637134</v>
      </c>
      <c r="N42" s="27">
        <f t="shared" si="15"/>
        <v>188.20333463713405</v>
      </c>
      <c r="O42" s="27">
        <f t="shared" si="16"/>
        <v>5757.7999999999984</v>
      </c>
      <c r="P42">
        <f t="shared" si="17"/>
        <v>1</v>
      </c>
      <c r="Q42">
        <f t="shared" si="18"/>
        <v>0</v>
      </c>
      <c r="R42">
        <f t="shared" si="19"/>
        <v>0</v>
      </c>
      <c r="S42">
        <f t="shared" si="20"/>
        <v>0</v>
      </c>
      <c r="T42">
        <f t="shared" si="21"/>
        <v>1</v>
      </c>
      <c r="U42">
        <f t="shared" si="22"/>
        <v>0</v>
      </c>
      <c r="V42">
        <f t="shared" si="23"/>
        <v>0</v>
      </c>
    </row>
    <row r="43" spans="1:22">
      <c r="A43" t="s">
        <v>25</v>
      </c>
      <c r="B43" t="s">
        <v>26</v>
      </c>
      <c r="C43" t="s">
        <v>110</v>
      </c>
      <c r="D43" t="s">
        <v>27</v>
      </c>
      <c r="E43" t="s">
        <v>12</v>
      </c>
      <c r="F43" t="s">
        <v>19</v>
      </c>
      <c r="G43" t="s">
        <v>19</v>
      </c>
      <c r="H43" s="27">
        <v>6.7452363499999999</v>
      </c>
      <c r="I43" s="27">
        <v>6.4567061249000002</v>
      </c>
      <c r="J43" s="27">
        <f t="shared" si="12"/>
        <v>0.2885302250999997</v>
      </c>
      <c r="K43" s="27">
        <f t="shared" si="13"/>
        <v>0.69722722476922705</v>
      </c>
      <c r="L43" s="5">
        <v>850</v>
      </c>
      <c r="M43" s="5">
        <f t="shared" si="14"/>
        <v>636.95953224731738</v>
      </c>
      <c r="N43" s="27">
        <f t="shared" si="15"/>
        <v>213.04046775268262</v>
      </c>
      <c r="O43" s="27">
        <f t="shared" si="16"/>
        <v>5890.7999999999984</v>
      </c>
      <c r="P43">
        <f t="shared" si="17"/>
        <v>1</v>
      </c>
      <c r="Q43">
        <f t="shared" si="18"/>
        <v>0</v>
      </c>
      <c r="R43">
        <f t="shared" si="19"/>
        <v>0</v>
      </c>
      <c r="S43">
        <f t="shared" si="20"/>
        <v>1</v>
      </c>
      <c r="T43">
        <f t="shared" si="21"/>
        <v>0</v>
      </c>
      <c r="U43">
        <f t="shared" si="22"/>
        <v>0</v>
      </c>
      <c r="V43">
        <f t="shared" si="23"/>
        <v>1</v>
      </c>
    </row>
    <row r="44" spans="1:22">
      <c r="A44" t="s">
        <v>25</v>
      </c>
      <c r="B44" t="s">
        <v>26</v>
      </c>
      <c r="C44" t="s">
        <v>109</v>
      </c>
      <c r="D44" t="s">
        <v>28</v>
      </c>
      <c r="E44" t="s">
        <v>13</v>
      </c>
      <c r="F44" t="s">
        <v>13</v>
      </c>
      <c r="G44" t="s">
        <v>13</v>
      </c>
      <c r="H44" s="27">
        <v>6.7298240710000004</v>
      </c>
      <c r="I44" s="27">
        <v>7.1058955389999996</v>
      </c>
      <c r="J44" s="27">
        <f t="shared" si="12"/>
        <v>0.37607146799999924</v>
      </c>
      <c r="K44" s="27">
        <f t="shared" si="13"/>
        <v>0.68181494576922752</v>
      </c>
      <c r="L44" s="5">
        <v>837</v>
      </c>
      <c r="M44" s="5">
        <f t="shared" si="14"/>
        <v>1219.1333774995805</v>
      </c>
      <c r="N44" s="27">
        <f t="shared" si="15"/>
        <v>382.13337749958055</v>
      </c>
      <c r="O44" s="27">
        <f t="shared" si="16"/>
        <v>5903.7999999999984</v>
      </c>
      <c r="P44">
        <f t="shared" si="17"/>
        <v>1</v>
      </c>
      <c r="Q44">
        <f t="shared" si="18"/>
        <v>0</v>
      </c>
      <c r="R44">
        <f t="shared" si="19"/>
        <v>0</v>
      </c>
      <c r="S44">
        <f t="shared" si="20"/>
        <v>0</v>
      </c>
      <c r="T44">
        <f t="shared" si="21"/>
        <v>1</v>
      </c>
      <c r="U44">
        <f t="shared" si="22"/>
        <v>0</v>
      </c>
      <c r="V44">
        <f t="shared" si="23"/>
        <v>0</v>
      </c>
    </row>
    <row r="45" spans="1:22">
      <c r="A45" t="s">
        <v>10</v>
      </c>
      <c r="B45" t="s">
        <v>11</v>
      </c>
      <c r="C45" t="s">
        <v>110</v>
      </c>
      <c r="D45" t="s">
        <v>15</v>
      </c>
      <c r="E45" t="s">
        <v>15</v>
      </c>
      <c r="F45" t="s">
        <v>12</v>
      </c>
      <c r="G45" t="s">
        <v>13</v>
      </c>
      <c r="H45" s="27">
        <v>6.5949605059999996</v>
      </c>
      <c r="I45" s="27">
        <v>4.9450284974000001</v>
      </c>
      <c r="J45" s="27">
        <f t="shared" si="12"/>
        <v>1.6499320085999996</v>
      </c>
      <c r="K45" s="27">
        <f t="shared" si="13"/>
        <v>0.54695138076922678</v>
      </c>
      <c r="L45" s="5">
        <v>731.4</v>
      </c>
      <c r="M45" s="5">
        <f t="shared" si="14"/>
        <v>140.47485396251008</v>
      </c>
      <c r="N45" s="27">
        <f t="shared" si="15"/>
        <v>590.92514603748987</v>
      </c>
      <c r="O45" s="27">
        <f t="shared" si="16"/>
        <v>6009.3999999999987</v>
      </c>
      <c r="P45">
        <f t="shared" si="17"/>
        <v>1</v>
      </c>
      <c r="Q45">
        <f t="shared" si="18"/>
        <v>0</v>
      </c>
      <c r="R45">
        <f t="shared" si="19"/>
        <v>0</v>
      </c>
      <c r="S45">
        <f t="shared" si="20"/>
        <v>1</v>
      </c>
      <c r="T45">
        <f t="shared" si="21"/>
        <v>0</v>
      </c>
      <c r="U45">
        <f t="shared" si="22"/>
        <v>0</v>
      </c>
      <c r="V45">
        <f t="shared" si="23"/>
        <v>1</v>
      </c>
    </row>
    <row r="46" spans="1:22">
      <c r="A46" t="s">
        <v>30</v>
      </c>
      <c r="B46" t="s">
        <v>26</v>
      </c>
      <c r="C46" t="s">
        <v>110</v>
      </c>
      <c r="D46" t="s">
        <v>32</v>
      </c>
      <c r="E46" t="s">
        <v>19</v>
      </c>
      <c r="F46" t="s">
        <v>16</v>
      </c>
      <c r="G46" t="s">
        <v>18</v>
      </c>
      <c r="H46" s="27">
        <v>6.5838240739999998</v>
      </c>
      <c r="I46" s="27">
        <v>4.4188300884</v>
      </c>
      <c r="J46" s="27">
        <f t="shared" si="12"/>
        <v>2.1649939855999998</v>
      </c>
      <c r="K46" s="27">
        <f t="shared" si="13"/>
        <v>0.53581494876922697</v>
      </c>
      <c r="L46" s="5">
        <v>723.3</v>
      </c>
      <c r="M46" s="5">
        <f t="shared" si="14"/>
        <v>82.999126894674646</v>
      </c>
      <c r="N46" s="27">
        <f t="shared" si="15"/>
        <v>640.30087310532531</v>
      </c>
      <c r="O46" s="27">
        <f t="shared" si="16"/>
        <v>6017.4999999999982</v>
      </c>
      <c r="P46">
        <f t="shared" si="17"/>
        <v>1</v>
      </c>
      <c r="Q46">
        <f t="shared" si="18"/>
        <v>0</v>
      </c>
      <c r="R46">
        <f t="shared" si="19"/>
        <v>0</v>
      </c>
      <c r="S46">
        <f t="shared" si="20"/>
        <v>1</v>
      </c>
      <c r="T46">
        <f t="shared" si="21"/>
        <v>0</v>
      </c>
      <c r="U46">
        <f t="shared" si="22"/>
        <v>0</v>
      </c>
      <c r="V46">
        <f t="shared" si="23"/>
        <v>1</v>
      </c>
    </row>
    <row r="47" spans="1:22">
      <c r="A47" t="s">
        <v>10</v>
      </c>
      <c r="B47" t="s">
        <v>11</v>
      </c>
      <c r="C47" t="s">
        <v>110</v>
      </c>
      <c r="D47" t="s">
        <v>16</v>
      </c>
      <c r="E47" t="s">
        <v>13</v>
      </c>
      <c r="F47" t="s">
        <v>14</v>
      </c>
      <c r="G47" t="s">
        <v>14</v>
      </c>
      <c r="H47" s="27">
        <v>6.3580155620000003</v>
      </c>
      <c r="I47" s="27">
        <v>6.1986547120999997</v>
      </c>
      <c r="J47" s="27">
        <f t="shared" si="12"/>
        <v>0.15936084990000055</v>
      </c>
      <c r="K47" s="27">
        <f t="shared" si="13"/>
        <v>0.31000643676922746</v>
      </c>
      <c r="L47" s="5">
        <v>577.1</v>
      </c>
      <c r="M47" s="5">
        <f t="shared" si="14"/>
        <v>492.08659745914696</v>
      </c>
      <c r="N47" s="27">
        <f t="shared" si="15"/>
        <v>85.013402540853065</v>
      </c>
      <c r="O47" s="27">
        <f t="shared" si="16"/>
        <v>6163.699999999998</v>
      </c>
      <c r="P47">
        <f t="shared" si="17"/>
        <v>1</v>
      </c>
      <c r="Q47">
        <f t="shared" si="18"/>
        <v>0</v>
      </c>
      <c r="R47">
        <f t="shared" si="19"/>
        <v>0</v>
      </c>
      <c r="S47">
        <f t="shared" si="20"/>
        <v>1</v>
      </c>
      <c r="T47">
        <f t="shared" si="21"/>
        <v>0</v>
      </c>
      <c r="U47">
        <f t="shared" si="22"/>
        <v>0</v>
      </c>
      <c r="V47">
        <f t="shared" si="23"/>
        <v>1</v>
      </c>
    </row>
    <row r="48" spans="1:22">
      <c r="A48" t="s">
        <v>30</v>
      </c>
      <c r="B48" t="s">
        <v>26</v>
      </c>
      <c r="C48" t="s">
        <v>110</v>
      </c>
      <c r="D48" t="s">
        <v>29</v>
      </c>
      <c r="E48" t="s">
        <v>19</v>
      </c>
      <c r="F48" t="s">
        <v>16</v>
      </c>
      <c r="G48" t="s">
        <v>13</v>
      </c>
      <c r="H48" s="27">
        <v>6.3486143779999997</v>
      </c>
      <c r="I48" s="27">
        <v>4.0301565713</v>
      </c>
      <c r="J48" s="27">
        <f t="shared" si="12"/>
        <v>2.3184578066999997</v>
      </c>
      <c r="K48" s="27">
        <f t="shared" si="13"/>
        <v>0.30060525276922689</v>
      </c>
      <c r="L48" s="5">
        <v>571.70000000000005</v>
      </c>
      <c r="M48" s="5">
        <f t="shared" si="14"/>
        <v>56.269720780783061</v>
      </c>
      <c r="N48" s="27">
        <f t="shared" si="15"/>
        <v>515.43027921921703</v>
      </c>
      <c r="O48" s="27">
        <f t="shared" si="16"/>
        <v>6169.0999999999985</v>
      </c>
      <c r="P48">
        <f t="shared" si="17"/>
        <v>1</v>
      </c>
      <c r="Q48">
        <f t="shared" si="18"/>
        <v>0</v>
      </c>
      <c r="R48">
        <f t="shared" si="19"/>
        <v>0</v>
      </c>
      <c r="S48">
        <f t="shared" si="20"/>
        <v>1</v>
      </c>
      <c r="T48">
        <f t="shared" si="21"/>
        <v>0</v>
      </c>
      <c r="U48">
        <f t="shared" si="22"/>
        <v>0</v>
      </c>
      <c r="V48">
        <f t="shared" si="23"/>
        <v>1</v>
      </c>
    </row>
    <row r="49" spans="1:22">
      <c r="A49" t="s">
        <v>23</v>
      </c>
      <c r="B49" t="s">
        <v>11</v>
      </c>
      <c r="C49" t="s">
        <v>109</v>
      </c>
      <c r="D49" t="s">
        <v>13</v>
      </c>
      <c r="E49" t="s">
        <v>13</v>
      </c>
      <c r="F49" t="s">
        <v>12</v>
      </c>
      <c r="G49" t="s">
        <v>13</v>
      </c>
      <c r="H49" s="27">
        <v>6.2304814479999999</v>
      </c>
      <c r="I49" s="27">
        <v>7.8759553842000001</v>
      </c>
      <c r="J49" s="27">
        <f t="shared" si="12"/>
        <v>1.6454739362000002</v>
      </c>
      <c r="K49" s="27">
        <f t="shared" si="13"/>
        <v>0.18247232276922709</v>
      </c>
      <c r="L49" s="5">
        <v>508</v>
      </c>
      <c r="M49" s="5">
        <f t="shared" si="14"/>
        <v>2633.2007072941474</v>
      </c>
      <c r="N49" s="27">
        <f t="shared" si="15"/>
        <v>2125.2007072941474</v>
      </c>
      <c r="O49" s="27">
        <f t="shared" si="16"/>
        <v>6232.7999999999984</v>
      </c>
      <c r="P49">
        <f t="shared" si="17"/>
        <v>1</v>
      </c>
      <c r="Q49">
        <f t="shared" si="18"/>
        <v>0</v>
      </c>
      <c r="R49">
        <f t="shared" si="19"/>
        <v>0</v>
      </c>
      <c r="S49">
        <f t="shared" si="20"/>
        <v>0</v>
      </c>
      <c r="T49">
        <f t="shared" si="21"/>
        <v>1</v>
      </c>
      <c r="U49">
        <f t="shared" si="22"/>
        <v>0</v>
      </c>
      <c r="V49">
        <f t="shared" si="23"/>
        <v>0</v>
      </c>
    </row>
    <row r="50" spans="1:22">
      <c r="A50" t="s">
        <v>10</v>
      </c>
      <c r="B50" t="s">
        <v>11</v>
      </c>
      <c r="C50" t="s">
        <v>110</v>
      </c>
      <c r="D50" t="s">
        <v>19</v>
      </c>
      <c r="E50" t="s">
        <v>17</v>
      </c>
      <c r="F50" t="s">
        <v>16</v>
      </c>
      <c r="G50" t="s">
        <v>12</v>
      </c>
      <c r="H50" s="27">
        <v>6.1798095929999999</v>
      </c>
      <c r="I50" s="27">
        <v>5.1616670811000001</v>
      </c>
      <c r="J50" s="27">
        <f t="shared" si="12"/>
        <v>1.0181425118999998</v>
      </c>
      <c r="K50" s="27">
        <f t="shared" si="13"/>
        <v>0.13180046776922705</v>
      </c>
      <c r="L50" s="5">
        <v>482.9</v>
      </c>
      <c r="M50" s="5">
        <f t="shared" si="14"/>
        <v>174.45504402727579</v>
      </c>
      <c r="N50" s="27">
        <f t="shared" si="15"/>
        <v>308.44495597272419</v>
      </c>
      <c r="O50" s="27">
        <f t="shared" si="16"/>
        <v>6257.8999999999987</v>
      </c>
      <c r="P50">
        <f t="shared" si="17"/>
        <v>1</v>
      </c>
      <c r="Q50">
        <f t="shared" si="18"/>
        <v>0</v>
      </c>
      <c r="R50">
        <f t="shared" si="19"/>
        <v>0</v>
      </c>
      <c r="S50">
        <f t="shared" si="20"/>
        <v>1</v>
      </c>
      <c r="T50">
        <f t="shared" si="21"/>
        <v>0</v>
      </c>
      <c r="U50">
        <f t="shared" si="22"/>
        <v>0</v>
      </c>
      <c r="V50">
        <f t="shared" si="23"/>
        <v>1</v>
      </c>
    </row>
    <row r="51" spans="1:22">
      <c r="A51" t="s">
        <v>23</v>
      </c>
      <c r="B51" t="s">
        <v>11</v>
      </c>
      <c r="C51" t="s">
        <v>109</v>
      </c>
      <c r="D51" t="s">
        <v>13</v>
      </c>
      <c r="E51" t="s">
        <v>13</v>
      </c>
      <c r="F51" t="s">
        <v>13</v>
      </c>
      <c r="G51" t="s">
        <v>19</v>
      </c>
      <c r="H51" s="27">
        <v>6.1633148039999996</v>
      </c>
      <c r="I51" s="27">
        <v>5.7732656722</v>
      </c>
      <c r="J51" s="27">
        <f t="shared" si="12"/>
        <v>0.39004913179999967</v>
      </c>
      <c r="K51" s="27">
        <f t="shared" si="13"/>
        <v>0.11530567876922682</v>
      </c>
      <c r="L51" s="5">
        <v>475</v>
      </c>
      <c r="M51" s="5">
        <f t="shared" si="14"/>
        <v>321.58621487774514</v>
      </c>
      <c r="N51" s="27">
        <f t="shared" si="15"/>
        <v>153.41378512225486</v>
      </c>
      <c r="O51" s="27">
        <f t="shared" si="16"/>
        <v>6265.7999999999984</v>
      </c>
      <c r="P51">
        <f t="shared" si="17"/>
        <v>1</v>
      </c>
      <c r="Q51">
        <f t="shared" si="18"/>
        <v>0</v>
      </c>
      <c r="R51">
        <f t="shared" si="19"/>
        <v>0</v>
      </c>
      <c r="S51">
        <f t="shared" si="20"/>
        <v>1</v>
      </c>
      <c r="T51">
        <f t="shared" si="21"/>
        <v>0</v>
      </c>
      <c r="U51">
        <f t="shared" si="22"/>
        <v>0</v>
      </c>
      <c r="V51">
        <f t="shared" si="23"/>
        <v>1</v>
      </c>
    </row>
    <row r="52" spans="1:22">
      <c r="A52" t="s">
        <v>22</v>
      </c>
      <c r="B52" t="s">
        <v>11</v>
      </c>
      <c r="C52" t="s">
        <v>109</v>
      </c>
      <c r="D52" t="s">
        <v>12</v>
      </c>
      <c r="E52" t="s">
        <v>19</v>
      </c>
      <c r="F52" t="s">
        <v>14</v>
      </c>
      <c r="G52" t="s">
        <v>14</v>
      </c>
      <c r="H52" s="27">
        <v>6.1312264900000004</v>
      </c>
      <c r="I52" s="27">
        <v>4.7229869140999998</v>
      </c>
      <c r="J52" s="27">
        <f t="shared" si="12"/>
        <v>1.4082395759000006</v>
      </c>
      <c r="K52" s="27">
        <f t="shared" si="13"/>
        <v>8.3217364769227586E-2</v>
      </c>
      <c r="L52" s="5">
        <v>460</v>
      </c>
      <c r="M52" s="5">
        <f t="shared" si="14"/>
        <v>112.50379046510125</v>
      </c>
      <c r="N52" s="27">
        <f t="shared" si="15"/>
        <v>347.49620953489875</v>
      </c>
      <c r="O52" s="27">
        <f t="shared" si="16"/>
        <v>6280.7999999999984</v>
      </c>
      <c r="P52">
        <f t="shared" si="17"/>
        <v>1</v>
      </c>
      <c r="Q52">
        <f t="shared" si="18"/>
        <v>0</v>
      </c>
      <c r="R52">
        <f t="shared" si="19"/>
        <v>0</v>
      </c>
      <c r="S52">
        <f t="shared" si="20"/>
        <v>1</v>
      </c>
      <c r="T52">
        <f t="shared" si="21"/>
        <v>0</v>
      </c>
      <c r="U52">
        <f t="shared" si="22"/>
        <v>0</v>
      </c>
      <c r="V52">
        <f t="shared" si="23"/>
        <v>1</v>
      </c>
    </row>
    <row r="53" spans="1:22">
      <c r="A53" t="s">
        <v>30</v>
      </c>
      <c r="B53" t="s">
        <v>26</v>
      </c>
      <c r="C53" t="s">
        <v>110</v>
      </c>
      <c r="D53" t="s">
        <v>27</v>
      </c>
      <c r="E53" t="s">
        <v>19</v>
      </c>
      <c r="F53" t="s">
        <v>16</v>
      </c>
      <c r="G53" t="s">
        <v>13</v>
      </c>
      <c r="H53" s="27">
        <v>6.117436187</v>
      </c>
      <c r="I53" s="27">
        <v>7.5639134262000001</v>
      </c>
      <c r="J53" s="27">
        <f t="shared" si="12"/>
        <v>1.4464772392</v>
      </c>
      <c r="K53" s="27">
        <f t="shared" si="13"/>
        <v>6.9427061769227194E-2</v>
      </c>
      <c r="L53" s="5">
        <v>453.7</v>
      </c>
      <c r="M53" s="5">
        <f t="shared" si="14"/>
        <v>1927.373407427046</v>
      </c>
      <c r="N53" s="27">
        <f t="shared" si="15"/>
        <v>1473.673407427046</v>
      </c>
      <c r="O53" s="27">
        <f t="shared" si="16"/>
        <v>6287.0999999999985</v>
      </c>
      <c r="P53">
        <f t="shared" si="17"/>
        <v>1</v>
      </c>
      <c r="Q53">
        <f t="shared" si="18"/>
        <v>0</v>
      </c>
      <c r="R53">
        <f t="shared" si="19"/>
        <v>0</v>
      </c>
      <c r="S53">
        <f t="shared" si="20"/>
        <v>0</v>
      </c>
      <c r="T53">
        <f t="shared" si="21"/>
        <v>1</v>
      </c>
      <c r="U53">
        <f t="shared" si="22"/>
        <v>0</v>
      </c>
      <c r="V53">
        <f t="shared" si="23"/>
        <v>0</v>
      </c>
    </row>
    <row r="54" spans="1:22">
      <c r="A54" t="s">
        <v>22</v>
      </c>
      <c r="B54" t="s">
        <v>11</v>
      </c>
      <c r="C54" t="s">
        <v>109</v>
      </c>
      <c r="D54" t="s">
        <v>21</v>
      </c>
      <c r="E54" t="s">
        <v>19</v>
      </c>
      <c r="F54" t="s">
        <v>12</v>
      </c>
      <c r="G54" t="s">
        <v>21</v>
      </c>
      <c r="H54" s="27">
        <v>6.091309882</v>
      </c>
      <c r="I54" s="27">
        <v>5.9089863659999997</v>
      </c>
      <c r="J54" s="27">
        <f t="shared" si="12"/>
        <v>0.1823235160000003</v>
      </c>
      <c r="K54" s="27">
        <f t="shared" si="13"/>
        <v>4.3300756769227178E-2</v>
      </c>
      <c r="L54" s="5">
        <v>442</v>
      </c>
      <c r="M54" s="5">
        <f t="shared" si="14"/>
        <v>368.33261166452803</v>
      </c>
      <c r="N54" s="27">
        <f t="shared" si="15"/>
        <v>73.667388335471969</v>
      </c>
      <c r="O54" s="27">
        <f t="shared" si="16"/>
        <v>6298.7999999999984</v>
      </c>
      <c r="P54">
        <f t="shared" si="17"/>
        <v>1</v>
      </c>
      <c r="Q54">
        <f t="shared" si="18"/>
        <v>0</v>
      </c>
      <c r="R54">
        <f t="shared" si="19"/>
        <v>0</v>
      </c>
      <c r="S54">
        <f t="shared" si="20"/>
        <v>1</v>
      </c>
      <c r="T54">
        <f t="shared" si="21"/>
        <v>0</v>
      </c>
      <c r="U54">
        <f t="shared" si="22"/>
        <v>0</v>
      </c>
      <c r="V54">
        <f t="shared" si="23"/>
        <v>1</v>
      </c>
    </row>
    <row r="55" spans="1:22">
      <c r="A55" t="s">
        <v>22</v>
      </c>
      <c r="B55" t="s">
        <v>11</v>
      </c>
      <c r="C55" t="s">
        <v>109</v>
      </c>
      <c r="D55" t="s">
        <v>12</v>
      </c>
      <c r="E55" t="s">
        <v>13</v>
      </c>
      <c r="F55" t="s">
        <v>14</v>
      </c>
      <c r="G55" t="s">
        <v>14</v>
      </c>
      <c r="H55" s="27">
        <v>6.0867747269999999</v>
      </c>
      <c r="I55" s="27">
        <v>7.4851199130000001</v>
      </c>
      <c r="J55" s="27">
        <f t="shared" si="12"/>
        <v>1.3983451860000002</v>
      </c>
      <c r="K55" s="27">
        <f t="shared" si="13"/>
        <v>3.8765601769227054E-2</v>
      </c>
      <c r="L55" s="5">
        <v>440</v>
      </c>
      <c r="M55" s="5">
        <f t="shared" si="14"/>
        <v>1781.3377625380067</v>
      </c>
      <c r="N55" s="27">
        <f t="shared" si="15"/>
        <v>1341.3377625380067</v>
      </c>
      <c r="O55" s="27">
        <f t="shared" si="16"/>
        <v>6300.7999999999984</v>
      </c>
      <c r="P55">
        <f t="shared" si="17"/>
        <v>1</v>
      </c>
      <c r="Q55">
        <f t="shared" si="18"/>
        <v>0</v>
      </c>
      <c r="R55">
        <f t="shared" si="19"/>
        <v>0</v>
      </c>
      <c r="S55">
        <f t="shared" si="20"/>
        <v>0</v>
      </c>
      <c r="T55">
        <f t="shared" si="21"/>
        <v>1</v>
      </c>
      <c r="U55">
        <f t="shared" si="22"/>
        <v>0</v>
      </c>
      <c r="V55">
        <f t="shared" si="23"/>
        <v>0</v>
      </c>
    </row>
    <row r="56" spans="1:22">
      <c r="A56" t="s">
        <v>23</v>
      </c>
      <c r="B56" t="s">
        <v>11</v>
      </c>
      <c r="C56" t="s">
        <v>109</v>
      </c>
      <c r="D56" t="s">
        <v>13</v>
      </c>
      <c r="E56" t="s">
        <v>13</v>
      </c>
      <c r="F56" t="s">
        <v>13</v>
      </c>
      <c r="G56" t="s">
        <v>15</v>
      </c>
      <c r="H56" s="27">
        <v>6.0637852089999997</v>
      </c>
      <c r="I56" s="27">
        <v>6.3824408250999998</v>
      </c>
      <c r="J56" s="27">
        <f t="shared" si="12"/>
        <v>0.31865561610000004</v>
      </c>
      <c r="K56" s="27">
        <f t="shared" si="13"/>
        <v>1.5776083769226901E-2</v>
      </c>
      <c r="L56" s="5">
        <v>430</v>
      </c>
      <c r="M56" s="5">
        <f t="shared" si="14"/>
        <v>591.36937672979059</v>
      </c>
      <c r="N56" s="27">
        <f t="shared" si="15"/>
        <v>161.36937672979059</v>
      </c>
      <c r="O56" s="27">
        <f t="shared" si="16"/>
        <v>6310.7999999999984</v>
      </c>
      <c r="P56">
        <f t="shared" si="17"/>
        <v>1</v>
      </c>
      <c r="Q56">
        <f t="shared" si="18"/>
        <v>0</v>
      </c>
      <c r="R56">
        <f t="shared" si="19"/>
        <v>0</v>
      </c>
      <c r="S56">
        <f t="shared" si="20"/>
        <v>1</v>
      </c>
      <c r="T56">
        <f t="shared" si="21"/>
        <v>0</v>
      </c>
      <c r="U56">
        <f t="shared" si="22"/>
        <v>0</v>
      </c>
      <c r="V56">
        <f t="shared" si="23"/>
        <v>1</v>
      </c>
    </row>
    <row r="57" spans="1:22">
      <c r="A57" t="s">
        <v>23</v>
      </c>
      <c r="B57" t="s">
        <v>11</v>
      </c>
      <c r="C57" t="s">
        <v>109</v>
      </c>
      <c r="D57" t="s">
        <v>13</v>
      </c>
      <c r="E57" t="s">
        <v>13</v>
      </c>
      <c r="F57" t="s">
        <v>13</v>
      </c>
      <c r="G57" t="s">
        <v>12</v>
      </c>
      <c r="H57" s="27">
        <v>6.0185932150000001</v>
      </c>
      <c r="I57" s="27">
        <v>7.9163764465000002</v>
      </c>
      <c r="J57" s="27">
        <f t="shared" si="12"/>
        <v>1.8977832315000001</v>
      </c>
      <c r="K57" s="27">
        <f t="shared" si="13"/>
        <v>2.9415910230772724E-2</v>
      </c>
      <c r="L57" s="5">
        <v>411</v>
      </c>
      <c r="M57" s="5">
        <f t="shared" si="14"/>
        <v>2741.8178998947951</v>
      </c>
      <c r="N57" s="27">
        <f t="shared" si="15"/>
        <v>2330.8178998947951</v>
      </c>
      <c r="O57" s="27">
        <f t="shared" si="16"/>
        <v>6329.7999999999984</v>
      </c>
      <c r="P57">
        <f t="shared" si="17"/>
        <v>1</v>
      </c>
      <c r="Q57">
        <f t="shared" si="18"/>
        <v>0</v>
      </c>
      <c r="R57">
        <f t="shared" si="19"/>
        <v>0</v>
      </c>
      <c r="S57">
        <f t="shared" si="20"/>
        <v>0</v>
      </c>
      <c r="T57">
        <f t="shared" si="21"/>
        <v>1</v>
      </c>
      <c r="U57">
        <f t="shared" si="22"/>
        <v>0</v>
      </c>
      <c r="V57">
        <f t="shared" si="23"/>
        <v>0</v>
      </c>
    </row>
    <row r="58" spans="1:22">
      <c r="A58" t="s">
        <v>22</v>
      </c>
      <c r="B58" t="s">
        <v>11</v>
      </c>
      <c r="C58" t="s">
        <v>109</v>
      </c>
      <c r="D58" t="s">
        <v>13</v>
      </c>
      <c r="E58" t="s">
        <v>12</v>
      </c>
      <c r="F58" t="s">
        <v>14</v>
      </c>
      <c r="G58" t="s">
        <v>14</v>
      </c>
      <c r="H58" s="27">
        <v>5.9687075600000004</v>
      </c>
      <c r="I58" s="27">
        <v>6.9595356122999998</v>
      </c>
      <c r="J58" s="27">
        <f t="shared" si="12"/>
        <v>0.99082805229999948</v>
      </c>
      <c r="K58" s="27">
        <f t="shared" si="13"/>
        <v>7.9301565230772475E-2</v>
      </c>
      <c r="L58" s="5">
        <v>391</v>
      </c>
      <c r="M58" s="5">
        <f t="shared" si="14"/>
        <v>1053.1443763716097</v>
      </c>
      <c r="N58" s="27">
        <f t="shared" si="15"/>
        <v>662.14437637160972</v>
      </c>
      <c r="O58" s="27">
        <f t="shared" si="16"/>
        <v>6349.7999999999984</v>
      </c>
      <c r="P58">
        <f t="shared" si="17"/>
        <v>1</v>
      </c>
      <c r="Q58">
        <f t="shared" si="18"/>
        <v>0</v>
      </c>
      <c r="R58">
        <f t="shared" si="19"/>
        <v>0</v>
      </c>
      <c r="S58">
        <f t="shared" si="20"/>
        <v>0</v>
      </c>
      <c r="T58">
        <f t="shared" si="21"/>
        <v>1</v>
      </c>
      <c r="U58">
        <f t="shared" si="22"/>
        <v>0</v>
      </c>
      <c r="V58">
        <f t="shared" si="23"/>
        <v>0</v>
      </c>
    </row>
    <row r="59" spans="1:22">
      <c r="A59" t="s">
        <v>10</v>
      </c>
      <c r="B59" t="s">
        <v>11</v>
      </c>
      <c r="C59" t="s">
        <v>110</v>
      </c>
      <c r="D59" t="s">
        <v>19</v>
      </c>
      <c r="E59" t="s">
        <v>17</v>
      </c>
      <c r="F59" t="s">
        <v>16</v>
      </c>
      <c r="G59" t="s">
        <v>18</v>
      </c>
      <c r="H59" s="27">
        <v>5.8292396919999998</v>
      </c>
      <c r="I59" s="27">
        <v>7.0151188549999999</v>
      </c>
      <c r="J59" s="27">
        <f t="shared" si="12"/>
        <v>1.1858791630000001</v>
      </c>
      <c r="K59" s="27">
        <f t="shared" si="13"/>
        <v>0.21876943323077302</v>
      </c>
      <c r="L59" s="5">
        <v>340.1</v>
      </c>
      <c r="M59" s="5">
        <f t="shared" si="14"/>
        <v>1113.3389642506377</v>
      </c>
      <c r="N59" s="27">
        <f t="shared" si="15"/>
        <v>773.23896425063765</v>
      </c>
      <c r="O59" s="27">
        <f t="shared" si="16"/>
        <v>6400.699999999998</v>
      </c>
      <c r="P59">
        <f t="shared" si="17"/>
        <v>1</v>
      </c>
      <c r="Q59">
        <f t="shared" si="18"/>
        <v>0</v>
      </c>
      <c r="R59">
        <f t="shared" si="19"/>
        <v>0</v>
      </c>
      <c r="S59">
        <f t="shared" si="20"/>
        <v>0</v>
      </c>
      <c r="T59">
        <f t="shared" si="21"/>
        <v>1</v>
      </c>
      <c r="U59">
        <f t="shared" si="22"/>
        <v>0</v>
      </c>
      <c r="V59">
        <f t="shared" si="23"/>
        <v>0</v>
      </c>
    </row>
    <row r="60" spans="1:22">
      <c r="A60" t="s">
        <v>23</v>
      </c>
      <c r="B60" t="s">
        <v>11</v>
      </c>
      <c r="C60" t="s">
        <v>109</v>
      </c>
      <c r="D60" t="s">
        <v>13</v>
      </c>
      <c r="E60" t="s">
        <v>19</v>
      </c>
      <c r="F60" t="s">
        <v>13</v>
      </c>
      <c r="G60" t="s">
        <v>13</v>
      </c>
      <c r="H60" s="27">
        <v>5.7990926549999999</v>
      </c>
      <c r="I60" s="27">
        <v>6.2918263773999996</v>
      </c>
      <c r="J60" s="27">
        <f t="shared" si="12"/>
        <v>0.49273372239999969</v>
      </c>
      <c r="K60" s="27">
        <f t="shared" si="13"/>
        <v>0.2489164702307729</v>
      </c>
      <c r="L60" s="5">
        <v>330</v>
      </c>
      <c r="M60" s="5">
        <f t="shared" si="14"/>
        <v>540.13892630229191</v>
      </c>
      <c r="N60" s="27">
        <f t="shared" si="15"/>
        <v>210.13892630229191</v>
      </c>
      <c r="O60" s="27">
        <f t="shared" si="16"/>
        <v>6410.7999999999984</v>
      </c>
      <c r="P60">
        <f t="shared" si="17"/>
        <v>1</v>
      </c>
      <c r="Q60">
        <f t="shared" si="18"/>
        <v>0</v>
      </c>
      <c r="R60">
        <f t="shared" si="19"/>
        <v>0</v>
      </c>
      <c r="S60">
        <f t="shared" si="20"/>
        <v>1</v>
      </c>
      <c r="T60">
        <f t="shared" si="21"/>
        <v>0</v>
      </c>
      <c r="U60">
        <f t="shared" si="22"/>
        <v>0</v>
      </c>
      <c r="V60">
        <f t="shared" si="23"/>
        <v>1</v>
      </c>
    </row>
    <row r="61" spans="1:22">
      <c r="A61" t="s">
        <v>10</v>
      </c>
      <c r="B61" t="s">
        <v>11</v>
      </c>
      <c r="C61" t="s">
        <v>110</v>
      </c>
      <c r="D61" t="s">
        <v>20</v>
      </c>
      <c r="E61" t="s">
        <v>12</v>
      </c>
      <c r="F61" t="s">
        <v>14</v>
      </c>
      <c r="G61" t="s">
        <v>14</v>
      </c>
      <c r="H61" s="27">
        <v>5.7683209959999999</v>
      </c>
      <c r="I61" s="27">
        <v>6.3308002799</v>
      </c>
      <c r="J61" s="27">
        <f t="shared" si="12"/>
        <v>0.56247928390000013</v>
      </c>
      <c r="K61" s="27">
        <f t="shared" si="13"/>
        <v>0.27968812923077291</v>
      </c>
      <c r="L61" s="5">
        <v>320</v>
      </c>
      <c r="M61" s="5">
        <f t="shared" si="14"/>
        <v>561.6058559395351</v>
      </c>
      <c r="N61" s="27">
        <f t="shared" si="15"/>
        <v>241.6058559395351</v>
      </c>
      <c r="O61" s="27">
        <f t="shared" si="16"/>
        <v>6420.7999999999984</v>
      </c>
      <c r="P61">
        <f t="shared" si="17"/>
        <v>1</v>
      </c>
      <c r="Q61">
        <f t="shared" si="18"/>
        <v>0</v>
      </c>
      <c r="R61">
        <f t="shared" si="19"/>
        <v>0</v>
      </c>
      <c r="S61">
        <f t="shared" si="20"/>
        <v>1</v>
      </c>
      <c r="T61">
        <f t="shared" si="21"/>
        <v>0</v>
      </c>
      <c r="U61">
        <f t="shared" si="22"/>
        <v>0</v>
      </c>
      <c r="V61">
        <f t="shared" si="23"/>
        <v>1</v>
      </c>
    </row>
    <row r="62" spans="1:22">
      <c r="A62" t="s">
        <v>22</v>
      </c>
      <c r="B62" t="s">
        <v>11</v>
      </c>
      <c r="C62" t="s">
        <v>109</v>
      </c>
      <c r="D62" t="s">
        <v>13</v>
      </c>
      <c r="E62" t="s">
        <v>13</v>
      </c>
      <c r="F62" t="s">
        <v>14</v>
      </c>
      <c r="G62" t="s">
        <v>14</v>
      </c>
      <c r="H62" s="27">
        <v>5.7525726390000003</v>
      </c>
      <c r="I62" s="27">
        <v>7.1944939802999999</v>
      </c>
      <c r="J62" s="27">
        <f t="shared" si="12"/>
        <v>1.4419213412999996</v>
      </c>
      <c r="K62" s="27">
        <f t="shared" si="13"/>
        <v>0.29543648623077257</v>
      </c>
      <c r="L62" s="5">
        <v>315</v>
      </c>
      <c r="M62" s="5">
        <f t="shared" si="14"/>
        <v>1332.0760982676502</v>
      </c>
      <c r="N62" s="27">
        <f t="shared" si="15"/>
        <v>1017.0760982676502</v>
      </c>
      <c r="O62" s="27">
        <f t="shared" si="16"/>
        <v>6425.7999999999984</v>
      </c>
      <c r="P62">
        <f t="shared" si="17"/>
        <v>1</v>
      </c>
      <c r="Q62">
        <f t="shared" si="18"/>
        <v>0</v>
      </c>
      <c r="R62">
        <f t="shared" si="19"/>
        <v>0</v>
      </c>
      <c r="S62">
        <f t="shared" si="20"/>
        <v>0</v>
      </c>
      <c r="T62">
        <f t="shared" si="21"/>
        <v>1</v>
      </c>
      <c r="U62">
        <f t="shared" si="22"/>
        <v>0</v>
      </c>
      <c r="V62">
        <f t="shared" si="23"/>
        <v>0</v>
      </c>
    </row>
    <row r="63" spans="1:22">
      <c r="A63" t="s">
        <v>23</v>
      </c>
      <c r="B63" t="s">
        <v>11</v>
      </c>
      <c r="C63" t="s">
        <v>109</v>
      </c>
      <c r="D63" t="s">
        <v>13</v>
      </c>
      <c r="E63" t="s">
        <v>15</v>
      </c>
      <c r="F63" t="s">
        <v>13</v>
      </c>
      <c r="G63" t="s">
        <v>13</v>
      </c>
      <c r="H63" s="27">
        <v>5.7235851020000004</v>
      </c>
      <c r="I63" s="27">
        <v>6.3144246651999998</v>
      </c>
      <c r="J63" s="27">
        <f t="shared" si="12"/>
        <v>0.59083956319999942</v>
      </c>
      <c r="K63" s="27">
        <f t="shared" si="13"/>
        <v>0.32442402323077246</v>
      </c>
      <c r="L63" s="5">
        <v>306</v>
      </c>
      <c r="M63" s="5">
        <f t="shared" si="14"/>
        <v>552.48410580259554</v>
      </c>
      <c r="N63" s="27">
        <f t="shared" si="15"/>
        <v>246.48410580259554</v>
      </c>
      <c r="O63" s="27">
        <f t="shared" si="16"/>
        <v>6434.7999999999984</v>
      </c>
      <c r="P63">
        <f t="shared" si="17"/>
        <v>1</v>
      </c>
      <c r="Q63">
        <f t="shared" si="18"/>
        <v>0</v>
      </c>
      <c r="R63">
        <f t="shared" si="19"/>
        <v>0</v>
      </c>
      <c r="S63">
        <f t="shared" si="20"/>
        <v>1</v>
      </c>
      <c r="T63">
        <f t="shared" si="21"/>
        <v>0</v>
      </c>
      <c r="U63">
        <f t="shared" si="22"/>
        <v>0</v>
      </c>
      <c r="V63">
        <f t="shared" si="23"/>
        <v>1</v>
      </c>
    </row>
    <row r="64" spans="1:22">
      <c r="A64" t="s">
        <v>30</v>
      </c>
      <c r="B64" t="s">
        <v>26</v>
      </c>
      <c r="C64" t="s">
        <v>110</v>
      </c>
      <c r="D64" t="s">
        <v>27</v>
      </c>
      <c r="E64" t="s">
        <v>15</v>
      </c>
      <c r="F64" t="s">
        <v>12</v>
      </c>
      <c r="G64" t="s">
        <v>13</v>
      </c>
      <c r="H64" s="27">
        <v>5.7104270169999998</v>
      </c>
      <c r="I64" s="27">
        <v>6.1800978120999996</v>
      </c>
      <c r="J64" s="27">
        <f t="shared" si="12"/>
        <v>0.46967079509999987</v>
      </c>
      <c r="K64" s="27">
        <f t="shared" si="13"/>
        <v>0.33758210823077306</v>
      </c>
      <c r="L64" s="5">
        <v>302</v>
      </c>
      <c r="M64" s="5">
        <f t="shared" si="14"/>
        <v>483.03920112083676</v>
      </c>
      <c r="N64" s="27">
        <f t="shared" si="15"/>
        <v>181.03920112083676</v>
      </c>
      <c r="O64" s="27">
        <f t="shared" si="16"/>
        <v>6438.7999999999984</v>
      </c>
      <c r="P64">
        <f t="shared" si="17"/>
        <v>1</v>
      </c>
      <c r="Q64">
        <f t="shared" si="18"/>
        <v>0</v>
      </c>
      <c r="R64">
        <f t="shared" si="19"/>
        <v>0</v>
      </c>
      <c r="S64">
        <f t="shared" si="20"/>
        <v>1</v>
      </c>
      <c r="T64">
        <f t="shared" si="21"/>
        <v>0</v>
      </c>
      <c r="U64">
        <f t="shared" si="22"/>
        <v>0</v>
      </c>
      <c r="V64">
        <f t="shared" si="23"/>
        <v>1</v>
      </c>
    </row>
    <row r="65" spans="1:22">
      <c r="A65" t="s">
        <v>10</v>
      </c>
      <c r="B65" t="s">
        <v>11</v>
      </c>
      <c r="C65" t="s">
        <v>110</v>
      </c>
      <c r="D65" t="s">
        <v>19</v>
      </c>
      <c r="E65" t="s">
        <v>19</v>
      </c>
      <c r="F65" t="s">
        <v>14</v>
      </c>
      <c r="G65" t="s">
        <v>14</v>
      </c>
      <c r="H65" s="27">
        <v>5.6549423089999999</v>
      </c>
      <c r="I65" s="27">
        <v>5.2239817563999997</v>
      </c>
      <c r="J65" s="27">
        <f t="shared" si="12"/>
        <v>0.43096055260000021</v>
      </c>
      <c r="K65" s="27">
        <f t="shared" si="13"/>
        <v>0.39306681623077289</v>
      </c>
      <c r="L65" s="5">
        <v>285.7</v>
      </c>
      <c r="M65" s="5">
        <f t="shared" si="14"/>
        <v>185.6720148981745</v>
      </c>
      <c r="N65" s="27">
        <f t="shared" si="15"/>
        <v>100.02798510182549</v>
      </c>
      <c r="O65" s="27">
        <f t="shared" si="16"/>
        <v>6455.0999999999985</v>
      </c>
      <c r="P65">
        <f t="shared" si="17"/>
        <v>1</v>
      </c>
      <c r="Q65">
        <f t="shared" si="18"/>
        <v>0</v>
      </c>
      <c r="R65">
        <f t="shared" si="19"/>
        <v>0</v>
      </c>
      <c r="S65">
        <f t="shared" si="20"/>
        <v>1</v>
      </c>
      <c r="T65">
        <f t="shared" si="21"/>
        <v>0</v>
      </c>
      <c r="U65">
        <f t="shared" si="22"/>
        <v>0</v>
      </c>
      <c r="V65">
        <f t="shared" si="23"/>
        <v>1</v>
      </c>
    </row>
    <row r="66" spans="1:22">
      <c r="A66" t="s">
        <v>30</v>
      </c>
      <c r="B66" t="s">
        <v>26</v>
      </c>
      <c r="C66" t="s">
        <v>110</v>
      </c>
      <c r="D66" t="s">
        <v>27</v>
      </c>
      <c r="E66" t="s">
        <v>16</v>
      </c>
      <c r="F66" t="s">
        <v>12</v>
      </c>
      <c r="G66" t="s">
        <v>13</v>
      </c>
      <c r="H66" s="27">
        <v>5.6419070710000003</v>
      </c>
      <c r="I66" s="27">
        <v>6.0235579036000004</v>
      </c>
      <c r="J66" s="27">
        <f t="shared" ref="J66:J97" si="24">ABS(H66-I66)</f>
        <v>0.3816508326000001</v>
      </c>
      <c r="K66" s="27">
        <f t="shared" ref="K66:K97" si="25">ABS($AB$2-H66)</f>
        <v>0.4061020542307725</v>
      </c>
      <c r="L66" s="5">
        <v>282</v>
      </c>
      <c r="M66" s="5">
        <f t="shared" ref="M66:M97" si="26">EXP(I66)</f>
        <v>413.04556080676832</v>
      </c>
      <c r="N66" s="27">
        <f t="shared" ref="N66:N97" si="27">ABS(L66-M66)</f>
        <v>131.04556080676832</v>
      </c>
      <c r="O66" s="27">
        <f t="shared" ref="O66:O97" si="28">ABS($AB$3-L66)</f>
        <v>6458.7999999999984</v>
      </c>
      <c r="P66">
        <f t="shared" ref="P66:P97" si="29">IF(L66&lt;1000,1,0)</f>
        <v>1</v>
      </c>
      <c r="Q66">
        <f t="shared" ref="Q66:Q97" si="30">IF(L66&gt;=1000,IF(L66&lt;15000,1,0),0)</f>
        <v>0</v>
      </c>
      <c r="R66">
        <f t="shared" ref="R66:R97" si="31">IF(L66&gt;=15000,1,0)</f>
        <v>0</v>
      </c>
      <c r="S66">
        <f t="shared" ref="S66:S97" si="32">IF(M66&lt;1000,1,0)</f>
        <v>1</v>
      </c>
      <c r="T66">
        <f t="shared" ref="T66:T97" si="33">IF(M66&gt;=1000,IF(M66&lt;15000,1,0),0)</f>
        <v>0</v>
      </c>
      <c r="U66">
        <f t="shared" ref="U66:U97" si="34">IF(M66&gt;=15000,1,0)</f>
        <v>0</v>
      </c>
      <c r="V66">
        <f t="shared" ref="V66:V97" si="35">P66*S66+Q66*T66+R66*U66</f>
        <v>1</v>
      </c>
    </row>
    <row r="67" spans="1:22">
      <c r="A67" t="s">
        <v>30</v>
      </c>
      <c r="B67" t="s">
        <v>26</v>
      </c>
      <c r="C67" t="s">
        <v>109</v>
      </c>
      <c r="D67" t="s">
        <v>28</v>
      </c>
      <c r="E67" t="s">
        <v>13</v>
      </c>
      <c r="F67" t="s">
        <v>13</v>
      </c>
      <c r="G67" t="s">
        <v>13</v>
      </c>
      <c r="H67" s="27">
        <v>5.5984219590000004</v>
      </c>
      <c r="I67" s="27">
        <v>6.3614644046000004</v>
      </c>
      <c r="J67" s="27">
        <f t="shared" si="24"/>
        <v>0.76304244560000001</v>
      </c>
      <c r="K67" s="27">
        <f t="shared" si="25"/>
        <v>0.44958716623077244</v>
      </c>
      <c r="L67" s="5">
        <v>270</v>
      </c>
      <c r="M67" s="5">
        <f t="shared" si="26"/>
        <v>579.09376333984051</v>
      </c>
      <c r="N67" s="27">
        <f t="shared" si="27"/>
        <v>309.09376333984051</v>
      </c>
      <c r="O67" s="27">
        <f t="shared" si="28"/>
        <v>6470.7999999999984</v>
      </c>
      <c r="P67">
        <f t="shared" si="29"/>
        <v>1</v>
      </c>
      <c r="Q67">
        <f t="shared" si="30"/>
        <v>0</v>
      </c>
      <c r="R67">
        <f t="shared" si="31"/>
        <v>0</v>
      </c>
      <c r="S67">
        <f t="shared" si="32"/>
        <v>1</v>
      </c>
      <c r="T67">
        <f t="shared" si="33"/>
        <v>0</v>
      </c>
      <c r="U67">
        <f t="shared" si="34"/>
        <v>0</v>
      </c>
      <c r="V67">
        <f t="shared" si="35"/>
        <v>1</v>
      </c>
    </row>
    <row r="68" spans="1:22">
      <c r="A68" t="s">
        <v>23</v>
      </c>
      <c r="B68" t="s">
        <v>11</v>
      </c>
      <c r="C68" t="s">
        <v>109</v>
      </c>
      <c r="D68" t="s">
        <v>13</v>
      </c>
      <c r="E68" t="s">
        <v>13</v>
      </c>
      <c r="F68" t="s">
        <v>19</v>
      </c>
      <c r="G68" t="s">
        <v>13</v>
      </c>
      <c r="H68" s="27">
        <v>5.4680601409999996</v>
      </c>
      <c r="I68" s="27">
        <v>5.7001504454000003</v>
      </c>
      <c r="J68" s="27">
        <f t="shared" si="24"/>
        <v>0.23209030440000067</v>
      </c>
      <c r="K68" s="27">
        <f t="shared" si="25"/>
        <v>0.57994898423077323</v>
      </c>
      <c r="L68" s="5">
        <v>237</v>
      </c>
      <c r="M68" s="5">
        <f t="shared" si="26"/>
        <v>298.91236757517061</v>
      </c>
      <c r="N68" s="27">
        <f t="shared" si="27"/>
        <v>61.912367575170606</v>
      </c>
      <c r="O68" s="27">
        <f t="shared" si="28"/>
        <v>6503.7999999999984</v>
      </c>
      <c r="P68">
        <f t="shared" si="29"/>
        <v>1</v>
      </c>
      <c r="Q68">
        <f t="shared" si="30"/>
        <v>0</v>
      </c>
      <c r="R68">
        <f t="shared" si="31"/>
        <v>0</v>
      </c>
      <c r="S68">
        <f t="shared" si="32"/>
        <v>1</v>
      </c>
      <c r="T68">
        <f t="shared" si="33"/>
        <v>0</v>
      </c>
      <c r="U68">
        <f t="shared" si="34"/>
        <v>0</v>
      </c>
      <c r="V68">
        <f t="shared" si="35"/>
        <v>1</v>
      </c>
    </row>
    <row r="69" spans="1:22">
      <c r="A69" t="s">
        <v>22</v>
      </c>
      <c r="B69" t="s">
        <v>11</v>
      </c>
      <c r="C69" t="s">
        <v>109</v>
      </c>
      <c r="D69" t="s">
        <v>21</v>
      </c>
      <c r="E69" t="s">
        <v>19</v>
      </c>
      <c r="F69" t="s">
        <v>19</v>
      </c>
      <c r="G69" t="s">
        <v>21</v>
      </c>
      <c r="H69" s="27">
        <v>5.4071717719999999</v>
      </c>
      <c r="I69" s="27">
        <v>4.5956104154000004</v>
      </c>
      <c r="J69" s="27">
        <f t="shared" si="24"/>
        <v>0.81156135659999951</v>
      </c>
      <c r="K69" s="27">
        <f t="shared" si="25"/>
        <v>0.64083735323077295</v>
      </c>
      <c r="L69" s="5">
        <v>223</v>
      </c>
      <c r="M69" s="5">
        <f t="shared" si="26"/>
        <v>99.048577875610647</v>
      </c>
      <c r="N69" s="27">
        <f t="shared" si="27"/>
        <v>123.95142212438935</v>
      </c>
      <c r="O69" s="27">
        <f t="shared" si="28"/>
        <v>6517.7999999999984</v>
      </c>
      <c r="P69">
        <f t="shared" si="29"/>
        <v>1</v>
      </c>
      <c r="Q69">
        <f t="shared" si="30"/>
        <v>0</v>
      </c>
      <c r="R69">
        <f t="shared" si="31"/>
        <v>0</v>
      </c>
      <c r="S69">
        <f t="shared" si="32"/>
        <v>1</v>
      </c>
      <c r="T69">
        <f t="shared" si="33"/>
        <v>0</v>
      </c>
      <c r="U69">
        <f t="shared" si="34"/>
        <v>0</v>
      </c>
      <c r="V69">
        <f t="shared" si="35"/>
        <v>1</v>
      </c>
    </row>
    <row r="70" spans="1:22">
      <c r="A70" t="s">
        <v>23</v>
      </c>
      <c r="B70" t="s">
        <v>11</v>
      </c>
      <c r="C70" t="s">
        <v>109</v>
      </c>
      <c r="D70" t="s">
        <v>13</v>
      </c>
      <c r="E70" t="s">
        <v>13</v>
      </c>
      <c r="F70" t="s">
        <v>15</v>
      </c>
      <c r="G70" t="s">
        <v>13</v>
      </c>
      <c r="H70" s="27">
        <v>5.3844950630000001</v>
      </c>
      <c r="I70" s="27">
        <v>6.0433692659</v>
      </c>
      <c r="J70" s="27">
        <f t="shared" si="24"/>
        <v>0.65887420289999987</v>
      </c>
      <c r="K70" s="27">
        <f t="shared" si="25"/>
        <v>0.66351406223077269</v>
      </c>
      <c r="L70" s="5">
        <v>218</v>
      </c>
      <c r="M70" s="5">
        <f t="shared" si="26"/>
        <v>421.31015215261908</v>
      </c>
      <c r="N70" s="27">
        <f t="shared" si="27"/>
        <v>203.31015215261908</v>
      </c>
      <c r="O70" s="27">
        <f t="shared" si="28"/>
        <v>6522.7999999999984</v>
      </c>
      <c r="P70">
        <f t="shared" si="29"/>
        <v>1</v>
      </c>
      <c r="Q70">
        <f t="shared" si="30"/>
        <v>0</v>
      </c>
      <c r="R70">
        <f t="shared" si="31"/>
        <v>0</v>
      </c>
      <c r="S70">
        <f t="shared" si="32"/>
        <v>1</v>
      </c>
      <c r="T70">
        <f t="shared" si="33"/>
        <v>0</v>
      </c>
      <c r="U70">
        <f t="shared" si="34"/>
        <v>0</v>
      </c>
      <c r="V70">
        <f t="shared" si="35"/>
        <v>1</v>
      </c>
    </row>
    <row r="71" spans="1:22">
      <c r="A71" t="s">
        <v>30</v>
      </c>
      <c r="B71" t="s">
        <v>26</v>
      </c>
      <c r="C71" t="s">
        <v>110</v>
      </c>
      <c r="D71" t="s">
        <v>29</v>
      </c>
      <c r="E71" t="s">
        <v>13</v>
      </c>
      <c r="F71" t="s">
        <v>14</v>
      </c>
      <c r="G71" t="s">
        <v>14</v>
      </c>
      <c r="H71" s="27">
        <v>5.3518581340000004</v>
      </c>
      <c r="I71" s="27">
        <v>4.3460017419000003</v>
      </c>
      <c r="J71" s="27">
        <f t="shared" si="24"/>
        <v>1.0058563921000001</v>
      </c>
      <c r="K71" s="27">
        <f t="shared" si="25"/>
        <v>0.6961509912307724</v>
      </c>
      <c r="L71" s="5">
        <v>211</v>
      </c>
      <c r="M71" s="5">
        <f t="shared" si="26"/>
        <v>77.169302496743029</v>
      </c>
      <c r="N71" s="27">
        <f t="shared" si="27"/>
        <v>133.83069750325697</v>
      </c>
      <c r="O71" s="27">
        <f t="shared" si="28"/>
        <v>6529.7999999999984</v>
      </c>
      <c r="P71">
        <f t="shared" si="29"/>
        <v>1</v>
      </c>
      <c r="Q71">
        <f t="shared" si="30"/>
        <v>0</v>
      </c>
      <c r="R71">
        <f t="shared" si="31"/>
        <v>0</v>
      </c>
      <c r="S71">
        <f t="shared" si="32"/>
        <v>1</v>
      </c>
      <c r="T71">
        <f t="shared" si="33"/>
        <v>0</v>
      </c>
      <c r="U71">
        <f t="shared" si="34"/>
        <v>0</v>
      </c>
      <c r="V71">
        <f t="shared" si="35"/>
        <v>1</v>
      </c>
    </row>
    <row r="72" spans="1:22">
      <c r="A72" t="s">
        <v>25</v>
      </c>
      <c r="B72" t="s">
        <v>26</v>
      </c>
      <c r="C72" t="s">
        <v>110</v>
      </c>
      <c r="D72" t="s">
        <v>27</v>
      </c>
      <c r="E72" t="s">
        <v>15</v>
      </c>
      <c r="F72" t="s">
        <v>15</v>
      </c>
      <c r="G72" t="s">
        <v>15</v>
      </c>
      <c r="H72" s="27">
        <v>5.2832037290000002</v>
      </c>
      <c r="I72" s="27">
        <v>5.0468323028000004</v>
      </c>
      <c r="J72" s="27">
        <f t="shared" si="24"/>
        <v>0.23637142619999985</v>
      </c>
      <c r="K72" s="27">
        <f t="shared" si="25"/>
        <v>0.76480539623077259</v>
      </c>
      <c r="L72" s="5">
        <v>197</v>
      </c>
      <c r="M72" s="5">
        <f t="shared" si="26"/>
        <v>155.5290145251536</v>
      </c>
      <c r="N72" s="27">
        <f t="shared" si="27"/>
        <v>41.470985474846401</v>
      </c>
      <c r="O72" s="27">
        <f t="shared" si="28"/>
        <v>6543.7999999999984</v>
      </c>
      <c r="P72">
        <f t="shared" si="29"/>
        <v>1</v>
      </c>
      <c r="Q72">
        <f t="shared" si="30"/>
        <v>0</v>
      </c>
      <c r="R72">
        <f t="shared" si="31"/>
        <v>0</v>
      </c>
      <c r="S72">
        <f t="shared" si="32"/>
        <v>1</v>
      </c>
      <c r="T72">
        <f t="shared" si="33"/>
        <v>0</v>
      </c>
      <c r="U72">
        <f t="shared" si="34"/>
        <v>0</v>
      </c>
      <c r="V72">
        <f t="shared" si="35"/>
        <v>1</v>
      </c>
    </row>
    <row r="73" spans="1:22">
      <c r="A73" t="s">
        <v>10</v>
      </c>
      <c r="B73" t="s">
        <v>11</v>
      </c>
      <c r="C73" t="s">
        <v>109</v>
      </c>
      <c r="D73" t="s">
        <v>13</v>
      </c>
      <c r="E73" t="s">
        <v>20</v>
      </c>
      <c r="F73" t="s">
        <v>14</v>
      </c>
      <c r="G73" t="s">
        <v>14</v>
      </c>
      <c r="H73" s="27">
        <v>5.2225156530000003</v>
      </c>
      <c r="I73" s="27">
        <v>6.5752637289999996</v>
      </c>
      <c r="J73" s="27">
        <f t="shared" si="24"/>
        <v>1.3527480759999992</v>
      </c>
      <c r="K73" s="27">
        <f t="shared" si="25"/>
        <v>0.82549347223077252</v>
      </c>
      <c r="L73" s="5">
        <v>185.4</v>
      </c>
      <c r="M73" s="5">
        <f t="shared" si="26"/>
        <v>717.13472863964978</v>
      </c>
      <c r="N73" s="27">
        <f t="shared" si="27"/>
        <v>531.7347286396498</v>
      </c>
      <c r="O73" s="27">
        <f t="shared" si="28"/>
        <v>6555.3999999999987</v>
      </c>
      <c r="P73">
        <f t="shared" si="29"/>
        <v>1</v>
      </c>
      <c r="Q73">
        <f t="shared" si="30"/>
        <v>0</v>
      </c>
      <c r="R73">
        <f t="shared" si="31"/>
        <v>0</v>
      </c>
      <c r="S73">
        <f t="shared" si="32"/>
        <v>1</v>
      </c>
      <c r="T73">
        <f t="shared" si="33"/>
        <v>0</v>
      </c>
      <c r="U73">
        <f t="shared" si="34"/>
        <v>0</v>
      </c>
      <c r="V73">
        <f t="shared" si="35"/>
        <v>1</v>
      </c>
    </row>
    <row r="74" spans="1:22">
      <c r="A74" t="s">
        <v>30</v>
      </c>
      <c r="B74" t="s">
        <v>26</v>
      </c>
      <c r="C74" t="s">
        <v>110</v>
      </c>
      <c r="D74" t="s">
        <v>27</v>
      </c>
      <c r="E74" t="s">
        <v>19</v>
      </c>
      <c r="F74" t="s">
        <v>12</v>
      </c>
      <c r="G74" t="s">
        <v>19</v>
      </c>
      <c r="H74" s="27">
        <v>5.0931365160000004</v>
      </c>
      <c r="I74" s="27">
        <v>4.6236292804000003</v>
      </c>
      <c r="J74" s="27">
        <f t="shared" si="24"/>
        <v>0.46950723560000007</v>
      </c>
      <c r="K74" s="27">
        <f t="shared" si="25"/>
        <v>0.95487260923077244</v>
      </c>
      <c r="L74" s="5">
        <v>162.9</v>
      </c>
      <c r="M74" s="5">
        <f t="shared" si="26"/>
        <v>101.86305166370124</v>
      </c>
      <c r="N74" s="27">
        <f t="shared" si="27"/>
        <v>61.036948336298764</v>
      </c>
      <c r="O74" s="27">
        <f t="shared" si="28"/>
        <v>6577.8999999999987</v>
      </c>
      <c r="P74">
        <f t="shared" si="29"/>
        <v>1</v>
      </c>
      <c r="Q74">
        <f t="shared" si="30"/>
        <v>0</v>
      </c>
      <c r="R74">
        <f t="shared" si="31"/>
        <v>0</v>
      </c>
      <c r="S74">
        <f t="shared" si="32"/>
        <v>1</v>
      </c>
      <c r="T74">
        <f t="shared" si="33"/>
        <v>0</v>
      </c>
      <c r="U74">
        <f t="shared" si="34"/>
        <v>0</v>
      </c>
      <c r="V74">
        <f t="shared" si="35"/>
        <v>1</v>
      </c>
    </row>
    <row r="75" spans="1:22">
      <c r="A75" t="s">
        <v>30</v>
      </c>
      <c r="B75" t="s">
        <v>26</v>
      </c>
      <c r="C75" t="s">
        <v>110</v>
      </c>
      <c r="D75" t="s">
        <v>27</v>
      </c>
      <c r="E75" t="s">
        <v>16</v>
      </c>
      <c r="F75" t="s">
        <v>12</v>
      </c>
      <c r="G75" t="s">
        <v>19</v>
      </c>
      <c r="H75" s="27">
        <v>5.0039463059999996</v>
      </c>
      <c r="I75" s="27">
        <v>5.0936312632999998</v>
      </c>
      <c r="J75" s="27">
        <f t="shared" si="24"/>
        <v>8.9684957300000256E-2</v>
      </c>
      <c r="K75" s="27">
        <f t="shared" si="25"/>
        <v>1.0440628192307733</v>
      </c>
      <c r="L75" s="5">
        <v>149</v>
      </c>
      <c r="M75" s="5">
        <f t="shared" si="26"/>
        <v>162.98061433926165</v>
      </c>
      <c r="N75" s="27">
        <f t="shared" si="27"/>
        <v>13.980614339261649</v>
      </c>
      <c r="O75" s="27">
        <f t="shared" si="28"/>
        <v>6591.7999999999984</v>
      </c>
      <c r="P75">
        <f t="shared" si="29"/>
        <v>1</v>
      </c>
      <c r="Q75">
        <f t="shared" si="30"/>
        <v>0</v>
      </c>
      <c r="R75">
        <f t="shared" si="31"/>
        <v>0</v>
      </c>
      <c r="S75">
        <f t="shared" si="32"/>
        <v>1</v>
      </c>
      <c r="T75">
        <f t="shared" si="33"/>
        <v>0</v>
      </c>
      <c r="U75">
        <f t="shared" si="34"/>
        <v>0</v>
      </c>
      <c r="V75">
        <f t="shared" si="35"/>
        <v>1</v>
      </c>
    </row>
    <row r="76" spans="1:22">
      <c r="A76" t="s">
        <v>10</v>
      </c>
      <c r="B76" t="s">
        <v>11</v>
      </c>
      <c r="C76" t="s">
        <v>110</v>
      </c>
      <c r="D76" t="s">
        <v>19</v>
      </c>
      <c r="E76" t="s">
        <v>12</v>
      </c>
      <c r="F76" t="s">
        <v>16</v>
      </c>
      <c r="G76" t="s">
        <v>18</v>
      </c>
      <c r="H76" s="27">
        <v>4.9621450850000004</v>
      </c>
      <c r="I76" s="27">
        <v>5.5025122693000004</v>
      </c>
      <c r="J76" s="27">
        <f t="shared" si="24"/>
        <v>0.54036718429999997</v>
      </c>
      <c r="K76" s="27">
        <f t="shared" si="25"/>
        <v>1.0858640402307724</v>
      </c>
      <c r="L76" s="5">
        <v>142.9</v>
      </c>
      <c r="M76" s="5">
        <f t="shared" si="26"/>
        <v>245.30743712686103</v>
      </c>
      <c r="N76" s="27">
        <f t="shared" si="27"/>
        <v>102.40743712686103</v>
      </c>
      <c r="O76" s="27">
        <f t="shared" si="28"/>
        <v>6597.8999999999987</v>
      </c>
      <c r="P76">
        <f t="shared" si="29"/>
        <v>1</v>
      </c>
      <c r="Q76">
        <f t="shared" si="30"/>
        <v>0</v>
      </c>
      <c r="R76">
        <f t="shared" si="31"/>
        <v>0</v>
      </c>
      <c r="S76">
        <f t="shared" si="32"/>
        <v>1</v>
      </c>
      <c r="T76">
        <f t="shared" si="33"/>
        <v>0</v>
      </c>
      <c r="U76">
        <f t="shared" si="34"/>
        <v>0</v>
      </c>
      <c r="V76">
        <f t="shared" si="35"/>
        <v>1</v>
      </c>
    </row>
    <row r="77" spans="1:22">
      <c r="A77" t="s">
        <v>22</v>
      </c>
      <c r="B77" t="s">
        <v>11</v>
      </c>
      <c r="C77" t="s">
        <v>109</v>
      </c>
      <c r="D77" t="s">
        <v>19</v>
      </c>
      <c r="E77" t="s">
        <v>12</v>
      </c>
      <c r="F77" t="s">
        <v>14</v>
      </c>
      <c r="G77" t="s">
        <v>14</v>
      </c>
      <c r="H77" s="27">
        <v>4.8751973230000001</v>
      </c>
      <c r="I77" s="27">
        <v>4.9322178761000002</v>
      </c>
      <c r="J77" s="27">
        <f t="shared" si="24"/>
        <v>5.7020553100000093E-2</v>
      </c>
      <c r="K77" s="27">
        <f t="shared" si="25"/>
        <v>1.1728118022307727</v>
      </c>
      <c r="L77" s="5">
        <v>131</v>
      </c>
      <c r="M77" s="5">
        <f t="shared" si="26"/>
        <v>138.68676154750031</v>
      </c>
      <c r="N77" s="27">
        <f t="shared" si="27"/>
        <v>7.6867615475003106</v>
      </c>
      <c r="O77" s="27">
        <f t="shared" si="28"/>
        <v>6609.7999999999984</v>
      </c>
      <c r="P77">
        <f t="shared" si="29"/>
        <v>1</v>
      </c>
      <c r="Q77">
        <f t="shared" si="30"/>
        <v>0</v>
      </c>
      <c r="R77">
        <f t="shared" si="31"/>
        <v>0</v>
      </c>
      <c r="S77">
        <f t="shared" si="32"/>
        <v>1</v>
      </c>
      <c r="T77">
        <f t="shared" si="33"/>
        <v>0</v>
      </c>
      <c r="U77">
        <f t="shared" si="34"/>
        <v>0</v>
      </c>
      <c r="V77">
        <f t="shared" si="35"/>
        <v>1</v>
      </c>
    </row>
    <row r="78" spans="1:22">
      <c r="A78" t="s">
        <v>22</v>
      </c>
      <c r="B78" t="s">
        <v>11</v>
      </c>
      <c r="C78" t="s">
        <v>109</v>
      </c>
      <c r="D78" t="s">
        <v>19</v>
      </c>
      <c r="E78" t="s">
        <v>21</v>
      </c>
      <c r="F78" t="s">
        <v>12</v>
      </c>
      <c r="G78" t="s">
        <v>21</v>
      </c>
      <c r="H78" s="27">
        <v>4.8121843550000003</v>
      </c>
      <c r="I78" s="27">
        <v>6.4720108510000003</v>
      </c>
      <c r="J78" s="27">
        <f t="shared" si="24"/>
        <v>1.659826496</v>
      </c>
      <c r="K78" s="27">
        <f t="shared" si="25"/>
        <v>1.2358247702307725</v>
      </c>
      <c r="L78" s="5">
        <v>123</v>
      </c>
      <c r="M78" s="5">
        <f t="shared" si="26"/>
        <v>646.78300445182549</v>
      </c>
      <c r="N78" s="27">
        <f t="shared" si="27"/>
        <v>523.78300445182549</v>
      </c>
      <c r="O78" s="27">
        <f t="shared" si="28"/>
        <v>6617.7999999999984</v>
      </c>
      <c r="P78">
        <f t="shared" si="29"/>
        <v>1</v>
      </c>
      <c r="Q78">
        <f t="shared" si="30"/>
        <v>0</v>
      </c>
      <c r="R78">
        <f t="shared" si="31"/>
        <v>0</v>
      </c>
      <c r="S78">
        <f t="shared" si="32"/>
        <v>1</v>
      </c>
      <c r="T78">
        <f t="shared" si="33"/>
        <v>0</v>
      </c>
      <c r="U78">
        <f t="shared" si="34"/>
        <v>0</v>
      </c>
      <c r="V78">
        <f t="shared" si="35"/>
        <v>1</v>
      </c>
    </row>
    <row r="79" spans="1:22">
      <c r="A79" t="s">
        <v>25</v>
      </c>
      <c r="B79" t="s">
        <v>26</v>
      </c>
      <c r="C79" t="s">
        <v>109</v>
      </c>
      <c r="D79" t="s">
        <v>28</v>
      </c>
      <c r="E79" t="s">
        <v>13</v>
      </c>
      <c r="F79" t="s">
        <v>13</v>
      </c>
      <c r="G79" t="s">
        <v>12</v>
      </c>
      <c r="H79" s="27">
        <v>4.7957905460000001</v>
      </c>
      <c r="I79" s="27">
        <v>3.6764424889999998</v>
      </c>
      <c r="J79" s="27">
        <f t="shared" si="24"/>
        <v>1.1193480570000003</v>
      </c>
      <c r="K79" s="27">
        <f t="shared" si="25"/>
        <v>1.2522185792307727</v>
      </c>
      <c r="L79" s="5">
        <v>121</v>
      </c>
      <c r="M79" s="5">
        <f t="shared" si="26"/>
        <v>39.505602172402995</v>
      </c>
      <c r="N79" s="27">
        <f t="shared" si="27"/>
        <v>81.494397827596998</v>
      </c>
      <c r="O79" s="27">
        <f t="shared" si="28"/>
        <v>6619.7999999999984</v>
      </c>
      <c r="P79">
        <f t="shared" si="29"/>
        <v>1</v>
      </c>
      <c r="Q79">
        <f t="shared" si="30"/>
        <v>0</v>
      </c>
      <c r="R79">
        <f t="shared" si="31"/>
        <v>0</v>
      </c>
      <c r="S79">
        <f t="shared" si="32"/>
        <v>1</v>
      </c>
      <c r="T79">
        <f t="shared" si="33"/>
        <v>0</v>
      </c>
      <c r="U79">
        <f t="shared" si="34"/>
        <v>0</v>
      </c>
      <c r="V79">
        <f t="shared" si="35"/>
        <v>1</v>
      </c>
    </row>
    <row r="80" spans="1:22">
      <c r="A80" t="s">
        <v>10</v>
      </c>
      <c r="B80" t="s">
        <v>11</v>
      </c>
      <c r="C80" t="s">
        <v>110</v>
      </c>
      <c r="D80" t="s">
        <v>19</v>
      </c>
      <c r="E80" t="s">
        <v>20</v>
      </c>
      <c r="F80" t="s">
        <v>14</v>
      </c>
      <c r="G80" t="s">
        <v>14</v>
      </c>
      <c r="H80" s="27">
        <v>4.7765993020000002</v>
      </c>
      <c r="I80" s="27">
        <v>4.9644715442000003</v>
      </c>
      <c r="J80" s="27">
        <f t="shared" si="24"/>
        <v>0.18787224220000009</v>
      </c>
      <c r="K80" s="27">
        <f t="shared" si="25"/>
        <v>1.2714098232307727</v>
      </c>
      <c r="L80" s="5">
        <v>118.7</v>
      </c>
      <c r="M80" s="5">
        <f t="shared" si="26"/>
        <v>143.23283804580728</v>
      </c>
      <c r="N80" s="27">
        <f t="shared" si="27"/>
        <v>24.532838045807281</v>
      </c>
      <c r="O80" s="27">
        <f t="shared" si="28"/>
        <v>6622.0999999999985</v>
      </c>
      <c r="P80">
        <f t="shared" si="29"/>
        <v>1</v>
      </c>
      <c r="Q80">
        <f t="shared" si="30"/>
        <v>0</v>
      </c>
      <c r="R80">
        <f t="shared" si="31"/>
        <v>0</v>
      </c>
      <c r="S80">
        <f t="shared" si="32"/>
        <v>1</v>
      </c>
      <c r="T80">
        <f t="shared" si="33"/>
        <v>0</v>
      </c>
      <c r="U80">
        <f t="shared" si="34"/>
        <v>0</v>
      </c>
      <c r="V80">
        <f t="shared" si="35"/>
        <v>1</v>
      </c>
    </row>
    <row r="81" spans="1:22">
      <c r="A81" t="s">
        <v>22</v>
      </c>
      <c r="B81" t="s">
        <v>11</v>
      </c>
      <c r="C81" t="s">
        <v>109</v>
      </c>
      <c r="D81" t="s">
        <v>21</v>
      </c>
      <c r="E81" t="s">
        <v>12</v>
      </c>
      <c r="F81" t="s">
        <v>19</v>
      </c>
      <c r="G81" t="s">
        <v>21</v>
      </c>
      <c r="H81" s="27">
        <v>4.7004803659999999</v>
      </c>
      <c r="I81" s="27">
        <v>7.5640308664000004</v>
      </c>
      <c r="J81" s="27">
        <f t="shared" si="24"/>
        <v>2.8635505004000006</v>
      </c>
      <c r="K81" s="27">
        <f t="shared" si="25"/>
        <v>1.347528759230773</v>
      </c>
      <c r="L81" s="5">
        <v>110</v>
      </c>
      <c r="M81" s="5">
        <f t="shared" si="26"/>
        <v>1927.5997718373703</v>
      </c>
      <c r="N81" s="27">
        <f t="shared" si="27"/>
        <v>1817.5997718373703</v>
      </c>
      <c r="O81" s="27">
        <f t="shared" si="28"/>
        <v>6630.7999999999984</v>
      </c>
      <c r="P81">
        <f t="shared" si="29"/>
        <v>1</v>
      </c>
      <c r="Q81">
        <f t="shared" si="30"/>
        <v>0</v>
      </c>
      <c r="R81">
        <f t="shared" si="31"/>
        <v>0</v>
      </c>
      <c r="S81">
        <f t="shared" si="32"/>
        <v>0</v>
      </c>
      <c r="T81">
        <f t="shared" si="33"/>
        <v>1</v>
      </c>
      <c r="U81">
        <f t="shared" si="34"/>
        <v>0</v>
      </c>
      <c r="V81">
        <f t="shared" si="35"/>
        <v>0</v>
      </c>
    </row>
    <row r="82" spans="1:22">
      <c r="A82" t="s">
        <v>30</v>
      </c>
      <c r="B82" t="s">
        <v>26</v>
      </c>
      <c r="C82" t="s">
        <v>110</v>
      </c>
      <c r="D82" t="s">
        <v>29</v>
      </c>
      <c r="E82" t="s">
        <v>15</v>
      </c>
      <c r="F82" t="s">
        <v>12</v>
      </c>
      <c r="G82" t="s">
        <v>13</v>
      </c>
      <c r="H82" s="27">
        <v>4.6327853530000001</v>
      </c>
      <c r="I82" s="27">
        <v>4.3601540317999996</v>
      </c>
      <c r="J82" s="27">
        <f t="shared" si="24"/>
        <v>0.27263132120000044</v>
      </c>
      <c r="K82" s="27">
        <f t="shared" si="25"/>
        <v>1.4152237722307728</v>
      </c>
      <c r="L82" s="5">
        <v>102.8</v>
      </c>
      <c r="M82" s="5">
        <f t="shared" si="26"/>
        <v>78.269189438766304</v>
      </c>
      <c r="N82" s="27">
        <f t="shared" si="27"/>
        <v>24.530810561233693</v>
      </c>
      <c r="O82" s="27">
        <f t="shared" si="28"/>
        <v>6637.9999999999982</v>
      </c>
      <c r="P82">
        <f t="shared" si="29"/>
        <v>1</v>
      </c>
      <c r="Q82">
        <f t="shared" si="30"/>
        <v>0</v>
      </c>
      <c r="R82">
        <f t="shared" si="31"/>
        <v>0</v>
      </c>
      <c r="S82">
        <f t="shared" si="32"/>
        <v>1</v>
      </c>
      <c r="T82">
        <f t="shared" si="33"/>
        <v>0</v>
      </c>
      <c r="U82">
        <f t="shared" si="34"/>
        <v>0</v>
      </c>
      <c r="V82">
        <f t="shared" si="35"/>
        <v>1</v>
      </c>
    </row>
    <row r="83" spans="1:22">
      <c r="A83" t="s">
        <v>25</v>
      </c>
      <c r="B83" t="s">
        <v>26</v>
      </c>
      <c r="C83" t="s">
        <v>110</v>
      </c>
      <c r="D83" t="s">
        <v>29</v>
      </c>
      <c r="E83" t="s">
        <v>20</v>
      </c>
      <c r="F83" t="s">
        <v>14</v>
      </c>
      <c r="G83" t="s">
        <v>14</v>
      </c>
      <c r="H83" s="27">
        <v>4.6249728130000003</v>
      </c>
      <c r="I83" s="27">
        <v>4.2933203383</v>
      </c>
      <c r="J83" s="27">
        <f t="shared" si="24"/>
        <v>0.33165247470000025</v>
      </c>
      <c r="K83" s="27">
        <f t="shared" si="25"/>
        <v>1.4230363122307725</v>
      </c>
      <c r="L83" s="5">
        <v>102</v>
      </c>
      <c r="M83" s="5">
        <f t="shared" si="26"/>
        <v>73.209144519898771</v>
      </c>
      <c r="N83" s="27">
        <f t="shared" si="27"/>
        <v>28.790855480101229</v>
      </c>
      <c r="O83" s="27">
        <f t="shared" si="28"/>
        <v>6638.7999999999984</v>
      </c>
      <c r="P83">
        <f t="shared" si="29"/>
        <v>1</v>
      </c>
      <c r="Q83">
        <f t="shared" si="30"/>
        <v>0</v>
      </c>
      <c r="R83">
        <f t="shared" si="31"/>
        <v>0</v>
      </c>
      <c r="S83">
        <f t="shared" si="32"/>
        <v>1</v>
      </c>
      <c r="T83">
        <f t="shared" si="33"/>
        <v>0</v>
      </c>
      <c r="U83">
        <f t="shared" si="34"/>
        <v>0</v>
      </c>
      <c r="V83">
        <f t="shared" si="35"/>
        <v>1</v>
      </c>
    </row>
    <row r="84" spans="1:22">
      <c r="A84" t="s">
        <v>30</v>
      </c>
      <c r="B84" t="s">
        <v>26</v>
      </c>
      <c r="C84" t="s">
        <v>110</v>
      </c>
      <c r="D84" t="s">
        <v>29</v>
      </c>
      <c r="E84" t="s">
        <v>15</v>
      </c>
      <c r="F84" t="s">
        <v>14</v>
      </c>
      <c r="G84" t="s">
        <v>14</v>
      </c>
      <c r="H84" s="27">
        <v>4.5496574760000001</v>
      </c>
      <c r="I84" s="27">
        <v>3.8973969894999998</v>
      </c>
      <c r="J84" s="27">
        <f t="shared" si="24"/>
        <v>0.65226048650000035</v>
      </c>
      <c r="K84" s="27">
        <f t="shared" si="25"/>
        <v>1.4983516492307727</v>
      </c>
      <c r="L84" s="5">
        <v>94.6</v>
      </c>
      <c r="M84" s="5">
        <f t="shared" si="26"/>
        <v>49.274021233847328</v>
      </c>
      <c r="N84" s="27">
        <f t="shared" si="27"/>
        <v>45.325978766152666</v>
      </c>
      <c r="O84" s="27">
        <f t="shared" si="28"/>
        <v>6646.199999999998</v>
      </c>
      <c r="P84">
        <f t="shared" si="29"/>
        <v>1</v>
      </c>
      <c r="Q84">
        <f t="shared" si="30"/>
        <v>0</v>
      </c>
      <c r="R84">
        <f t="shared" si="31"/>
        <v>0</v>
      </c>
      <c r="S84">
        <f t="shared" si="32"/>
        <v>1</v>
      </c>
      <c r="T84">
        <f t="shared" si="33"/>
        <v>0</v>
      </c>
      <c r="U84">
        <f t="shared" si="34"/>
        <v>0</v>
      </c>
      <c r="V84">
        <f t="shared" si="35"/>
        <v>1</v>
      </c>
    </row>
    <row r="85" spans="1:22">
      <c r="A85" t="s">
        <v>30</v>
      </c>
      <c r="B85" t="s">
        <v>26</v>
      </c>
      <c r="C85" t="s">
        <v>110</v>
      </c>
      <c r="D85" t="s">
        <v>29</v>
      </c>
      <c r="E85" t="s">
        <v>19</v>
      </c>
      <c r="F85" t="s">
        <v>12</v>
      </c>
      <c r="G85" t="s">
        <v>13</v>
      </c>
      <c r="H85" s="27">
        <v>4.4367515339999999</v>
      </c>
      <c r="I85" s="27">
        <v>4.4554247584000004</v>
      </c>
      <c r="J85" s="27">
        <f t="shared" si="24"/>
        <v>1.8673224400000521E-2</v>
      </c>
      <c r="K85" s="27">
        <f t="shared" si="25"/>
        <v>1.6112575912307729</v>
      </c>
      <c r="L85" s="5">
        <v>84.5</v>
      </c>
      <c r="M85" s="5">
        <f t="shared" si="26"/>
        <v>86.092711682293199</v>
      </c>
      <c r="N85" s="27">
        <f t="shared" si="27"/>
        <v>1.5927116822931993</v>
      </c>
      <c r="O85" s="27">
        <f t="shared" si="28"/>
        <v>6656.2999999999984</v>
      </c>
      <c r="P85">
        <f t="shared" si="29"/>
        <v>1</v>
      </c>
      <c r="Q85">
        <f t="shared" si="30"/>
        <v>0</v>
      </c>
      <c r="R85">
        <f t="shared" si="31"/>
        <v>0</v>
      </c>
      <c r="S85">
        <f t="shared" si="32"/>
        <v>1</v>
      </c>
      <c r="T85">
        <f t="shared" si="33"/>
        <v>0</v>
      </c>
      <c r="U85">
        <f t="shared" si="34"/>
        <v>0</v>
      </c>
      <c r="V85">
        <f t="shared" si="35"/>
        <v>1</v>
      </c>
    </row>
    <row r="86" spans="1:22">
      <c r="A86" t="s">
        <v>30</v>
      </c>
      <c r="B86" t="s">
        <v>26</v>
      </c>
      <c r="C86" t="s">
        <v>110</v>
      </c>
      <c r="D86" t="s">
        <v>29</v>
      </c>
      <c r="E86" t="s">
        <v>19</v>
      </c>
      <c r="F86" t="s">
        <v>14</v>
      </c>
      <c r="G86" t="s">
        <v>14</v>
      </c>
      <c r="H86" s="27">
        <v>4.2822062990000003</v>
      </c>
      <c r="I86" s="27">
        <v>4.7905200165000004</v>
      </c>
      <c r="J86" s="27">
        <f t="shared" si="24"/>
        <v>0.5083137175000001</v>
      </c>
      <c r="K86" s="27">
        <f t="shared" si="25"/>
        <v>1.7658028262307726</v>
      </c>
      <c r="L86" s="5">
        <v>72.400000000000006</v>
      </c>
      <c r="M86" s="5">
        <f t="shared" si="26"/>
        <v>120.36394362849006</v>
      </c>
      <c r="N86" s="27">
        <f t="shared" si="27"/>
        <v>47.963943628490057</v>
      </c>
      <c r="O86" s="27">
        <f t="shared" si="28"/>
        <v>6668.3999999999987</v>
      </c>
      <c r="P86">
        <f t="shared" si="29"/>
        <v>1</v>
      </c>
      <c r="Q86">
        <f t="shared" si="30"/>
        <v>0</v>
      </c>
      <c r="R86">
        <f t="shared" si="31"/>
        <v>0</v>
      </c>
      <c r="S86">
        <f t="shared" si="32"/>
        <v>1</v>
      </c>
      <c r="T86">
        <f t="shared" si="33"/>
        <v>0</v>
      </c>
      <c r="U86">
        <f t="shared" si="34"/>
        <v>0</v>
      </c>
      <c r="V86">
        <f t="shared" si="35"/>
        <v>1</v>
      </c>
    </row>
    <row r="87" spans="1:22">
      <c r="A87" t="s">
        <v>10</v>
      </c>
      <c r="B87" t="s">
        <v>11</v>
      </c>
      <c r="C87" t="s">
        <v>110</v>
      </c>
      <c r="D87" t="s">
        <v>19</v>
      </c>
      <c r="E87" t="s">
        <v>19</v>
      </c>
      <c r="F87" t="s">
        <v>12</v>
      </c>
      <c r="G87" t="s">
        <v>19</v>
      </c>
      <c r="H87" s="27">
        <v>4.2061840439999996</v>
      </c>
      <c r="I87" s="27">
        <v>3.4402716433</v>
      </c>
      <c r="J87" s="27">
        <f t="shared" si="24"/>
        <v>0.76591240069999955</v>
      </c>
      <c r="K87" s="27">
        <f t="shared" si="25"/>
        <v>1.8418250812307733</v>
      </c>
      <c r="L87" s="5">
        <v>67.099999999999994</v>
      </c>
      <c r="M87" s="5">
        <f t="shared" si="26"/>
        <v>31.195431047291567</v>
      </c>
      <c r="N87" s="27">
        <f t="shared" si="27"/>
        <v>35.904568952708431</v>
      </c>
      <c r="O87" s="27">
        <f t="shared" si="28"/>
        <v>6673.699999999998</v>
      </c>
      <c r="P87">
        <f t="shared" si="29"/>
        <v>1</v>
      </c>
      <c r="Q87">
        <f t="shared" si="30"/>
        <v>0</v>
      </c>
      <c r="R87">
        <f t="shared" si="31"/>
        <v>0</v>
      </c>
      <c r="S87">
        <f t="shared" si="32"/>
        <v>1</v>
      </c>
      <c r="T87">
        <f t="shared" si="33"/>
        <v>0</v>
      </c>
      <c r="U87">
        <f t="shared" si="34"/>
        <v>0</v>
      </c>
      <c r="V87">
        <f t="shared" si="35"/>
        <v>1</v>
      </c>
    </row>
    <row r="88" spans="1:22">
      <c r="A88" t="s">
        <v>22</v>
      </c>
      <c r="B88" t="s">
        <v>11</v>
      </c>
      <c r="C88" t="s">
        <v>109</v>
      </c>
      <c r="D88" t="s">
        <v>19</v>
      </c>
      <c r="E88" t="s">
        <v>21</v>
      </c>
      <c r="F88" t="s">
        <v>19</v>
      </c>
      <c r="G88" t="s">
        <v>21</v>
      </c>
      <c r="H88" s="27">
        <v>4.0943445619999999</v>
      </c>
      <c r="I88" s="27">
        <v>2.7009965490000001</v>
      </c>
      <c r="J88" s="27">
        <f t="shared" si="24"/>
        <v>1.3933480129999998</v>
      </c>
      <c r="K88" s="27">
        <f t="shared" si="25"/>
        <v>1.953664563230773</v>
      </c>
      <c r="L88" s="5">
        <v>60</v>
      </c>
      <c r="M88" s="5">
        <f t="shared" si="26"/>
        <v>14.894567497703019</v>
      </c>
      <c r="N88" s="27">
        <f t="shared" si="27"/>
        <v>45.105432502296978</v>
      </c>
      <c r="O88" s="27">
        <f t="shared" si="28"/>
        <v>6680.7999999999984</v>
      </c>
      <c r="P88">
        <f t="shared" si="29"/>
        <v>1</v>
      </c>
      <c r="Q88">
        <f t="shared" si="30"/>
        <v>0</v>
      </c>
      <c r="R88">
        <f t="shared" si="31"/>
        <v>0</v>
      </c>
      <c r="S88">
        <f t="shared" si="32"/>
        <v>1</v>
      </c>
      <c r="T88">
        <f t="shared" si="33"/>
        <v>0</v>
      </c>
      <c r="U88">
        <f t="shared" si="34"/>
        <v>0</v>
      </c>
      <c r="V88">
        <f t="shared" si="35"/>
        <v>1</v>
      </c>
    </row>
    <row r="89" spans="1:22">
      <c r="A89" t="s">
        <v>30</v>
      </c>
      <c r="B89" t="s">
        <v>26</v>
      </c>
      <c r="C89" t="s">
        <v>110</v>
      </c>
      <c r="D89" t="s">
        <v>27</v>
      </c>
      <c r="E89" t="s">
        <v>15</v>
      </c>
      <c r="F89" t="s">
        <v>15</v>
      </c>
      <c r="G89" t="s">
        <v>15</v>
      </c>
      <c r="H89" s="27">
        <v>4.0483006240000003</v>
      </c>
      <c r="I89" s="27">
        <v>4.2508044768</v>
      </c>
      <c r="J89" s="27">
        <f t="shared" si="24"/>
        <v>0.20250385279999961</v>
      </c>
      <c r="K89" s="27">
        <f t="shared" si="25"/>
        <v>1.9997085012307725</v>
      </c>
      <c r="L89" s="5">
        <v>57.3</v>
      </c>
      <c r="M89" s="5">
        <f t="shared" si="26"/>
        <v>70.161833216072537</v>
      </c>
      <c r="N89" s="27">
        <f t="shared" si="27"/>
        <v>12.86183321607254</v>
      </c>
      <c r="O89" s="27">
        <f t="shared" si="28"/>
        <v>6683.4999999999982</v>
      </c>
      <c r="P89">
        <f t="shared" si="29"/>
        <v>1</v>
      </c>
      <c r="Q89">
        <f t="shared" si="30"/>
        <v>0</v>
      </c>
      <c r="R89">
        <f t="shared" si="31"/>
        <v>0</v>
      </c>
      <c r="S89">
        <f t="shared" si="32"/>
        <v>1</v>
      </c>
      <c r="T89">
        <f t="shared" si="33"/>
        <v>0</v>
      </c>
      <c r="U89">
        <f t="shared" si="34"/>
        <v>0</v>
      </c>
      <c r="V89">
        <f t="shared" si="35"/>
        <v>1</v>
      </c>
    </row>
    <row r="90" spans="1:22">
      <c r="A90" t="s">
        <v>30</v>
      </c>
      <c r="B90" t="s">
        <v>26</v>
      </c>
      <c r="C90" t="s">
        <v>110</v>
      </c>
      <c r="D90" t="s">
        <v>29</v>
      </c>
      <c r="E90" t="s">
        <v>12</v>
      </c>
      <c r="F90" t="s">
        <v>12</v>
      </c>
      <c r="G90" t="s">
        <v>33</v>
      </c>
      <c r="H90" s="27">
        <v>4.0430512680000001</v>
      </c>
      <c r="I90" s="27">
        <v>2.5278159247</v>
      </c>
      <c r="J90" s="27">
        <f t="shared" si="24"/>
        <v>1.5152353433000001</v>
      </c>
      <c r="K90" s="27">
        <f t="shared" si="25"/>
        <v>2.0049578572307727</v>
      </c>
      <c r="L90" s="5">
        <v>57</v>
      </c>
      <c r="M90" s="5">
        <f t="shared" si="26"/>
        <v>12.526118253473443</v>
      </c>
      <c r="N90" s="27">
        <f t="shared" si="27"/>
        <v>44.473881746526558</v>
      </c>
      <c r="O90" s="27">
        <f t="shared" si="28"/>
        <v>6683.7999999999984</v>
      </c>
      <c r="P90">
        <f t="shared" si="29"/>
        <v>1</v>
      </c>
      <c r="Q90">
        <f t="shared" si="30"/>
        <v>0</v>
      </c>
      <c r="R90">
        <f t="shared" si="31"/>
        <v>0</v>
      </c>
      <c r="S90">
        <f t="shared" si="32"/>
        <v>1</v>
      </c>
      <c r="T90">
        <f t="shared" si="33"/>
        <v>0</v>
      </c>
      <c r="U90">
        <f t="shared" si="34"/>
        <v>0</v>
      </c>
      <c r="V90">
        <f t="shared" si="35"/>
        <v>1</v>
      </c>
    </row>
    <row r="91" spans="1:22">
      <c r="A91" t="s">
        <v>30</v>
      </c>
      <c r="B91" t="s">
        <v>26</v>
      </c>
      <c r="C91" t="s">
        <v>109</v>
      </c>
      <c r="D91" t="s">
        <v>28</v>
      </c>
      <c r="E91" t="s">
        <v>13</v>
      </c>
      <c r="F91" t="s">
        <v>13</v>
      </c>
      <c r="G91" t="s">
        <v>15</v>
      </c>
      <c r="H91" s="27">
        <v>3.9834130019999998</v>
      </c>
      <c r="I91" s="27">
        <v>3.8781549701000002</v>
      </c>
      <c r="J91" s="27">
        <f t="shared" si="24"/>
        <v>0.1052580318999996</v>
      </c>
      <c r="K91" s="27">
        <f t="shared" si="25"/>
        <v>2.064596123230773</v>
      </c>
      <c r="L91" s="5">
        <v>53.7</v>
      </c>
      <c r="M91" s="5">
        <f t="shared" si="26"/>
        <v>48.334953317278703</v>
      </c>
      <c r="N91" s="27">
        <f t="shared" si="27"/>
        <v>5.3650466827212995</v>
      </c>
      <c r="O91" s="27">
        <f t="shared" si="28"/>
        <v>6687.0999999999985</v>
      </c>
      <c r="P91">
        <f t="shared" si="29"/>
        <v>1</v>
      </c>
      <c r="Q91">
        <f t="shared" si="30"/>
        <v>0</v>
      </c>
      <c r="R91">
        <f t="shared" si="31"/>
        <v>0</v>
      </c>
      <c r="S91">
        <f t="shared" si="32"/>
        <v>1</v>
      </c>
      <c r="T91">
        <f t="shared" si="33"/>
        <v>0</v>
      </c>
      <c r="U91">
        <f t="shared" si="34"/>
        <v>0</v>
      </c>
      <c r="V91">
        <f t="shared" si="35"/>
        <v>1</v>
      </c>
    </row>
    <row r="92" spans="1:22">
      <c r="A92" t="s">
        <v>30</v>
      </c>
      <c r="B92" t="s">
        <v>26</v>
      </c>
      <c r="C92" t="s">
        <v>109</v>
      </c>
      <c r="D92" t="s">
        <v>28</v>
      </c>
      <c r="E92" t="s">
        <v>13</v>
      </c>
      <c r="F92" t="s">
        <v>12</v>
      </c>
      <c r="G92" t="s">
        <v>15</v>
      </c>
      <c r="H92" s="27">
        <v>3.864931398</v>
      </c>
      <c r="I92" s="27">
        <v>3.0052227099</v>
      </c>
      <c r="J92" s="27">
        <f t="shared" si="24"/>
        <v>0.85970868810000001</v>
      </c>
      <c r="K92" s="27">
        <f t="shared" si="25"/>
        <v>2.1830777272307729</v>
      </c>
      <c r="L92" s="5">
        <v>47.7</v>
      </c>
      <c r="M92" s="5">
        <f t="shared" si="26"/>
        <v>20.190712266807825</v>
      </c>
      <c r="N92" s="27">
        <f t="shared" si="27"/>
        <v>27.509287733192178</v>
      </c>
      <c r="O92" s="27">
        <f t="shared" si="28"/>
        <v>6693.0999999999985</v>
      </c>
      <c r="P92">
        <f t="shared" si="29"/>
        <v>1</v>
      </c>
      <c r="Q92">
        <f t="shared" si="30"/>
        <v>0</v>
      </c>
      <c r="R92">
        <f t="shared" si="31"/>
        <v>0</v>
      </c>
      <c r="S92">
        <f t="shared" si="32"/>
        <v>1</v>
      </c>
      <c r="T92">
        <f t="shared" si="33"/>
        <v>0</v>
      </c>
      <c r="U92">
        <f t="shared" si="34"/>
        <v>0</v>
      </c>
      <c r="V92">
        <f t="shared" si="35"/>
        <v>1</v>
      </c>
    </row>
    <row r="93" spans="1:22">
      <c r="A93" t="s">
        <v>22</v>
      </c>
      <c r="B93" t="s">
        <v>11</v>
      </c>
      <c r="C93" t="s">
        <v>109</v>
      </c>
      <c r="D93" t="s">
        <v>21</v>
      </c>
      <c r="E93" t="s">
        <v>19</v>
      </c>
      <c r="F93" t="s">
        <v>19</v>
      </c>
      <c r="G93" t="s">
        <v>12</v>
      </c>
      <c r="H93" s="27">
        <v>3.6888794539999998</v>
      </c>
      <c r="I93" s="27">
        <v>4.2052926654</v>
      </c>
      <c r="J93" s="27">
        <f t="shared" si="24"/>
        <v>0.51641321140000018</v>
      </c>
      <c r="K93" s="27">
        <f t="shared" si="25"/>
        <v>2.359129671230773</v>
      </c>
      <c r="L93" s="5">
        <v>40</v>
      </c>
      <c r="M93" s="5">
        <f t="shared" si="26"/>
        <v>67.040215146867823</v>
      </c>
      <c r="N93" s="27">
        <f t="shared" si="27"/>
        <v>27.040215146867823</v>
      </c>
      <c r="O93" s="27">
        <f t="shared" si="28"/>
        <v>6700.7999999999984</v>
      </c>
      <c r="P93">
        <f t="shared" si="29"/>
        <v>1</v>
      </c>
      <c r="Q93">
        <f t="shared" si="30"/>
        <v>0</v>
      </c>
      <c r="R93">
        <f t="shared" si="31"/>
        <v>0</v>
      </c>
      <c r="S93">
        <f t="shared" si="32"/>
        <v>1</v>
      </c>
      <c r="T93">
        <f t="shared" si="33"/>
        <v>0</v>
      </c>
      <c r="U93">
        <f t="shared" si="34"/>
        <v>0</v>
      </c>
      <c r="V93">
        <f t="shared" si="35"/>
        <v>1</v>
      </c>
    </row>
    <row r="94" spans="1:22">
      <c r="A94" t="s">
        <v>10</v>
      </c>
      <c r="B94" t="s">
        <v>11</v>
      </c>
      <c r="C94" t="s">
        <v>110</v>
      </c>
      <c r="D94" t="s">
        <v>20</v>
      </c>
      <c r="E94" t="s">
        <v>20</v>
      </c>
      <c r="F94" t="s">
        <v>14</v>
      </c>
      <c r="G94" t="s">
        <v>14</v>
      </c>
      <c r="H94" s="27">
        <v>3.4468078929999999</v>
      </c>
      <c r="I94" s="27">
        <v>4.3948985697999996</v>
      </c>
      <c r="J94" s="27">
        <f t="shared" si="24"/>
        <v>0.9480906767999997</v>
      </c>
      <c r="K94" s="27">
        <f t="shared" si="25"/>
        <v>2.6012012322307729</v>
      </c>
      <c r="L94" s="5">
        <v>31.4</v>
      </c>
      <c r="M94" s="5">
        <f t="shared" si="26"/>
        <v>81.036410806503213</v>
      </c>
      <c r="N94" s="27">
        <f t="shared" si="27"/>
        <v>49.636410806503214</v>
      </c>
      <c r="O94" s="27">
        <f t="shared" si="28"/>
        <v>6709.3999999999987</v>
      </c>
      <c r="P94">
        <f t="shared" si="29"/>
        <v>1</v>
      </c>
      <c r="Q94">
        <f t="shared" si="30"/>
        <v>0</v>
      </c>
      <c r="R94">
        <f t="shared" si="31"/>
        <v>0</v>
      </c>
      <c r="S94">
        <f t="shared" si="32"/>
        <v>1</v>
      </c>
      <c r="T94">
        <f t="shared" si="33"/>
        <v>0</v>
      </c>
      <c r="U94">
        <f t="shared" si="34"/>
        <v>0</v>
      </c>
      <c r="V94">
        <f t="shared" si="35"/>
        <v>1</v>
      </c>
    </row>
    <row r="95" spans="1:22">
      <c r="A95" t="s">
        <v>10</v>
      </c>
      <c r="B95" t="s">
        <v>11</v>
      </c>
      <c r="C95" t="s">
        <v>110</v>
      </c>
      <c r="D95" t="s">
        <v>19</v>
      </c>
      <c r="E95" t="s">
        <v>12</v>
      </c>
      <c r="F95" t="s">
        <v>19</v>
      </c>
      <c r="G95" t="s">
        <v>19</v>
      </c>
      <c r="H95" s="27">
        <v>3.3638415949999998</v>
      </c>
      <c r="I95" s="27">
        <v>3.4558312014000001</v>
      </c>
      <c r="J95" s="27">
        <f t="shared" si="24"/>
        <v>9.1989606400000312E-2</v>
      </c>
      <c r="K95" s="27">
        <f t="shared" si="25"/>
        <v>2.684167530230773</v>
      </c>
      <c r="L95" s="5">
        <v>28.9</v>
      </c>
      <c r="M95" s="5">
        <f t="shared" si="26"/>
        <v>31.684614035468705</v>
      </c>
      <c r="N95" s="27">
        <f t="shared" si="27"/>
        <v>2.7846140354687066</v>
      </c>
      <c r="O95" s="27">
        <f t="shared" si="28"/>
        <v>6711.8999999999987</v>
      </c>
      <c r="P95">
        <f t="shared" si="29"/>
        <v>1</v>
      </c>
      <c r="Q95">
        <f t="shared" si="30"/>
        <v>0</v>
      </c>
      <c r="R95">
        <f t="shared" si="31"/>
        <v>0</v>
      </c>
      <c r="S95">
        <f t="shared" si="32"/>
        <v>1</v>
      </c>
      <c r="T95">
        <f t="shared" si="33"/>
        <v>0</v>
      </c>
      <c r="U95">
        <f t="shared" si="34"/>
        <v>0</v>
      </c>
      <c r="V95">
        <f t="shared" si="35"/>
        <v>1</v>
      </c>
    </row>
    <row r="96" spans="1:22">
      <c r="A96" t="s">
        <v>10</v>
      </c>
      <c r="B96" t="s">
        <v>11</v>
      </c>
      <c r="C96" t="s">
        <v>110</v>
      </c>
      <c r="D96" t="s">
        <v>19</v>
      </c>
      <c r="E96" t="s">
        <v>19</v>
      </c>
      <c r="F96" t="s">
        <v>19</v>
      </c>
      <c r="G96" t="s">
        <v>21</v>
      </c>
      <c r="H96" s="27">
        <v>3.3638415949999998</v>
      </c>
      <c r="I96" s="27">
        <v>3.9559656987</v>
      </c>
      <c r="J96" s="27">
        <f t="shared" si="24"/>
        <v>0.59212410370000024</v>
      </c>
      <c r="K96" s="27">
        <f t="shared" si="25"/>
        <v>2.684167530230773</v>
      </c>
      <c r="L96" s="5">
        <v>28.9</v>
      </c>
      <c r="M96" s="5">
        <f t="shared" si="26"/>
        <v>52.24612360422875</v>
      </c>
      <c r="N96" s="27">
        <f t="shared" si="27"/>
        <v>23.346123604228751</v>
      </c>
      <c r="O96" s="27">
        <f t="shared" si="28"/>
        <v>6711.8999999999987</v>
      </c>
      <c r="P96">
        <f t="shared" si="29"/>
        <v>1</v>
      </c>
      <c r="Q96">
        <f t="shared" si="30"/>
        <v>0</v>
      </c>
      <c r="R96">
        <f t="shared" si="31"/>
        <v>0</v>
      </c>
      <c r="S96">
        <f t="shared" si="32"/>
        <v>1</v>
      </c>
      <c r="T96">
        <f t="shared" si="33"/>
        <v>0</v>
      </c>
      <c r="U96">
        <f t="shared" si="34"/>
        <v>0</v>
      </c>
      <c r="V96">
        <f t="shared" si="35"/>
        <v>1</v>
      </c>
    </row>
    <row r="97" spans="1:22">
      <c r="A97" t="s">
        <v>25</v>
      </c>
      <c r="B97" t="s">
        <v>26</v>
      </c>
      <c r="C97" t="s">
        <v>109</v>
      </c>
      <c r="D97" t="s">
        <v>28</v>
      </c>
      <c r="E97" t="s">
        <v>20</v>
      </c>
      <c r="F97" t="s">
        <v>14</v>
      </c>
      <c r="G97" t="s">
        <v>14</v>
      </c>
      <c r="H97" s="27">
        <v>3.182211841</v>
      </c>
      <c r="I97" s="27">
        <v>3.5923108266999999</v>
      </c>
      <c r="J97" s="27">
        <f t="shared" si="24"/>
        <v>0.41009898569999992</v>
      </c>
      <c r="K97" s="27">
        <f t="shared" si="25"/>
        <v>2.8657972842307728</v>
      </c>
      <c r="L97" s="5">
        <v>24.1</v>
      </c>
      <c r="M97" s="5">
        <f t="shared" si="26"/>
        <v>36.317903414673481</v>
      </c>
      <c r="N97" s="27">
        <f t="shared" si="27"/>
        <v>12.217903414673479</v>
      </c>
      <c r="O97" s="27">
        <f t="shared" si="28"/>
        <v>6716.699999999998</v>
      </c>
      <c r="P97">
        <f t="shared" si="29"/>
        <v>1</v>
      </c>
      <c r="Q97">
        <f t="shared" si="30"/>
        <v>0</v>
      </c>
      <c r="R97">
        <f t="shared" si="31"/>
        <v>0</v>
      </c>
      <c r="S97">
        <f t="shared" si="32"/>
        <v>1</v>
      </c>
      <c r="T97">
        <f t="shared" si="33"/>
        <v>0</v>
      </c>
      <c r="U97">
        <f t="shared" si="34"/>
        <v>0</v>
      </c>
      <c r="V97">
        <f t="shared" si="35"/>
        <v>1</v>
      </c>
    </row>
    <row r="98" spans="1:22">
      <c r="A98" t="s">
        <v>30</v>
      </c>
      <c r="B98" t="s">
        <v>26</v>
      </c>
      <c r="C98" t="s">
        <v>109</v>
      </c>
      <c r="D98" t="s">
        <v>28</v>
      </c>
      <c r="E98" t="s">
        <v>13</v>
      </c>
      <c r="F98" t="s">
        <v>13</v>
      </c>
      <c r="G98" t="s">
        <v>12</v>
      </c>
      <c r="H98" s="27">
        <v>3.1354942160000001</v>
      </c>
      <c r="I98" s="27">
        <v>4.2640417649</v>
      </c>
      <c r="J98" s="27">
        <f t="shared" ref="J98:J118" si="36">ABS(H98-I98)</f>
        <v>1.1285475488999999</v>
      </c>
      <c r="K98" s="27">
        <f t="shared" ref="K98:K118" si="37">ABS($AB$2-H98)</f>
        <v>2.9125149092307727</v>
      </c>
      <c r="L98" s="5">
        <v>23</v>
      </c>
      <c r="M98" s="5">
        <f t="shared" ref="M98:M118" si="38">EXP(I98)</f>
        <v>71.0967599110853</v>
      </c>
      <c r="N98" s="27">
        <f t="shared" ref="N98:N118" si="39">ABS(L98-M98)</f>
        <v>48.0967599110853</v>
      </c>
      <c r="O98" s="27">
        <f t="shared" ref="O98:O118" si="40">ABS($AB$3-L98)</f>
        <v>6717.7999999999984</v>
      </c>
      <c r="P98">
        <f t="shared" ref="P98:P118" si="41">IF(L98&lt;1000,1,0)</f>
        <v>1</v>
      </c>
      <c r="Q98">
        <f t="shared" ref="Q98:Q118" si="42">IF(L98&gt;=1000,IF(L98&lt;15000,1,0),0)</f>
        <v>0</v>
      </c>
      <c r="R98">
        <f t="shared" ref="R98:R118" si="43">IF(L98&gt;=15000,1,0)</f>
        <v>0</v>
      </c>
      <c r="S98">
        <f t="shared" ref="S98:S118" si="44">IF(M98&lt;1000,1,0)</f>
        <v>1</v>
      </c>
      <c r="T98">
        <f t="shared" ref="T98:T118" si="45">IF(M98&gt;=1000,IF(M98&lt;15000,1,0),0)</f>
        <v>0</v>
      </c>
      <c r="U98">
        <f t="shared" ref="U98:U118" si="46">IF(M98&gt;=15000,1,0)</f>
        <v>0</v>
      </c>
      <c r="V98">
        <f t="shared" ref="V98:V118" si="47">P98*S98+Q98*T98+R98*U98</f>
        <v>1</v>
      </c>
    </row>
    <row r="99" spans="1:22">
      <c r="A99" t="s">
        <v>25</v>
      </c>
      <c r="B99" t="s">
        <v>26</v>
      </c>
      <c r="C99" t="s">
        <v>109</v>
      </c>
      <c r="D99" t="s">
        <v>28</v>
      </c>
      <c r="E99" t="s">
        <v>12</v>
      </c>
      <c r="F99" t="s">
        <v>13</v>
      </c>
      <c r="G99" t="s">
        <v>18</v>
      </c>
      <c r="H99" s="27">
        <v>3.1179499060000002</v>
      </c>
      <c r="I99" s="27">
        <v>3.9994360916999998</v>
      </c>
      <c r="J99" s="27">
        <f t="shared" si="36"/>
        <v>0.88148618569999959</v>
      </c>
      <c r="K99" s="27">
        <f t="shared" si="37"/>
        <v>2.9300592192307726</v>
      </c>
      <c r="L99" s="5">
        <v>22.6</v>
      </c>
      <c r="M99" s="5">
        <f t="shared" si="38"/>
        <v>54.567370362447427</v>
      </c>
      <c r="N99" s="27">
        <f t="shared" si="39"/>
        <v>31.967370362447426</v>
      </c>
      <c r="O99" s="27">
        <f t="shared" si="40"/>
        <v>6718.199999999998</v>
      </c>
      <c r="P99">
        <f t="shared" si="41"/>
        <v>1</v>
      </c>
      <c r="Q99">
        <f t="shared" si="42"/>
        <v>0</v>
      </c>
      <c r="R99">
        <f t="shared" si="43"/>
        <v>0</v>
      </c>
      <c r="S99">
        <f t="shared" si="44"/>
        <v>1</v>
      </c>
      <c r="T99">
        <f t="shared" si="45"/>
        <v>0</v>
      </c>
      <c r="U99">
        <f t="shared" si="46"/>
        <v>0</v>
      </c>
      <c r="V99">
        <f t="shared" si="47"/>
        <v>1</v>
      </c>
    </row>
    <row r="100" spans="1:22">
      <c r="A100" t="s">
        <v>30</v>
      </c>
      <c r="B100" t="s">
        <v>26</v>
      </c>
      <c r="C100" t="s">
        <v>110</v>
      </c>
      <c r="D100" t="s">
        <v>29</v>
      </c>
      <c r="E100" t="s">
        <v>12</v>
      </c>
      <c r="F100" t="s">
        <v>14</v>
      </c>
      <c r="G100" t="s">
        <v>14</v>
      </c>
      <c r="H100" s="27">
        <v>2.9957322739999999</v>
      </c>
      <c r="I100" s="27">
        <v>5.6187697052000001</v>
      </c>
      <c r="J100" s="27">
        <f t="shared" si="36"/>
        <v>2.6230374312000002</v>
      </c>
      <c r="K100" s="27">
        <f t="shared" si="37"/>
        <v>3.052276851230773</v>
      </c>
      <c r="L100" s="5">
        <v>20</v>
      </c>
      <c r="M100" s="5">
        <f t="shared" si="38"/>
        <v>275.55016667218717</v>
      </c>
      <c r="N100" s="27">
        <f t="shared" si="39"/>
        <v>255.55016667218717</v>
      </c>
      <c r="O100" s="27">
        <f t="shared" si="40"/>
        <v>6720.7999999999984</v>
      </c>
      <c r="P100">
        <f t="shared" si="41"/>
        <v>1</v>
      </c>
      <c r="Q100">
        <f t="shared" si="42"/>
        <v>0</v>
      </c>
      <c r="R100">
        <f t="shared" si="43"/>
        <v>0</v>
      </c>
      <c r="S100">
        <f t="shared" si="44"/>
        <v>1</v>
      </c>
      <c r="T100">
        <f t="shared" si="45"/>
        <v>0</v>
      </c>
      <c r="U100">
        <f t="shared" si="46"/>
        <v>0</v>
      </c>
      <c r="V100">
        <f t="shared" si="47"/>
        <v>1</v>
      </c>
    </row>
    <row r="101" spans="1:22">
      <c r="A101" t="s">
        <v>30</v>
      </c>
      <c r="B101" t="s">
        <v>26</v>
      </c>
      <c r="C101" t="s">
        <v>109</v>
      </c>
      <c r="D101" t="s">
        <v>28</v>
      </c>
      <c r="E101" t="s">
        <v>13</v>
      </c>
      <c r="F101" t="s">
        <v>12</v>
      </c>
      <c r="G101" t="s">
        <v>18</v>
      </c>
      <c r="H101" s="27">
        <v>2.9601050959999999</v>
      </c>
      <c r="I101" s="27">
        <v>4.6386029269</v>
      </c>
      <c r="J101" s="27">
        <f t="shared" si="36"/>
        <v>1.6784978309</v>
      </c>
      <c r="K101" s="27">
        <f t="shared" si="37"/>
        <v>3.0879040292307729</v>
      </c>
      <c r="L101" s="5">
        <v>19.3</v>
      </c>
      <c r="M101" s="5">
        <f t="shared" si="38"/>
        <v>103.39978956318855</v>
      </c>
      <c r="N101" s="27">
        <f t="shared" si="39"/>
        <v>84.099789563188551</v>
      </c>
      <c r="O101" s="27">
        <f t="shared" si="40"/>
        <v>6721.4999999999982</v>
      </c>
      <c r="P101">
        <f t="shared" si="41"/>
        <v>1</v>
      </c>
      <c r="Q101">
        <f t="shared" si="42"/>
        <v>0</v>
      </c>
      <c r="R101">
        <f t="shared" si="43"/>
        <v>0</v>
      </c>
      <c r="S101">
        <f t="shared" si="44"/>
        <v>1</v>
      </c>
      <c r="T101">
        <f t="shared" si="45"/>
        <v>0</v>
      </c>
      <c r="U101">
        <f t="shared" si="46"/>
        <v>0</v>
      </c>
      <c r="V101">
        <f t="shared" si="47"/>
        <v>1</v>
      </c>
    </row>
    <row r="102" spans="1:22">
      <c r="A102" t="s">
        <v>10</v>
      </c>
      <c r="B102" t="s">
        <v>11</v>
      </c>
      <c r="C102" t="s">
        <v>109</v>
      </c>
      <c r="D102" t="s">
        <v>12</v>
      </c>
      <c r="E102" t="s">
        <v>19</v>
      </c>
      <c r="F102" t="s">
        <v>19</v>
      </c>
      <c r="G102" t="s">
        <v>19</v>
      </c>
      <c r="H102" s="27">
        <v>2.8678989019999999</v>
      </c>
      <c r="I102" s="27">
        <v>4.1253899657000002</v>
      </c>
      <c r="J102" s="27">
        <f t="shared" si="36"/>
        <v>1.2574910637000003</v>
      </c>
      <c r="K102" s="27">
        <f t="shared" si="37"/>
        <v>3.180110223230773</v>
      </c>
      <c r="L102" s="5">
        <v>17.600000000000001</v>
      </c>
      <c r="M102" s="5">
        <f t="shared" si="38"/>
        <v>61.891940278740563</v>
      </c>
      <c r="N102" s="27">
        <f t="shared" si="39"/>
        <v>44.291940278740562</v>
      </c>
      <c r="O102" s="27">
        <f t="shared" si="40"/>
        <v>6723.199999999998</v>
      </c>
      <c r="P102">
        <f t="shared" si="41"/>
        <v>1</v>
      </c>
      <c r="Q102">
        <f t="shared" si="42"/>
        <v>0</v>
      </c>
      <c r="R102">
        <f t="shared" si="43"/>
        <v>0</v>
      </c>
      <c r="S102">
        <f t="shared" si="44"/>
        <v>1</v>
      </c>
      <c r="T102">
        <f t="shared" si="45"/>
        <v>0</v>
      </c>
      <c r="U102">
        <f t="shared" si="46"/>
        <v>0</v>
      </c>
      <c r="V102">
        <f t="shared" si="47"/>
        <v>1</v>
      </c>
    </row>
    <row r="103" spans="1:22">
      <c r="A103" t="s">
        <v>30</v>
      </c>
      <c r="B103" t="s">
        <v>26</v>
      </c>
      <c r="C103" t="s">
        <v>109</v>
      </c>
      <c r="D103" t="s">
        <v>28</v>
      </c>
      <c r="E103" t="s">
        <v>12</v>
      </c>
      <c r="F103" t="s">
        <v>13</v>
      </c>
      <c r="G103" t="s">
        <v>18</v>
      </c>
      <c r="H103" s="27">
        <v>2.8213788860000002</v>
      </c>
      <c r="I103" s="27">
        <v>3.2482685752</v>
      </c>
      <c r="J103" s="27">
        <f t="shared" si="36"/>
        <v>0.42688968919999981</v>
      </c>
      <c r="K103" s="27">
        <f t="shared" si="37"/>
        <v>3.2266302392307726</v>
      </c>
      <c r="L103" s="5">
        <v>16.8</v>
      </c>
      <c r="M103" s="5">
        <f t="shared" si="38"/>
        <v>25.745724518309835</v>
      </c>
      <c r="N103" s="27">
        <f t="shared" si="39"/>
        <v>8.9457245183098344</v>
      </c>
      <c r="O103" s="27">
        <f t="shared" si="40"/>
        <v>6723.9999999999982</v>
      </c>
      <c r="P103">
        <f t="shared" si="41"/>
        <v>1</v>
      </c>
      <c r="Q103">
        <f t="shared" si="42"/>
        <v>0</v>
      </c>
      <c r="R103">
        <f t="shared" si="43"/>
        <v>0</v>
      </c>
      <c r="S103">
        <f t="shared" si="44"/>
        <v>1</v>
      </c>
      <c r="T103">
        <f t="shared" si="45"/>
        <v>0</v>
      </c>
      <c r="U103">
        <f t="shared" si="46"/>
        <v>0</v>
      </c>
      <c r="V103">
        <f t="shared" si="47"/>
        <v>1</v>
      </c>
    </row>
    <row r="104" spans="1:22">
      <c r="A104" t="s">
        <v>25</v>
      </c>
      <c r="B104" t="s">
        <v>26</v>
      </c>
      <c r="C104" t="s">
        <v>109</v>
      </c>
      <c r="D104" t="s">
        <v>28</v>
      </c>
      <c r="E104" t="s">
        <v>19</v>
      </c>
      <c r="F104" t="s">
        <v>12</v>
      </c>
      <c r="G104" t="s">
        <v>18</v>
      </c>
      <c r="H104" s="27">
        <v>2.714694744</v>
      </c>
      <c r="I104" s="27">
        <v>3.6025347109000001</v>
      </c>
      <c r="J104" s="27">
        <f t="shared" si="36"/>
        <v>0.88783996690000011</v>
      </c>
      <c r="K104" s="27">
        <f t="shared" si="37"/>
        <v>3.3333143812307728</v>
      </c>
      <c r="L104" s="5">
        <v>15.1</v>
      </c>
      <c r="M104" s="5">
        <f t="shared" si="38"/>
        <v>36.691118054263661</v>
      </c>
      <c r="N104" s="27">
        <f t="shared" si="39"/>
        <v>21.59111805426366</v>
      </c>
      <c r="O104" s="27">
        <f t="shared" si="40"/>
        <v>6725.699999999998</v>
      </c>
      <c r="P104">
        <f t="shared" si="41"/>
        <v>1</v>
      </c>
      <c r="Q104">
        <f t="shared" si="42"/>
        <v>0</v>
      </c>
      <c r="R104">
        <f t="shared" si="43"/>
        <v>0</v>
      </c>
      <c r="S104">
        <f t="shared" si="44"/>
        <v>1</v>
      </c>
      <c r="T104">
        <f t="shared" si="45"/>
        <v>0</v>
      </c>
      <c r="U104">
        <f t="shared" si="46"/>
        <v>0</v>
      </c>
      <c r="V104">
        <f t="shared" si="47"/>
        <v>1</v>
      </c>
    </row>
    <row r="105" spans="1:22">
      <c r="A105" t="s">
        <v>10</v>
      </c>
      <c r="B105" t="s">
        <v>11</v>
      </c>
      <c r="C105" t="s">
        <v>110</v>
      </c>
      <c r="D105" t="s">
        <v>15</v>
      </c>
      <c r="E105" t="s">
        <v>15</v>
      </c>
      <c r="F105" t="s">
        <v>15</v>
      </c>
      <c r="G105" t="s">
        <v>15</v>
      </c>
      <c r="H105" s="27">
        <v>2.660259537</v>
      </c>
      <c r="I105" s="27">
        <v>2.0301729898</v>
      </c>
      <c r="J105" s="27">
        <f t="shared" si="36"/>
        <v>0.6300865471999999</v>
      </c>
      <c r="K105" s="27">
        <f t="shared" si="37"/>
        <v>3.3877495882307729</v>
      </c>
      <c r="L105" s="5">
        <v>14.3</v>
      </c>
      <c r="M105" s="5">
        <f t="shared" si="38"/>
        <v>7.6154036319904925</v>
      </c>
      <c r="N105" s="27">
        <f t="shared" si="39"/>
        <v>6.6845963680095082</v>
      </c>
      <c r="O105" s="27">
        <f t="shared" si="40"/>
        <v>6726.4999999999982</v>
      </c>
      <c r="P105">
        <f t="shared" si="41"/>
        <v>1</v>
      </c>
      <c r="Q105">
        <f t="shared" si="42"/>
        <v>0</v>
      </c>
      <c r="R105">
        <f t="shared" si="43"/>
        <v>0</v>
      </c>
      <c r="S105">
        <f t="shared" si="44"/>
        <v>1</v>
      </c>
      <c r="T105">
        <f t="shared" si="45"/>
        <v>0</v>
      </c>
      <c r="U105">
        <f t="shared" si="46"/>
        <v>0</v>
      </c>
      <c r="V105">
        <f t="shared" si="47"/>
        <v>1</v>
      </c>
    </row>
    <row r="106" spans="1:22">
      <c r="A106" t="s">
        <v>30</v>
      </c>
      <c r="B106" t="s">
        <v>26</v>
      </c>
      <c r="C106" t="s">
        <v>109</v>
      </c>
      <c r="D106" t="s">
        <v>28</v>
      </c>
      <c r="E106" t="s">
        <v>19</v>
      </c>
      <c r="F106" t="s">
        <v>12</v>
      </c>
      <c r="G106" t="s">
        <v>18</v>
      </c>
      <c r="H106" s="27">
        <v>2.6026896850000001</v>
      </c>
      <c r="I106" s="27">
        <v>1.7114275174</v>
      </c>
      <c r="J106" s="27">
        <f t="shared" si="36"/>
        <v>0.8912621676000001</v>
      </c>
      <c r="K106" s="27">
        <f t="shared" si="37"/>
        <v>3.4453194402307727</v>
      </c>
      <c r="L106" s="5">
        <v>13.5</v>
      </c>
      <c r="M106" s="5">
        <f t="shared" si="38"/>
        <v>5.5368598024940621</v>
      </c>
      <c r="N106" s="27">
        <f t="shared" si="39"/>
        <v>7.9631401975059379</v>
      </c>
      <c r="O106" s="27">
        <f t="shared" si="40"/>
        <v>6727.2999999999984</v>
      </c>
      <c r="P106">
        <f t="shared" si="41"/>
        <v>1</v>
      </c>
      <c r="Q106">
        <f t="shared" si="42"/>
        <v>0</v>
      </c>
      <c r="R106">
        <f t="shared" si="43"/>
        <v>0</v>
      </c>
      <c r="S106">
        <f t="shared" si="44"/>
        <v>1</v>
      </c>
      <c r="T106">
        <f t="shared" si="45"/>
        <v>0</v>
      </c>
      <c r="U106">
        <f t="shared" si="46"/>
        <v>0</v>
      </c>
      <c r="V106">
        <f t="shared" si="47"/>
        <v>1</v>
      </c>
    </row>
    <row r="107" spans="1:22">
      <c r="A107" t="s">
        <v>10</v>
      </c>
      <c r="B107" t="s">
        <v>11</v>
      </c>
      <c r="C107" t="s">
        <v>110</v>
      </c>
      <c r="D107" t="s">
        <v>19</v>
      </c>
      <c r="E107" t="s">
        <v>19</v>
      </c>
      <c r="F107" t="s">
        <v>19</v>
      </c>
      <c r="G107" t="s">
        <v>12</v>
      </c>
      <c r="H107" s="27">
        <v>2.5726122299999998</v>
      </c>
      <c r="I107" s="27">
        <v>2.9469167915000001</v>
      </c>
      <c r="J107" s="27">
        <f t="shared" si="36"/>
        <v>0.37430456150000024</v>
      </c>
      <c r="K107" s="27">
        <f t="shared" si="37"/>
        <v>3.475396895230773</v>
      </c>
      <c r="L107" s="5">
        <v>13.1</v>
      </c>
      <c r="M107" s="5">
        <f t="shared" si="38"/>
        <v>19.047136808303541</v>
      </c>
      <c r="N107" s="27">
        <f t="shared" si="39"/>
        <v>5.9471368083035419</v>
      </c>
      <c r="O107" s="27">
        <f t="shared" si="40"/>
        <v>6727.699999999998</v>
      </c>
      <c r="P107">
        <f t="shared" si="41"/>
        <v>1</v>
      </c>
      <c r="Q107">
        <f t="shared" si="42"/>
        <v>0</v>
      </c>
      <c r="R107">
        <f t="shared" si="43"/>
        <v>0</v>
      </c>
      <c r="S107">
        <f t="shared" si="44"/>
        <v>1</v>
      </c>
      <c r="T107">
        <f t="shared" si="45"/>
        <v>0</v>
      </c>
      <c r="U107">
        <f t="shared" si="46"/>
        <v>0</v>
      </c>
      <c r="V107">
        <f t="shared" si="47"/>
        <v>1</v>
      </c>
    </row>
    <row r="108" spans="1:22">
      <c r="A108" t="s">
        <v>30</v>
      </c>
      <c r="B108" t="s">
        <v>26</v>
      </c>
      <c r="C108" t="s">
        <v>110</v>
      </c>
      <c r="D108" t="s">
        <v>29</v>
      </c>
      <c r="E108" t="s">
        <v>15</v>
      </c>
      <c r="F108" t="s">
        <v>12</v>
      </c>
      <c r="G108" t="s">
        <v>19</v>
      </c>
      <c r="H108" s="27">
        <v>2.4336133549999999</v>
      </c>
      <c r="I108" s="27">
        <v>2.2491096898</v>
      </c>
      <c r="J108" s="27">
        <f t="shared" si="36"/>
        <v>0.18450366519999983</v>
      </c>
      <c r="K108" s="27">
        <f t="shared" si="37"/>
        <v>3.614395770230773</v>
      </c>
      <c r="L108" s="5">
        <v>11.4</v>
      </c>
      <c r="M108" s="5">
        <f t="shared" si="38"/>
        <v>9.4792925674904218</v>
      </c>
      <c r="N108" s="27">
        <f t="shared" si="39"/>
        <v>1.9207074325095785</v>
      </c>
      <c r="O108" s="27">
        <f t="shared" si="40"/>
        <v>6729.3999999999987</v>
      </c>
      <c r="P108">
        <f t="shared" si="41"/>
        <v>1</v>
      </c>
      <c r="Q108">
        <f t="shared" si="42"/>
        <v>0</v>
      </c>
      <c r="R108">
        <f t="shared" si="43"/>
        <v>0</v>
      </c>
      <c r="S108">
        <f t="shared" si="44"/>
        <v>1</v>
      </c>
      <c r="T108">
        <f t="shared" si="45"/>
        <v>0</v>
      </c>
      <c r="U108">
        <f t="shared" si="46"/>
        <v>0</v>
      </c>
      <c r="V108">
        <f t="shared" si="47"/>
        <v>1</v>
      </c>
    </row>
    <row r="109" spans="1:22">
      <c r="A109" t="s">
        <v>25</v>
      </c>
      <c r="B109" t="s">
        <v>26</v>
      </c>
      <c r="C109" t="s">
        <v>110</v>
      </c>
      <c r="D109" t="s">
        <v>29</v>
      </c>
      <c r="E109" t="s">
        <v>15</v>
      </c>
      <c r="F109" t="s">
        <v>15</v>
      </c>
      <c r="G109" t="s">
        <v>15</v>
      </c>
      <c r="H109" s="27">
        <v>2.341805806</v>
      </c>
      <c r="I109" s="27">
        <v>2.8155988638</v>
      </c>
      <c r="J109" s="27">
        <f t="shared" si="36"/>
        <v>0.47379305780000003</v>
      </c>
      <c r="K109" s="27">
        <f t="shared" si="37"/>
        <v>3.7062033192307728</v>
      </c>
      <c r="L109" s="5">
        <v>10.4</v>
      </c>
      <c r="M109" s="5">
        <f t="shared" si="38"/>
        <v>16.70317571301317</v>
      </c>
      <c r="N109" s="27">
        <f t="shared" si="39"/>
        <v>6.3031757130131698</v>
      </c>
      <c r="O109" s="27">
        <f t="shared" si="40"/>
        <v>6730.3999999999987</v>
      </c>
      <c r="P109">
        <f t="shared" si="41"/>
        <v>1</v>
      </c>
      <c r="Q109">
        <f t="shared" si="42"/>
        <v>0</v>
      </c>
      <c r="R109">
        <f t="shared" si="43"/>
        <v>0</v>
      </c>
      <c r="S109">
        <f t="shared" si="44"/>
        <v>1</v>
      </c>
      <c r="T109">
        <f t="shared" si="45"/>
        <v>0</v>
      </c>
      <c r="U109">
        <f t="shared" si="46"/>
        <v>0</v>
      </c>
      <c r="V109">
        <f t="shared" si="47"/>
        <v>1</v>
      </c>
    </row>
    <row r="110" spans="1:22">
      <c r="A110" t="s">
        <v>23</v>
      </c>
      <c r="B110" t="s">
        <v>11</v>
      </c>
      <c r="C110" t="s">
        <v>110</v>
      </c>
      <c r="D110" t="s">
        <v>19</v>
      </c>
      <c r="E110" t="s">
        <v>19</v>
      </c>
      <c r="F110" t="s">
        <v>12</v>
      </c>
      <c r="G110" t="s">
        <v>19</v>
      </c>
      <c r="H110" s="27">
        <v>2.240709689</v>
      </c>
      <c r="I110" s="27">
        <v>2.9812451696000002</v>
      </c>
      <c r="J110" s="27">
        <f t="shared" si="36"/>
        <v>0.74053548060000018</v>
      </c>
      <c r="K110" s="27">
        <f t="shared" si="37"/>
        <v>3.8072994362307728</v>
      </c>
      <c r="L110" s="5">
        <v>9.4</v>
      </c>
      <c r="M110" s="5">
        <f t="shared" si="38"/>
        <v>19.712346584336995</v>
      </c>
      <c r="N110" s="27">
        <f t="shared" si="39"/>
        <v>10.312346584336995</v>
      </c>
      <c r="O110" s="27">
        <f t="shared" si="40"/>
        <v>6731.3999999999987</v>
      </c>
      <c r="P110">
        <f t="shared" si="41"/>
        <v>1</v>
      </c>
      <c r="Q110">
        <f t="shared" si="42"/>
        <v>0</v>
      </c>
      <c r="R110">
        <f t="shared" si="43"/>
        <v>0</v>
      </c>
      <c r="S110">
        <f t="shared" si="44"/>
        <v>1</v>
      </c>
      <c r="T110">
        <f t="shared" si="45"/>
        <v>0</v>
      </c>
      <c r="U110">
        <f t="shared" si="46"/>
        <v>0</v>
      </c>
      <c r="V110">
        <f t="shared" si="47"/>
        <v>1</v>
      </c>
    </row>
    <row r="111" spans="1:22">
      <c r="A111" t="s">
        <v>10</v>
      </c>
      <c r="B111" t="s">
        <v>11</v>
      </c>
      <c r="C111" t="s">
        <v>110</v>
      </c>
      <c r="D111" t="s">
        <v>19</v>
      </c>
      <c r="E111" t="s">
        <v>19</v>
      </c>
      <c r="F111" t="s">
        <v>19</v>
      </c>
      <c r="G111" t="s">
        <v>19</v>
      </c>
      <c r="H111" s="27">
        <v>1.7404661749999999</v>
      </c>
      <c r="I111" s="27">
        <v>1.5943828038000001</v>
      </c>
      <c r="J111" s="27">
        <f t="shared" si="36"/>
        <v>0.14608337119999981</v>
      </c>
      <c r="K111" s="27">
        <f t="shared" si="37"/>
        <v>4.3075429502307729</v>
      </c>
      <c r="L111" s="5">
        <v>5.7</v>
      </c>
      <c r="M111" s="5">
        <f t="shared" si="38"/>
        <v>4.9252882646274063</v>
      </c>
      <c r="N111" s="27">
        <f t="shared" si="39"/>
        <v>0.77471173537259386</v>
      </c>
      <c r="O111" s="27">
        <f t="shared" si="40"/>
        <v>6735.0999999999985</v>
      </c>
      <c r="P111">
        <f t="shared" si="41"/>
        <v>1</v>
      </c>
      <c r="Q111">
        <f t="shared" si="42"/>
        <v>0</v>
      </c>
      <c r="R111">
        <f t="shared" si="43"/>
        <v>0</v>
      </c>
      <c r="S111">
        <f t="shared" si="44"/>
        <v>1</v>
      </c>
      <c r="T111">
        <f t="shared" si="45"/>
        <v>0</v>
      </c>
      <c r="U111">
        <f t="shared" si="46"/>
        <v>0</v>
      </c>
      <c r="V111">
        <f t="shared" si="47"/>
        <v>1</v>
      </c>
    </row>
    <row r="112" spans="1:22">
      <c r="A112" t="s">
        <v>30</v>
      </c>
      <c r="B112" t="s">
        <v>26</v>
      </c>
      <c r="C112" t="s">
        <v>110</v>
      </c>
      <c r="D112" t="s">
        <v>29</v>
      </c>
      <c r="E112" t="s">
        <v>19</v>
      </c>
      <c r="F112" t="s">
        <v>12</v>
      </c>
      <c r="G112" t="s">
        <v>19</v>
      </c>
      <c r="H112" s="27">
        <v>1.7404661749999999</v>
      </c>
      <c r="I112" s="27">
        <v>2.5268776537000002</v>
      </c>
      <c r="J112" s="27">
        <f t="shared" si="36"/>
        <v>0.78641147870000028</v>
      </c>
      <c r="K112" s="27">
        <f t="shared" si="37"/>
        <v>4.3075429502307729</v>
      </c>
      <c r="L112" s="5">
        <v>5.7</v>
      </c>
      <c r="M112" s="5">
        <f t="shared" si="38"/>
        <v>12.514370871949165</v>
      </c>
      <c r="N112" s="27">
        <f t="shared" si="39"/>
        <v>6.8143708719491647</v>
      </c>
      <c r="O112" s="27">
        <f t="shared" si="40"/>
        <v>6735.0999999999985</v>
      </c>
      <c r="P112">
        <f t="shared" si="41"/>
        <v>1</v>
      </c>
      <c r="Q112">
        <f t="shared" si="42"/>
        <v>0</v>
      </c>
      <c r="R112">
        <f t="shared" si="43"/>
        <v>0</v>
      </c>
      <c r="S112">
        <f t="shared" si="44"/>
        <v>1</v>
      </c>
      <c r="T112">
        <f t="shared" si="45"/>
        <v>0</v>
      </c>
      <c r="U112">
        <f t="shared" si="46"/>
        <v>0</v>
      </c>
      <c r="V112">
        <f t="shared" si="47"/>
        <v>1</v>
      </c>
    </row>
    <row r="113" spans="1:22">
      <c r="A113" t="s">
        <v>30</v>
      </c>
      <c r="B113" t="s">
        <v>26</v>
      </c>
      <c r="C113" t="s">
        <v>110</v>
      </c>
      <c r="D113" t="s">
        <v>29</v>
      </c>
      <c r="E113" t="s">
        <v>19</v>
      </c>
      <c r="F113" t="s">
        <v>19</v>
      </c>
      <c r="G113" t="s">
        <v>18</v>
      </c>
      <c r="H113" s="27">
        <v>1.722766598</v>
      </c>
      <c r="I113" s="27">
        <v>3.4701595822</v>
      </c>
      <c r="J113" s="27">
        <f t="shared" si="36"/>
        <v>1.7473929842</v>
      </c>
      <c r="K113" s="27">
        <f t="shared" si="37"/>
        <v>4.3252425272307731</v>
      </c>
      <c r="L113" s="5">
        <v>5.6</v>
      </c>
      <c r="M113" s="5">
        <f t="shared" si="38"/>
        <v>32.141871306039917</v>
      </c>
      <c r="N113" s="27">
        <f t="shared" si="39"/>
        <v>26.541871306039916</v>
      </c>
      <c r="O113" s="27">
        <f t="shared" si="40"/>
        <v>6735.199999999998</v>
      </c>
      <c r="P113">
        <f t="shared" si="41"/>
        <v>1</v>
      </c>
      <c r="Q113">
        <f t="shared" si="42"/>
        <v>0</v>
      </c>
      <c r="R113">
        <f t="shared" si="43"/>
        <v>0</v>
      </c>
      <c r="S113">
        <f t="shared" si="44"/>
        <v>1</v>
      </c>
      <c r="T113">
        <f t="shared" si="45"/>
        <v>0</v>
      </c>
      <c r="U113">
        <f t="shared" si="46"/>
        <v>0</v>
      </c>
      <c r="V113">
        <f t="shared" si="47"/>
        <v>1</v>
      </c>
    </row>
    <row r="114" spans="1:22">
      <c r="A114" t="s">
        <v>30</v>
      </c>
      <c r="B114" t="s">
        <v>26</v>
      </c>
      <c r="C114" t="s">
        <v>110</v>
      </c>
      <c r="D114" t="s">
        <v>29</v>
      </c>
      <c r="E114" t="s">
        <v>33</v>
      </c>
      <c r="F114" t="s">
        <v>12</v>
      </c>
      <c r="G114" t="s">
        <v>33</v>
      </c>
      <c r="H114" s="27">
        <v>1.1631508100000001</v>
      </c>
      <c r="I114" s="27">
        <v>3.1130507354999999</v>
      </c>
      <c r="J114" s="27">
        <f t="shared" si="36"/>
        <v>1.9498999254999998</v>
      </c>
      <c r="K114" s="27">
        <f t="shared" si="37"/>
        <v>4.8848583152307725</v>
      </c>
      <c r="L114" s="5">
        <v>3.2</v>
      </c>
      <c r="M114" s="5">
        <f t="shared" si="38"/>
        <v>22.489549519213849</v>
      </c>
      <c r="N114" s="27">
        <f t="shared" si="39"/>
        <v>19.28954951921385</v>
      </c>
      <c r="O114" s="27">
        <f t="shared" si="40"/>
        <v>6737.5999999999985</v>
      </c>
      <c r="P114">
        <f t="shared" si="41"/>
        <v>1</v>
      </c>
      <c r="Q114">
        <f t="shared" si="42"/>
        <v>0</v>
      </c>
      <c r="R114">
        <f t="shared" si="43"/>
        <v>0</v>
      </c>
      <c r="S114">
        <f t="shared" si="44"/>
        <v>1</v>
      </c>
      <c r="T114">
        <f t="shared" si="45"/>
        <v>0</v>
      </c>
      <c r="U114">
        <f t="shared" si="46"/>
        <v>0</v>
      </c>
      <c r="V114">
        <f t="shared" si="47"/>
        <v>1</v>
      </c>
    </row>
    <row r="115" spans="1:22">
      <c r="A115" t="s">
        <v>23</v>
      </c>
      <c r="B115" t="s">
        <v>11</v>
      </c>
      <c r="C115" t="s">
        <v>110</v>
      </c>
      <c r="D115" t="s">
        <v>15</v>
      </c>
      <c r="E115" t="s">
        <v>15</v>
      </c>
      <c r="F115" t="s">
        <v>15</v>
      </c>
      <c r="G115" t="s">
        <v>15</v>
      </c>
      <c r="H115" s="27">
        <v>0.993251773</v>
      </c>
      <c r="I115" s="27">
        <v>1.3290096107</v>
      </c>
      <c r="J115" s="27">
        <f t="shared" si="36"/>
        <v>0.33575783770000001</v>
      </c>
      <c r="K115" s="27">
        <f t="shared" si="37"/>
        <v>5.0547573522307729</v>
      </c>
      <c r="L115" s="5">
        <v>2.7</v>
      </c>
      <c r="M115" s="5">
        <f t="shared" si="38"/>
        <v>3.7773005364007091</v>
      </c>
      <c r="N115" s="27">
        <f t="shared" si="39"/>
        <v>1.0773005364007089</v>
      </c>
      <c r="O115" s="27">
        <f t="shared" si="40"/>
        <v>6738.0999999999985</v>
      </c>
      <c r="P115">
        <f t="shared" si="41"/>
        <v>1</v>
      </c>
      <c r="Q115">
        <f t="shared" si="42"/>
        <v>0</v>
      </c>
      <c r="R115">
        <f t="shared" si="43"/>
        <v>0</v>
      </c>
      <c r="S115">
        <f t="shared" si="44"/>
        <v>1</v>
      </c>
      <c r="T115">
        <f t="shared" si="45"/>
        <v>0</v>
      </c>
      <c r="U115">
        <f t="shared" si="46"/>
        <v>0</v>
      </c>
      <c r="V115">
        <f t="shared" si="47"/>
        <v>1</v>
      </c>
    </row>
    <row r="116" spans="1:22">
      <c r="A116" t="s">
        <v>30</v>
      </c>
      <c r="B116" t="s">
        <v>26</v>
      </c>
      <c r="C116" t="s">
        <v>110</v>
      </c>
      <c r="D116" t="s">
        <v>29</v>
      </c>
      <c r="E116" t="s">
        <v>15</v>
      </c>
      <c r="F116" t="s">
        <v>15</v>
      </c>
      <c r="G116" t="s">
        <v>15</v>
      </c>
      <c r="H116" s="27">
        <v>0.530628251</v>
      </c>
      <c r="I116" s="27">
        <v>1.6865873870000001</v>
      </c>
      <c r="J116" s="27">
        <f t="shared" si="36"/>
        <v>1.1559591360000001</v>
      </c>
      <c r="K116" s="27">
        <f t="shared" si="37"/>
        <v>5.5173808742307724</v>
      </c>
      <c r="L116" s="5">
        <v>1.7</v>
      </c>
      <c r="M116" s="5">
        <f t="shared" si="38"/>
        <v>5.4010176363961131</v>
      </c>
      <c r="N116" s="27">
        <f t="shared" si="39"/>
        <v>3.7010176363961129</v>
      </c>
      <c r="O116" s="27">
        <f t="shared" si="40"/>
        <v>6739.0999999999985</v>
      </c>
      <c r="P116">
        <f t="shared" si="41"/>
        <v>1</v>
      </c>
      <c r="Q116">
        <f t="shared" si="42"/>
        <v>0</v>
      </c>
      <c r="R116">
        <f t="shared" si="43"/>
        <v>0</v>
      </c>
      <c r="S116">
        <f t="shared" si="44"/>
        <v>1</v>
      </c>
      <c r="T116">
        <f t="shared" si="45"/>
        <v>0</v>
      </c>
      <c r="U116">
        <f t="shared" si="46"/>
        <v>0</v>
      </c>
      <c r="V116">
        <f t="shared" si="47"/>
        <v>1</v>
      </c>
    </row>
    <row r="117" spans="1:22">
      <c r="A117" t="s">
        <v>23</v>
      </c>
      <c r="B117" t="s">
        <v>11</v>
      </c>
      <c r="C117" t="s">
        <v>110</v>
      </c>
      <c r="D117" t="s">
        <v>19</v>
      </c>
      <c r="E117" t="s">
        <v>19</v>
      </c>
      <c r="F117" t="s">
        <v>19</v>
      </c>
      <c r="G117" t="s">
        <v>19</v>
      </c>
      <c r="H117" s="27">
        <v>0.26236426499999999</v>
      </c>
      <c r="I117" s="27">
        <v>0.6799699977</v>
      </c>
      <c r="J117" s="27">
        <f t="shared" si="36"/>
        <v>0.41760573270000001</v>
      </c>
      <c r="K117" s="27">
        <f t="shared" si="37"/>
        <v>5.7856448602307733</v>
      </c>
      <c r="L117" s="5">
        <v>1.3</v>
      </c>
      <c r="M117" s="5">
        <f t="shared" si="38"/>
        <v>1.9738185122469343</v>
      </c>
      <c r="N117" s="27">
        <f t="shared" si="39"/>
        <v>0.67381851224693423</v>
      </c>
      <c r="O117" s="27">
        <f t="shared" si="40"/>
        <v>6739.4999999999982</v>
      </c>
      <c r="P117">
        <f t="shared" si="41"/>
        <v>1</v>
      </c>
      <c r="Q117">
        <f t="shared" si="42"/>
        <v>0</v>
      </c>
      <c r="R117">
        <f t="shared" si="43"/>
        <v>0</v>
      </c>
      <c r="S117">
        <f t="shared" si="44"/>
        <v>1</v>
      </c>
      <c r="T117">
        <f t="shared" si="45"/>
        <v>0</v>
      </c>
      <c r="U117">
        <f t="shared" si="46"/>
        <v>0</v>
      </c>
      <c r="V117">
        <f t="shared" si="47"/>
        <v>1</v>
      </c>
    </row>
    <row r="118" spans="1:22">
      <c r="A118" t="s">
        <v>22</v>
      </c>
      <c r="B118" t="s">
        <v>11</v>
      </c>
      <c r="C118" t="s">
        <v>109</v>
      </c>
      <c r="D118" t="s">
        <v>15</v>
      </c>
      <c r="E118" t="s">
        <v>15</v>
      </c>
      <c r="F118" t="s">
        <v>15</v>
      </c>
      <c r="G118" t="s">
        <v>15</v>
      </c>
      <c r="H118" s="27">
        <v>0</v>
      </c>
      <c r="I118" s="27">
        <v>1.8300648107999999</v>
      </c>
      <c r="J118" s="27">
        <f t="shared" si="36"/>
        <v>1.8300648107999999</v>
      </c>
      <c r="K118" s="27">
        <f t="shared" si="37"/>
        <v>6.0480091252307728</v>
      </c>
      <c r="L118" s="5">
        <v>1</v>
      </c>
      <c r="M118" s="5">
        <f t="shared" si="38"/>
        <v>6.2342906947989807</v>
      </c>
      <c r="N118" s="27">
        <f t="shared" si="39"/>
        <v>5.2342906947989807</v>
      </c>
      <c r="O118" s="27">
        <f t="shared" si="40"/>
        <v>6739.7999999999984</v>
      </c>
      <c r="P118">
        <f t="shared" si="41"/>
        <v>1</v>
      </c>
      <c r="Q118">
        <f t="shared" si="42"/>
        <v>0</v>
      </c>
      <c r="R118">
        <f t="shared" si="43"/>
        <v>0</v>
      </c>
      <c r="S118">
        <f t="shared" si="44"/>
        <v>1</v>
      </c>
      <c r="T118">
        <f t="shared" si="45"/>
        <v>0</v>
      </c>
      <c r="U118">
        <f t="shared" si="46"/>
        <v>0</v>
      </c>
      <c r="V118">
        <f t="shared" si="47"/>
        <v>1</v>
      </c>
    </row>
  </sheetData>
  <sortState ref="A2:W118">
    <sortCondition descending="1" ref="L2:L118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8"/>
  <sheetViews>
    <sheetView workbookViewId="0"/>
  </sheetViews>
  <sheetFormatPr defaultRowHeight="16.5"/>
  <cols>
    <col min="8" max="11" width="9.125" style="27" bestFit="1" customWidth="1"/>
    <col min="12" max="15" width="9.5" style="27" bestFit="1" customWidth="1"/>
    <col min="26" max="26" width="10.5" bestFit="1" customWidth="1"/>
  </cols>
  <sheetData>
    <row r="1" spans="1:28">
      <c r="A1" s="23" t="s">
        <v>8</v>
      </c>
      <c r="B1" s="23" t="s">
        <v>9</v>
      </c>
      <c r="C1" s="23" t="s">
        <v>111</v>
      </c>
      <c r="D1" s="23" t="s">
        <v>105</v>
      </c>
      <c r="E1" s="23" t="s">
        <v>106</v>
      </c>
      <c r="F1" s="23" t="s">
        <v>107</v>
      </c>
      <c r="G1" s="23" t="s">
        <v>108</v>
      </c>
      <c r="H1" s="25" t="s">
        <v>35</v>
      </c>
      <c r="I1" s="25" t="s">
        <v>36</v>
      </c>
      <c r="J1" s="25" t="s">
        <v>37</v>
      </c>
      <c r="K1" s="25" t="s">
        <v>38</v>
      </c>
      <c r="L1" s="29" t="s">
        <v>39</v>
      </c>
      <c r="M1" s="29" t="s">
        <v>40</v>
      </c>
      <c r="N1" s="25" t="s">
        <v>41</v>
      </c>
      <c r="O1" s="25" t="s">
        <v>42</v>
      </c>
      <c r="P1" s="23" t="s">
        <v>43</v>
      </c>
      <c r="Q1" s="23" t="s">
        <v>44</v>
      </c>
      <c r="R1" s="23" t="s">
        <v>45</v>
      </c>
      <c r="S1" s="23" t="s">
        <v>46</v>
      </c>
      <c r="T1" s="23" t="s">
        <v>47</v>
      </c>
      <c r="U1" s="23" t="s">
        <v>48</v>
      </c>
      <c r="V1" s="23" t="s">
        <v>49</v>
      </c>
      <c r="X1" s="4" t="s">
        <v>50</v>
      </c>
      <c r="Y1" s="4" t="s">
        <v>4</v>
      </c>
      <c r="Z1" s="4" t="s">
        <v>3</v>
      </c>
    </row>
    <row r="2" spans="1:28">
      <c r="A2" t="s">
        <v>23</v>
      </c>
      <c r="B2" t="s">
        <v>11</v>
      </c>
      <c r="C2" t="s">
        <v>109</v>
      </c>
      <c r="D2" t="s">
        <v>13</v>
      </c>
      <c r="E2" t="s">
        <v>21</v>
      </c>
      <c r="F2" t="s">
        <v>13</v>
      </c>
      <c r="G2" t="s">
        <v>21</v>
      </c>
      <c r="H2" s="27">
        <v>11.198214719999999</v>
      </c>
      <c r="I2" s="27">
        <v>10.031162869499999</v>
      </c>
      <c r="J2" s="27">
        <f t="shared" ref="J2:J33" si="0">ABS(H2-I2)</f>
        <v>1.1670518505</v>
      </c>
      <c r="K2" s="27">
        <f t="shared" ref="K2:K33" si="1">ABS($AB$2-H2)</f>
        <v>5.1502055947692265</v>
      </c>
      <c r="L2" s="5">
        <v>73000</v>
      </c>
      <c r="M2" s="5">
        <f t="shared" ref="M2:M33" si="2">EXP(I2)</f>
        <v>22723.680862362457</v>
      </c>
      <c r="N2" s="27">
        <f t="shared" ref="N2:N33" si="3">ABS(L2-M2)</f>
        <v>50276.319137637547</v>
      </c>
      <c r="O2" s="27">
        <f t="shared" ref="O2:O33" si="4">ABS($AB$3-L2)</f>
        <v>66259.199999999997</v>
      </c>
      <c r="P2">
        <f t="shared" ref="P2:P33" si="5">IF(L2&lt;1000,1,0)</f>
        <v>0</v>
      </c>
      <c r="Q2">
        <f t="shared" ref="Q2:Q33" si="6">IF(L2&gt;=1000,IF(L2&lt;15000,1,0),0)</f>
        <v>0</v>
      </c>
      <c r="R2">
        <f t="shared" ref="R2:R33" si="7">IF(L2&gt;=15000,1,0)</f>
        <v>1</v>
      </c>
      <c r="S2">
        <f t="shared" ref="S2:S33" si="8">IF(M2&lt;1000,1,0)</f>
        <v>0</v>
      </c>
      <c r="T2">
        <f t="shared" ref="T2:T33" si="9">IF(M2&gt;=1000,IF(M2&lt;15000,1,0),0)</f>
        <v>0</v>
      </c>
      <c r="U2">
        <f t="shared" ref="U2:U33" si="10">IF(M2&gt;=15000,1,0)</f>
        <v>1</v>
      </c>
      <c r="V2">
        <f t="shared" ref="V2:V33" si="11">P2*S2+Q2*T2+R2*U2</f>
        <v>1</v>
      </c>
      <c r="X2" s="1" t="s">
        <v>2</v>
      </c>
      <c r="Y2" s="2">
        <f>PEARSON(H2:H118,I2:I118)</f>
        <v>0.87878688705818586</v>
      </c>
      <c r="Z2" s="2">
        <f>PEARSON(L2:L118,M2:M118)</f>
        <v>0.73255379630819062</v>
      </c>
      <c r="AA2" t="s">
        <v>7</v>
      </c>
      <c r="AB2">
        <f>AVERAGE(H2:H118)</f>
        <v>6.0480091252307728</v>
      </c>
    </row>
    <row r="3" spans="1:28">
      <c r="A3" t="s">
        <v>23</v>
      </c>
      <c r="B3" t="s">
        <v>11</v>
      </c>
      <c r="C3" t="s">
        <v>109</v>
      </c>
      <c r="D3" t="s">
        <v>24</v>
      </c>
      <c r="E3" t="s">
        <v>13</v>
      </c>
      <c r="F3" t="s">
        <v>13</v>
      </c>
      <c r="G3" t="s">
        <v>13</v>
      </c>
      <c r="H3" s="27">
        <v>11.127262979999999</v>
      </c>
      <c r="I3" s="27">
        <v>10.631363262300001</v>
      </c>
      <c r="J3" s="27">
        <f t="shared" si="0"/>
        <v>0.49589971769999863</v>
      </c>
      <c r="K3" s="27">
        <f t="shared" si="1"/>
        <v>5.0792538547692265</v>
      </c>
      <c r="L3" s="5">
        <v>68000</v>
      </c>
      <c r="M3" s="5">
        <f t="shared" si="2"/>
        <v>41413.544258004506</v>
      </c>
      <c r="N3" s="27">
        <f t="shared" si="3"/>
        <v>26586.455741995494</v>
      </c>
      <c r="O3" s="27">
        <f t="shared" si="4"/>
        <v>61259.200000000004</v>
      </c>
      <c r="P3">
        <f t="shared" si="5"/>
        <v>0</v>
      </c>
      <c r="Q3">
        <f t="shared" si="6"/>
        <v>0</v>
      </c>
      <c r="R3">
        <f t="shared" si="7"/>
        <v>1</v>
      </c>
      <c r="S3">
        <f t="shared" si="8"/>
        <v>0</v>
      </c>
      <c r="T3">
        <f t="shared" si="9"/>
        <v>0</v>
      </c>
      <c r="U3">
        <f t="shared" si="10"/>
        <v>1</v>
      </c>
      <c r="V3">
        <f t="shared" si="11"/>
        <v>1</v>
      </c>
      <c r="X3" s="1" t="s">
        <v>1</v>
      </c>
      <c r="Y3" s="2">
        <f>AVERAGE(J2:J118)</f>
        <v>1.0666317813888884</v>
      </c>
      <c r="Z3" s="5">
        <f>AVERAGE(N2:N118)</f>
        <v>4131.0484451620077</v>
      </c>
      <c r="AA3" t="s">
        <v>6</v>
      </c>
      <c r="AB3">
        <f>AVERAGE(L2:L118)</f>
        <v>6740.7999999999984</v>
      </c>
    </row>
    <row r="4" spans="1:28">
      <c r="A4" t="s">
        <v>23</v>
      </c>
      <c r="B4" t="s">
        <v>11</v>
      </c>
      <c r="C4" t="s">
        <v>109</v>
      </c>
      <c r="D4" t="s">
        <v>21</v>
      </c>
      <c r="E4" t="s">
        <v>13</v>
      </c>
      <c r="F4" t="s">
        <v>21</v>
      </c>
      <c r="G4" t="s">
        <v>13</v>
      </c>
      <c r="H4" s="27">
        <v>11.00209984</v>
      </c>
      <c r="I4" s="27">
        <v>11.129256851499999</v>
      </c>
      <c r="J4" s="27">
        <f t="shared" si="0"/>
        <v>0.12715701149999958</v>
      </c>
      <c r="K4" s="27">
        <f t="shared" si="1"/>
        <v>4.9540907147692268</v>
      </c>
      <c r="L4" s="5">
        <v>60000</v>
      </c>
      <c r="M4" s="5">
        <f t="shared" si="2"/>
        <v>68135.718236356552</v>
      </c>
      <c r="N4" s="27">
        <f t="shared" si="3"/>
        <v>8135.7182363565516</v>
      </c>
      <c r="O4" s="27">
        <f t="shared" si="4"/>
        <v>53259.200000000004</v>
      </c>
      <c r="P4">
        <f t="shared" si="5"/>
        <v>0</v>
      </c>
      <c r="Q4">
        <f t="shared" si="6"/>
        <v>0</v>
      </c>
      <c r="R4">
        <f t="shared" si="7"/>
        <v>1</v>
      </c>
      <c r="S4">
        <f t="shared" si="8"/>
        <v>0</v>
      </c>
      <c r="T4">
        <f t="shared" si="9"/>
        <v>0</v>
      </c>
      <c r="U4">
        <f t="shared" si="10"/>
        <v>1</v>
      </c>
      <c r="V4">
        <f t="shared" si="11"/>
        <v>1</v>
      </c>
      <c r="X4" s="1" t="s">
        <v>5</v>
      </c>
      <c r="Y4" s="2">
        <f>SUM(J2:J118)/SUM(K2:K118)</f>
        <v>0.46935608638615683</v>
      </c>
      <c r="Z4" s="2">
        <f>SUM(N2:N118)/SUM(O2:O118)</f>
        <v>0.43336949859135654</v>
      </c>
    </row>
    <row r="5" spans="1:28">
      <c r="A5" t="s">
        <v>23</v>
      </c>
      <c r="B5" t="s">
        <v>11</v>
      </c>
      <c r="C5" t="s">
        <v>109</v>
      </c>
      <c r="D5" t="s">
        <v>24</v>
      </c>
      <c r="E5" t="s">
        <v>13</v>
      </c>
      <c r="F5" t="s">
        <v>24</v>
      </c>
      <c r="G5" t="s">
        <v>13</v>
      </c>
      <c r="H5" s="27">
        <v>10.96819829</v>
      </c>
      <c r="I5" s="27">
        <v>10.648053877000001</v>
      </c>
      <c r="J5" s="27">
        <f t="shared" si="0"/>
        <v>0.32014441299999952</v>
      </c>
      <c r="K5" s="27">
        <f t="shared" si="1"/>
        <v>4.9201891647692273</v>
      </c>
      <c r="L5" s="5">
        <v>58000</v>
      </c>
      <c r="M5" s="5">
        <f t="shared" si="2"/>
        <v>42110.562418347763</v>
      </c>
      <c r="N5" s="27">
        <f t="shared" si="3"/>
        <v>15889.437581652237</v>
      </c>
      <c r="O5" s="27">
        <f t="shared" si="4"/>
        <v>51259.200000000004</v>
      </c>
      <c r="P5">
        <f t="shared" si="5"/>
        <v>0</v>
      </c>
      <c r="Q5">
        <f t="shared" si="6"/>
        <v>0</v>
      </c>
      <c r="R5">
        <f t="shared" si="7"/>
        <v>1</v>
      </c>
      <c r="S5">
        <f t="shared" si="8"/>
        <v>0</v>
      </c>
      <c r="T5">
        <f t="shared" si="9"/>
        <v>0</v>
      </c>
      <c r="U5">
        <f t="shared" si="10"/>
        <v>1</v>
      </c>
      <c r="V5">
        <f t="shared" si="11"/>
        <v>1</v>
      </c>
      <c r="X5" s="1" t="s">
        <v>34</v>
      </c>
      <c r="Y5" s="1"/>
      <c r="Z5" s="3">
        <f>AVERAGE(V2:V118)</f>
        <v>0.74358974358974361</v>
      </c>
    </row>
    <row r="6" spans="1:28">
      <c r="A6" t="s">
        <v>10</v>
      </c>
      <c r="B6" t="s">
        <v>11</v>
      </c>
      <c r="C6" t="s">
        <v>109</v>
      </c>
      <c r="D6" t="s">
        <v>12</v>
      </c>
      <c r="E6" t="s">
        <v>13</v>
      </c>
      <c r="F6" t="s">
        <v>13</v>
      </c>
      <c r="G6" t="s">
        <v>13</v>
      </c>
      <c r="H6" s="27">
        <v>10.858999000000001</v>
      </c>
      <c r="I6" s="27">
        <v>7.5306425523999998</v>
      </c>
      <c r="J6" s="27">
        <f t="shared" si="0"/>
        <v>3.3283564476000009</v>
      </c>
      <c r="K6" s="27">
        <f t="shared" si="1"/>
        <v>4.8109898747692279</v>
      </c>
      <c r="L6" s="5">
        <v>52000</v>
      </c>
      <c r="M6" s="5">
        <f t="shared" si="2"/>
        <v>1864.3030311651942</v>
      </c>
      <c r="N6" s="27">
        <f t="shared" si="3"/>
        <v>50135.696968834804</v>
      </c>
      <c r="O6" s="27">
        <f t="shared" si="4"/>
        <v>45259.200000000004</v>
      </c>
      <c r="P6">
        <f t="shared" si="5"/>
        <v>0</v>
      </c>
      <c r="Q6">
        <f t="shared" si="6"/>
        <v>0</v>
      </c>
      <c r="R6">
        <f t="shared" si="7"/>
        <v>1</v>
      </c>
      <c r="S6">
        <f t="shared" si="8"/>
        <v>0</v>
      </c>
      <c r="T6">
        <f t="shared" si="9"/>
        <v>1</v>
      </c>
      <c r="U6">
        <f t="shared" si="10"/>
        <v>0</v>
      </c>
      <c r="V6">
        <f t="shared" si="11"/>
        <v>0</v>
      </c>
      <c r="X6" s="1" t="s">
        <v>54</v>
      </c>
      <c r="Y6" s="1"/>
      <c r="Z6" s="1">
        <v>117</v>
      </c>
    </row>
    <row r="7" spans="1:28">
      <c r="A7" t="s">
        <v>23</v>
      </c>
      <c r="B7" t="s">
        <v>11</v>
      </c>
      <c r="C7" t="s">
        <v>109</v>
      </c>
      <c r="D7" t="s">
        <v>21</v>
      </c>
      <c r="E7" t="s">
        <v>13</v>
      </c>
      <c r="F7" t="s">
        <v>13</v>
      </c>
      <c r="G7" t="s">
        <v>21</v>
      </c>
      <c r="H7" s="27">
        <v>10.77895629</v>
      </c>
      <c r="I7" s="27">
        <v>10.685044905</v>
      </c>
      <c r="J7" s="27">
        <f t="shared" si="0"/>
        <v>9.391138500000018E-2</v>
      </c>
      <c r="K7" s="27">
        <f t="shared" si="1"/>
        <v>4.7309471647692272</v>
      </c>
      <c r="L7" s="5">
        <v>48000</v>
      </c>
      <c r="M7" s="5">
        <f t="shared" si="2"/>
        <v>43697.44466985669</v>
      </c>
      <c r="N7" s="27">
        <f t="shared" si="3"/>
        <v>4302.5553301433101</v>
      </c>
      <c r="O7" s="27">
        <f t="shared" si="4"/>
        <v>41259.200000000004</v>
      </c>
      <c r="P7">
        <f t="shared" si="5"/>
        <v>0</v>
      </c>
      <c r="Q7">
        <f t="shared" si="6"/>
        <v>0</v>
      </c>
      <c r="R7">
        <f t="shared" si="7"/>
        <v>1</v>
      </c>
      <c r="S7">
        <f t="shared" si="8"/>
        <v>0</v>
      </c>
      <c r="T7">
        <f t="shared" si="9"/>
        <v>0</v>
      </c>
      <c r="U7">
        <f t="shared" si="10"/>
        <v>1</v>
      </c>
      <c r="V7">
        <f t="shared" si="11"/>
        <v>1</v>
      </c>
    </row>
    <row r="8" spans="1:28">
      <c r="A8" t="s">
        <v>23</v>
      </c>
      <c r="B8" t="s">
        <v>11</v>
      </c>
      <c r="C8" t="s">
        <v>109</v>
      </c>
      <c r="D8" t="s">
        <v>13</v>
      </c>
      <c r="E8" t="s">
        <v>13</v>
      </c>
      <c r="F8" t="s">
        <v>21</v>
      </c>
      <c r="G8" t="s">
        <v>21</v>
      </c>
      <c r="H8" s="27">
        <v>10.59663473</v>
      </c>
      <c r="I8" s="27">
        <v>9.5988564424000007</v>
      </c>
      <c r="J8" s="27">
        <f t="shared" si="0"/>
        <v>0.9977782875999992</v>
      </c>
      <c r="K8" s="27">
        <f t="shared" si="1"/>
        <v>4.5486256047692271</v>
      </c>
      <c r="L8" s="5">
        <v>40000</v>
      </c>
      <c r="M8" s="5">
        <f t="shared" si="2"/>
        <v>14747.906837856151</v>
      </c>
      <c r="N8" s="27">
        <f t="shared" si="3"/>
        <v>25252.09316214385</v>
      </c>
      <c r="O8" s="27">
        <f t="shared" si="4"/>
        <v>33259.200000000004</v>
      </c>
      <c r="P8">
        <f t="shared" si="5"/>
        <v>0</v>
      </c>
      <c r="Q8">
        <f t="shared" si="6"/>
        <v>0</v>
      </c>
      <c r="R8">
        <f t="shared" si="7"/>
        <v>1</v>
      </c>
      <c r="S8">
        <f t="shared" si="8"/>
        <v>0</v>
      </c>
      <c r="T8">
        <f t="shared" si="9"/>
        <v>1</v>
      </c>
      <c r="U8">
        <f t="shared" si="10"/>
        <v>0</v>
      </c>
      <c r="V8">
        <f t="shared" si="11"/>
        <v>0</v>
      </c>
    </row>
    <row r="9" spans="1:28">
      <c r="A9" t="s">
        <v>23</v>
      </c>
      <c r="B9" t="s">
        <v>11</v>
      </c>
      <c r="C9" t="s">
        <v>109</v>
      </c>
      <c r="D9" t="s">
        <v>21</v>
      </c>
      <c r="E9" t="s">
        <v>13</v>
      </c>
      <c r="F9" t="s">
        <v>13</v>
      </c>
      <c r="G9" t="s">
        <v>13</v>
      </c>
      <c r="H9" s="27">
        <v>10.491274219999999</v>
      </c>
      <c r="I9" s="27">
        <v>9.9112375113999995</v>
      </c>
      <c r="J9" s="27">
        <f t="shared" si="0"/>
        <v>0.58003670859999978</v>
      </c>
      <c r="K9" s="27">
        <f t="shared" si="1"/>
        <v>4.4432650947692265</v>
      </c>
      <c r="L9" s="5">
        <v>36000</v>
      </c>
      <c r="M9" s="5">
        <f t="shared" si="2"/>
        <v>20155.601350502078</v>
      </c>
      <c r="N9" s="27">
        <f t="shared" si="3"/>
        <v>15844.398649497922</v>
      </c>
      <c r="O9" s="27">
        <f t="shared" si="4"/>
        <v>29259.200000000001</v>
      </c>
      <c r="P9">
        <f t="shared" si="5"/>
        <v>0</v>
      </c>
      <c r="Q9">
        <f t="shared" si="6"/>
        <v>0</v>
      </c>
      <c r="R9">
        <f t="shared" si="7"/>
        <v>1</v>
      </c>
      <c r="S9">
        <f t="shared" si="8"/>
        <v>0</v>
      </c>
      <c r="T9">
        <f t="shared" si="9"/>
        <v>0</v>
      </c>
      <c r="U9">
        <f t="shared" si="10"/>
        <v>1</v>
      </c>
      <c r="V9">
        <f t="shared" si="11"/>
        <v>1</v>
      </c>
      <c r="X9" s="4" t="s">
        <v>51</v>
      </c>
      <c r="Y9" s="4" t="s">
        <v>4</v>
      </c>
      <c r="Z9" s="4" t="s">
        <v>3</v>
      </c>
    </row>
    <row r="10" spans="1:28">
      <c r="A10" t="s">
        <v>23</v>
      </c>
      <c r="B10" t="s">
        <v>11</v>
      </c>
      <c r="C10" t="s">
        <v>109</v>
      </c>
      <c r="D10" t="s">
        <v>13</v>
      </c>
      <c r="E10" t="s">
        <v>21</v>
      </c>
      <c r="F10" t="s">
        <v>21</v>
      </c>
      <c r="G10" t="s">
        <v>13</v>
      </c>
      <c r="H10" s="27">
        <v>10.37349118</v>
      </c>
      <c r="I10" s="27">
        <v>9.8342571218000003</v>
      </c>
      <c r="J10" s="27">
        <f t="shared" si="0"/>
        <v>0.53923405819999992</v>
      </c>
      <c r="K10" s="27">
        <f t="shared" si="1"/>
        <v>4.3254820547692274</v>
      </c>
      <c r="L10" s="5">
        <v>32000</v>
      </c>
      <c r="M10" s="5">
        <f t="shared" si="2"/>
        <v>18662.232754028042</v>
      </c>
      <c r="N10" s="27">
        <f t="shared" si="3"/>
        <v>13337.767245971958</v>
      </c>
      <c r="O10" s="27">
        <f t="shared" si="4"/>
        <v>25259.200000000001</v>
      </c>
      <c r="P10">
        <f t="shared" si="5"/>
        <v>0</v>
      </c>
      <c r="Q10">
        <f t="shared" si="6"/>
        <v>0</v>
      </c>
      <c r="R10">
        <f t="shared" si="7"/>
        <v>1</v>
      </c>
      <c r="S10">
        <f t="shared" si="8"/>
        <v>0</v>
      </c>
      <c r="T10">
        <f t="shared" si="9"/>
        <v>0</v>
      </c>
      <c r="U10">
        <f t="shared" si="10"/>
        <v>1</v>
      </c>
      <c r="V10">
        <f t="shared" si="11"/>
        <v>1</v>
      </c>
      <c r="X10" s="1" t="s">
        <v>2</v>
      </c>
      <c r="Y10" s="2">
        <f>PEARSON(H2:H20,I2:I20)</f>
        <v>0.32164619251880039</v>
      </c>
      <c r="Z10" s="2">
        <f>PEARSON(L2:L20,M2:M20)</f>
        <v>0.32070087206334763</v>
      </c>
    </row>
    <row r="11" spans="1:28">
      <c r="A11" t="s">
        <v>23</v>
      </c>
      <c r="B11" t="s">
        <v>11</v>
      </c>
      <c r="C11" t="s">
        <v>109</v>
      </c>
      <c r="D11" t="s">
        <v>24</v>
      </c>
      <c r="E11" t="s">
        <v>13</v>
      </c>
      <c r="F11" t="s">
        <v>13</v>
      </c>
      <c r="G11" t="s">
        <v>24</v>
      </c>
      <c r="H11" s="27">
        <v>10.08580911</v>
      </c>
      <c r="I11" s="27">
        <v>10.5364462401</v>
      </c>
      <c r="J11" s="27">
        <f t="shared" si="0"/>
        <v>0.4506371301000005</v>
      </c>
      <c r="K11" s="27">
        <f t="shared" si="1"/>
        <v>4.0377999847692267</v>
      </c>
      <c r="L11" s="5">
        <v>24000</v>
      </c>
      <c r="M11" s="5">
        <f t="shared" si="2"/>
        <v>37663.481371797192</v>
      </c>
      <c r="N11" s="27">
        <f t="shared" si="3"/>
        <v>13663.481371797192</v>
      </c>
      <c r="O11" s="27">
        <f t="shared" si="4"/>
        <v>17259.2</v>
      </c>
      <c r="P11">
        <f t="shared" si="5"/>
        <v>0</v>
      </c>
      <c r="Q11">
        <f t="shared" si="6"/>
        <v>0</v>
      </c>
      <c r="R11">
        <f t="shared" si="7"/>
        <v>1</v>
      </c>
      <c r="S11">
        <f t="shared" si="8"/>
        <v>0</v>
      </c>
      <c r="T11">
        <f t="shared" si="9"/>
        <v>0</v>
      </c>
      <c r="U11">
        <f t="shared" si="10"/>
        <v>1</v>
      </c>
      <c r="V11">
        <f t="shared" si="11"/>
        <v>1</v>
      </c>
      <c r="X11" s="1" t="s">
        <v>1</v>
      </c>
      <c r="Y11" s="2">
        <f>AVERAGE(J2:J20)</f>
        <v>0.97154441628947341</v>
      </c>
      <c r="Z11" s="5">
        <f>AVERAGE(N2:N20)</f>
        <v>19182.160177653492</v>
      </c>
    </row>
    <row r="12" spans="1:28">
      <c r="A12" t="s">
        <v>23</v>
      </c>
      <c r="B12" t="s">
        <v>11</v>
      </c>
      <c r="C12" t="s">
        <v>109</v>
      </c>
      <c r="D12" t="s">
        <v>13</v>
      </c>
      <c r="E12" t="s">
        <v>24</v>
      </c>
      <c r="F12" t="s">
        <v>13</v>
      </c>
      <c r="G12" t="s">
        <v>24</v>
      </c>
      <c r="H12" s="27">
        <v>9.9987977319999999</v>
      </c>
      <c r="I12" s="27">
        <v>8.9274056573999996</v>
      </c>
      <c r="J12" s="27">
        <f t="shared" si="0"/>
        <v>1.0713920746000003</v>
      </c>
      <c r="K12" s="27">
        <f t="shared" si="1"/>
        <v>3.9507886067692271</v>
      </c>
      <c r="L12" s="5">
        <v>22000</v>
      </c>
      <c r="M12" s="5">
        <f t="shared" si="2"/>
        <v>7535.68983324278</v>
      </c>
      <c r="N12" s="27">
        <f t="shared" si="3"/>
        <v>14464.310166757219</v>
      </c>
      <c r="O12" s="27">
        <f t="shared" si="4"/>
        <v>15259.2</v>
      </c>
      <c r="P12">
        <f t="shared" si="5"/>
        <v>0</v>
      </c>
      <c r="Q12">
        <f t="shared" si="6"/>
        <v>0</v>
      </c>
      <c r="R12">
        <f t="shared" si="7"/>
        <v>1</v>
      </c>
      <c r="S12">
        <f t="shared" si="8"/>
        <v>0</v>
      </c>
      <c r="T12">
        <f t="shared" si="9"/>
        <v>1</v>
      </c>
      <c r="U12">
        <f t="shared" si="10"/>
        <v>0</v>
      </c>
      <c r="V12">
        <f t="shared" si="11"/>
        <v>0</v>
      </c>
      <c r="X12" s="1" t="s">
        <v>34</v>
      </c>
      <c r="Y12" s="1"/>
      <c r="Z12" s="3">
        <f>AVERAGE(V2:V20)</f>
        <v>0.63157894736842102</v>
      </c>
    </row>
    <row r="13" spans="1:28">
      <c r="A13" t="s">
        <v>23</v>
      </c>
      <c r="B13" t="s">
        <v>11</v>
      </c>
      <c r="C13" t="s">
        <v>109</v>
      </c>
      <c r="D13" t="s">
        <v>13</v>
      </c>
      <c r="E13" t="s">
        <v>13</v>
      </c>
      <c r="F13" t="s">
        <v>24</v>
      </c>
      <c r="G13" t="s">
        <v>13</v>
      </c>
      <c r="H13" s="27">
        <v>9.9522777169999994</v>
      </c>
      <c r="I13" s="27">
        <v>9.7970729072000005</v>
      </c>
      <c r="J13" s="27">
        <f t="shared" si="0"/>
        <v>0.15520480979999896</v>
      </c>
      <c r="K13" s="27">
        <f t="shared" si="1"/>
        <v>3.9042685917692266</v>
      </c>
      <c r="L13" s="5">
        <v>21000</v>
      </c>
      <c r="M13" s="5">
        <f t="shared" si="2"/>
        <v>17981.035662981896</v>
      </c>
      <c r="N13" s="27">
        <f t="shared" si="3"/>
        <v>3018.9643370181038</v>
      </c>
      <c r="O13" s="27">
        <f t="shared" si="4"/>
        <v>14259.2</v>
      </c>
      <c r="P13">
        <f t="shared" si="5"/>
        <v>0</v>
      </c>
      <c r="Q13">
        <f t="shared" si="6"/>
        <v>0</v>
      </c>
      <c r="R13">
        <f t="shared" si="7"/>
        <v>1</v>
      </c>
      <c r="S13">
        <f t="shared" si="8"/>
        <v>0</v>
      </c>
      <c r="T13">
        <f t="shared" si="9"/>
        <v>0</v>
      </c>
      <c r="U13">
        <f t="shared" si="10"/>
        <v>1</v>
      </c>
      <c r="V13">
        <f t="shared" si="11"/>
        <v>1</v>
      </c>
      <c r="X13" s="1" t="s">
        <v>54</v>
      </c>
      <c r="Y13" s="1"/>
      <c r="Z13" s="1">
        <v>19</v>
      </c>
    </row>
    <row r="14" spans="1:28">
      <c r="A14" t="s">
        <v>10</v>
      </c>
      <c r="B14" t="s">
        <v>11</v>
      </c>
      <c r="C14" t="s">
        <v>109</v>
      </c>
      <c r="D14" t="s">
        <v>13</v>
      </c>
      <c r="E14" t="s">
        <v>12</v>
      </c>
      <c r="F14" t="s">
        <v>14</v>
      </c>
      <c r="G14" t="s">
        <v>14</v>
      </c>
      <c r="H14" s="27">
        <v>9.9034875529999997</v>
      </c>
      <c r="I14" s="27">
        <v>5.9829640585000003</v>
      </c>
      <c r="J14" s="27">
        <f t="shared" si="0"/>
        <v>3.9205234944999994</v>
      </c>
      <c r="K14" s="27">
        <f t="shared" si="1"/>
        <v>3.8554784277692269</v>
      </c>
      <c r="L14" s="5">
        <v>20000</v>
      </c>
      <c r="M14" s="5">
        <f t="shared" si="2"/>
        <v>396.61421535626806</v>
      </c>
      <c r="N14" s="27">
        <f t="shared" si="3"/>
        <v>19603.385784643731</v>
      </c>
      <c r="O14" s="27">
        <f t="shared" si="4"/>
        <v>13259.2</v>
      </c>
      <c r="P14">
        <f t="shared" si="5"/>
        <v>0</v>
      </c>
      <c r="Q14">
        <f t="shared" si="6"/>
        <v>0</v>
      </c>
      <c r="R14">
        <f t="shared" si="7"/>
        <v>1</v>
      </c>
      <c r="S14">
        <f t="shared" si="8"/>
        <v>1</v>
      </c>
      <c r="T14">
        <f t="shared" si="9"/>
        <v>0</v>
      </c>
      <c r="U14">
        <f t="shared" si="10"/>
        <v>0</v>
      </c>
      <c r="V14">
        <f t="shared" si="11"/>
        <v>0</v>
      </c>
    </row>
    <row r="15" spans="1:28">
      <c r="A15" t="s">
        <v>23</v>
      </c>
      <c r="B15" t="s">
        <v>11</v>
      </c>
      <c r="C15" t="s">
        <v>109</v>
      </c>
      <c r="D15" t="s">
        <v>21</v>
      </c>
      <c r="E15" t="s">
        <v>21</v>
      </c>
      <c r="F15" t="s">
        <v>13</v>
      </c>
      <c r="G15" t="s">
        <v>13</v>
      </c>
      <c r="H15" s="27">
        <v>9.9034875529999997</v>
      </c>
      <c r="I15" s="27">
        <v>11.2473674181</v>
      </c>
      <c r="J15" s="27">
        <f t="shared" si="0"/>
        <v>1.3438798650999999</v>
      </c>
      <c r="K15" s="27">
        <f t="shared" si="1"/>
        <v>3.8554784277692269</v>
      </c>
      <c r="L15" s="5">
        <v>20000</v>
      </c>
      <c r="M15" s="5">
        <f t="shared" si="2"/>
        <v>76677.793253465512</v>
      </c>
      <c r="N15" s="27">
        <f t="shared" si="3"/>
        <v>56677.793253465512</v>
      </c>
      <c r="O15" s="27">
        <f t="shared" si="4"/>
        <v>13259.2</v>
      </c>
      <c r="P15">
        <f t="shared" si="5"/>
        <v>0</v>
      </c>
      <c r="Q15">
        <f t="shared" si="6"/>
        <v>0</v>
      </c>
      <c r="R15">
        <f t="shared" si="7"/>
        <v>1</v>
      </c>
      <c r="S15">
        <f t="shared" si="8"/>
        <v>0</v>
      </c>
      <c r="T15">
        <f t="shared" si="9"/>
        <v>0</v>
      </c>
      <c r="U15">
        <f t="shared" si="10"/>
        <v>1</v>
      </c>
      <c r="V15">
        <f t="shared" si="11"/>
        <v>1</v>
      </c>
    </row>
    <row r="16" spans="1:28">
      <c r="A16" t="s">
        <v>23</v>
      </c>
      <c r="B16" t="s">
        <v>11</v>
      </c>
      <c r="C16" t="s">
        <v>109</v>
      </c>
      <c r="D16" t="s">
        <v>13</v>
      </c>
      <c r="E16" t="s">
        <v>24</v>
      </c>
      <c r="F16" t="s">
        <v>13</v>
      </c>
      <c r="G16" t="s">
        <v>13</v>
      </c>
      <c r="H16" s="27">
        <v>9.9034875529999997</v>
      </c>
      <c r="I16" s="27">
        <v>10.087498464599999</v>
      </c>
      <c r="J16" s="27">
        <f t="shared" si="0"/>
        <v>0.18401091159999972</v>
      </c>
      <c r="K16" s="27">
        <f t="shared" si="1"/>
        <v>3.8554784277692269</v>
      </c>
      <c r="L16" s="5">
        <v>20000</v>
      </c>
      <c r="M16" s="5">
        <f t="shared" si="2"/>
        <v>24040.578792826032</v>
      </c>
      <c r="N16" s="27">
        <f t="shared" si="3"/>
        <v>4040.5787928260324</v>
      </c>
      <c r="O16" s="27">
        <f t="shared" si="4"/>
        <v>13259.2</v>
      </c>
      <c r="P16">
        <f t="shared" si="5"/>
        <v>0</v>
      </c>
      <c r="Q16">
        <f t="shared" si="6"/>
        <v>0</v>
      </c>
      <c r="R16">
        <f t="shared" si="7"/>
        <v>1</v>
      </c>
      <c r="S16">
        <f t="shared" si="8"/>
        <v>0</v>
      </c>
      <c r="T16">
        <f t="shared" si="9"/>
        <v>0</v>
      </c>
      <c r="U16">
        <f t="shared" si="10"/>
        <v>1</v>
      </c>
      <c r="V16">
        <f t="shared" si="11"/>
        <v>1</v>
      </c>
      <c r="X16" s="4" t="s">
        <v>52</v>
      </c>
      <c r="Y16" s="4" t="s">
        <v>4</v>
      </c>
      <c r="Z16" s="4" t="s">
        <v>3</v>
      </c>
    </row>
    <row r="17" spans="1:26">
      <c r="A17" t="s">
        <v>23</v>
      </c>
      <c r="B17" t="s">
        <v>11</v>
      </c>
      <c r="C17" t="s">
        <v>109</v>
      </c>
      <c r="D17" t="s">
        <v>13</v>
      </c>
      <c r="E17" t="s">
        <v>13</v>
      </c>
      <c r="F17" t="s">
        <v>24</v>
      </c>
      <c r="G17" t="s">
        <v>24</v>
      </c>
      <c r="H17" s="27">
        <v>9.7981270370000004</v>
      </c>
      <c r="I17" s="27">
        <v>10.366376663</v>
      </c>
      <c r="J17" s="27">
        <f t="shared" si="0"/>
        <v>0.56824962600000006</v>
      </c>
      <c r="K17" s="27">
        <f t="shared" si="1"/>
        <v>3.7501179117692276</v>
      </c>
      <c r="L17" s="5">
        <v>18000</v>
      </c>
      <c r="M17" s="5">
        <f t="shared" si="2"/>
        <v>31773.143343838612</v>
      </c>
      <c r="N17" s="27">
        <f t="shared" si="3"/>
        <v>13773.143343838612</v>
      </c>
      <c r="O17" s="27">
        <f t="shared" si="4"/>
        <v>11259.2</v>
      </c>
      <c r="P17">
        <f t="shared" si="5"/>
        <v>0</v>
      </c>
      <c r="Q17">
        <f t="shared" si="6"/>
        <v>0</v>
      </c>
      <c r="R17">
        <f t="shared" si="7"/>
        <v>1</v>
      </c>
      <c r="S17">
        <f t="shared" si="8"/>
        <v>0</v>
      </c>
      <c r="T17">
        <f t="shared" si="9"/>
        <v>0</v>
      </c>
      <c r="U17">
        <f t="shared" si="10"/>
        <v>1</v>
      </c>
      <c r="V17">
        <f t="shared" si="11"/>
        <v>1</v>
      </c>
      <c r="X17" s="1" t="s">
        <v>2</v>
      </c>
      <c r="Y17" s="2">
        <f>PEARSON(H21:H41,I21:I41)</f>
        <v>0.71358438735464147</v>
      </c>
      <c r="Z17" s="2">
        <f>PEARSON(L21:L41,M21:M41)</f>
        <v>0.80963136705746952</v>
      </c>
    </row>
    <row r="18" spans="1:26">
      <c r="A18" t="s">
        <v>25</v>
      </c>
      <c r="B18" t="s">
        <v>26</v>
      </c>
      <c r="C18" t="s">
        <v>110</v>
      </c>
      <c r="D18" t="s">
        <v>27</v>
      </c>
      <c r="E18" t="s">
        <v>13</v>
      </c>
      <c r="F18" t="s">
        <v>13</v>
      </c>
      <c r="G18" t="s">
        <v>13</v>
      </c>
      <c r="H18" s="27">
        <v>9.7584617809999994</v>
      </c>
      <c r="I18" s="27">
        <v>8.7737577747</v>
      </c>
      <c r="J18" s="27">
        <f t="shared" si="0"/>
        <v>0.98470400629999943</v>
      </c>
      <c r="K18" s="27">
        <f t="shared" si="1"/>
        <v>3.7104526557692266</v>
      </c>
      <c r="L18" s="5">
        <v>17300</v>
      </c>
      <c r="M18" s="5">
        <f t="shared" si="2"/>
        <v>6462.4111792563081</v>
      </c>
      <c r="N18" s="27">
        <f t="shared" si="3"/>
        <v>10837.588820743691</v>
      </c>
      <c r="O18" s="27">
        <f t="shared" si="4"/>
        <v>10559.2</v>
      </c>
      <c r="P18">
        <f t="shared" si="5"/>
        <v>0</v>
      </c>
      <c r="Q18">
        <f t="shared" si="6"/>
        <v>0</v>
      </c>
      <c r="R18">
        <f t="shared" si="7"/>
        <v>1</v>
      </c>
      <c r="S18">
        <f t="shared" si="8"/>
        <v>0</v>
      </c>
      <c r="T18">
        <f t="shared" si="9"/>
        <v>1</v>
      </c>
      <c r="U18">
        <f t="shared" si="10"/>
        <v>0</v>
      </c>
      <c r="V18">
        <f t="shared" si="11"/>
        <v>0</v>
      </c>
      <c r="X18" s="1" t="s">
        <v>1</v>
      </c>
      <c r="Y18" s="2">
        <f>AVERAGE(J21:J41)</f>
        <v>1.3557778463904764</v>
      </c>
      <c r="Z18" s="5">
        <f>AVERAGE(N21:N41)</f>
        <v>4251.7495510860826</v>
      </c>
    </row>
    <row r="19" spans="1:26">
      <c r="A19" t="s">
        <v>10</v>
      </c>
      <c r="B19" t="s">
        <v>11</v>
      </c>
      <c r="C19" t="s">
        <v>109</v>
      </c>
      <c r="D19" t="s">
        <v>13</v>
      </c>
      <c r="E19" t="s">
        <v>13</v>
      </c>
      <c r="F19" t="s">
        <v>13</v>
      </c>
      <c r="G19" t="s">
        <v>13</v>
      </c>
      <c r="H19" s="27">
        <v>9.7409686230000005</v>
      </c>
      <c r="I19" s="27">
        <v>7.9036557797000002</v>
      </c>
      <c r="J19" s="27">
        <f t="shared" si="0"/>
        <v>1.8373128433000003</v>
      </c>
      <c r="K19" s="27">
        <f t="shared" si="1"/>
        <v>3.6929594977692277</v>
      </c>
      <c r="L19" s="5">
        <v>17000</v>
      </c>
      <c r="M19" s="5">
        <f t="shared" si="2"/>
        <v>2707.1610444522139</v>
      </c>
      <c r="N19" s="27">
        <f t="shared" si="3"/>
        <v>14292.838955547786</v>
      </c>
      <c r="O19" s="27">
        <f t="shared" si="4"/>
        <v>10259.200000000001</v>
      </c>
      <c r="P19">
        <f t="shared" si="5"/>
        <v>0</v>
      </c>
      <c r="Q19">
        <f t="shared" si="6"/>
        <v>0</v>
      </c>
      <c r="R19">
        <f t="shared" si="7"/>
        <v>1</v>
      </c>
      <c r="S19">
        <f t="shared" si="8"/>
        <v>0</v>
      </c>
      <c r="T19">
        <f t="shared" si="9"/>
        <v>1</v>
      </c>
      <c r="U19">
        <f t="shared" si="10"/>
        <v>0</v>
      </c>
      <c r="V19">
        <f t="shared" si="11"/>
        <v>0</v>
      </c>
      <c r="X19" s="1" t="s">
        <v>34</v>
      </c>
      <c r="Y19" s="1"/>
      <c r="Z19" s="3">
        <f>AVERAGE(V21:V41)</f>
        <v>0.33333333333333331</v>
      </c>
    </row>
    <row r="20" spans="1:26">
      <c r="A20" t="s">
        <v>23</v>
      </c>
      <c r="B20" t="s">
        <v>11</v>
      </c>
      <c r="C20" t="s">
        <v>109</v>
      </c>
      <c r="D20" t="s">
        <v>13</v>
      </c>
      <c r="E20" t="s">
        <v>24</v>
      </c>
      <c r="F20" t="s">
        <v>24</v>
      </c>
      <c r="G20" t="s">
        <v>13</v>
      </c>
      <c r="H20" s="27">
        <v>9.7409686230000005</v>
      </c>
      <c r="I20" s="27">
        <v>9.4471093545000002</v>
      </c>
      <c r="J20" s="27">
        <f t="shared" si="0"/>
        <v>0.29385926850000033</v>
      </c>
      <c r="K20" s="27">
        <f t="shared" si="1"/>
        <v>3.6929594977692277</v>
      </c>
      <c r="L20" s="5">
        <v>17000</v>
      </c>
      <c r="M20" s="5">
        <f t="shared" si="2"/>
        <v>12671.483505455206</v>
      </c>
      <c r="N20" s="27">
        <f t="shared" si="3"/>
        <v>4328.5164945447941</v>
      </c>
      <c r="O20" s="27">
        <f t="shared" si="4"/>
        <v>10259.200000000001</v>
      </c>
      <c r="P20">
        <f t="shared" si="5"/>
        <v>0</v>
      </c>
      <c r="Q20">
        <f t="shared" si="6"/>
        <v>0</v>
      </c>
      <c r="R20">
        <f t="shared" si="7"/>
        <v>1</v>
      </c>
      <c r="S20">
        <f t="shared" si="8"/>
        <v>0</v>
      </c>
      <c r="T20">
        <f t="shared" si="9"/>
        <v>1</v>
      </c>
      <c r="U20">
        <f t="shared" si="10"/>
        <v>0</v>
      </c>
      <c r="V20">
        <f t="shared" si="11"/>
        <v>0</v>
      </c>
      <c r="X20" s="1" t="s">
        <v>54</v>
      </c>
      <c r="Y20" s="1"/>
      <c r="Z20" s="1">
        <v>21</v>
      </c>
    </row>
    <row r="21" spans="1:26">
      <c r="A21" t="s">
        <v>23</v>
      </c>
      <c r="B21" t="s">
        <v>11</v>
      </c>
      <c r="C21" t="s">
        <v>109</v>
      </c>
      <c r="D21" t="s">
        <v>24</v>
      </c>
      <c r="E21" t="s">
        <v>24</v>
      </c>
      <c r="F21" t="s">
        <v>13</v>
      </c>
      <c r="G21" t="s">
        <v>13</v>
      </c>
      <c r="H21" s="27">
        <v>9.4727046359999996</v>
      </c>
      <c r="I21" s="27">
        <v>10.068806649400001</v>
      </c>
      <c r="J21" s="27">
        <f t="shared" si="0"/>
        <v>0.59610201340000124</v>
      </c>
      <c r="K21" s="27">
        <f t="shared" si="1"/>
        <v>3.4246955107692267</v>
      </c>
      <c r="L21" s="5">
        <v>13000</v>
      </c>
      <c r="M21" s="5">
        <f t="shared" si="2"/>
        <v>23595.390388155833</v>
      </c>
      <c r="N21" s="27">
        <f t="shared" si="3"/>
        <v>10595.390388155833</v>
      </c>
      <c r="O21" s="27">
        <f t="shared" si="4"/>
        <v>6259.2000000000016</v>
      </c>
      <c r="P21">
        <f t="shared" si="5"/>
        <v>0</v>
      </c>
      <c r="Q21">
        <f t="shared" si="6"/>
        <v>1</v>
      </c>
      <c r="R21">
        <f t="shared" si="7"/>
        <v>0</v>
      </c>
      <c r="S21">
        <f t="shared" si="8"/>
        <v>0</v>
      </c>
      <c r="T21">
        <f t="shared" si="9"/>
        <v>0</v>
      </c>
      <c r="U21">
        <f t="shared" si="10"/>
        <v>1</v>
      </c>
      <c r="V21">
        <f t="shared" si="11"/>
        <v>0</v>
      </c>
    </row>
    <row r="22" spans="1:26">
      <c r="A22" t="s">
        <v>23</v>
      </c>
      <c r="B22" t="s">
        <v>11</v>
      </c>
      <c r="C22" t="s">
        <v>109</v>
      </c>
      <c r="D22" t="s">
        <v>13</v>
      </c>
      <c r="E22" t="s">
        <v>21</v>
      </c>
      <c r="F22" t="s">
        <v>13</v>
      </c>
      <c r="G22" t="s">
        <v>13</v>
      </c>
      <c r="H22" s="27">
        <v>9.3926619290000009</v>
      </c>
      <c r="I22" s="27">
        <v>9.5519529766000009</v>
      </c>
      <c r="J22" s="27">
        <f t="shared" si="0"/>
        <v>0.15929104760000001</v>
      </c>
      <c r="K22" s="27">
        <f t="shared" si="1"/>
        <v>3.344652803769228</v>
      </c>
      <c r="L22" s="5">
        <v>12000</v>
      </c>
      <c r="M22" s="5">
        <f t="shared" si="2"/>
        <v>14072.150433053719</v>
      </c>
      <c r="N22" s="27">
        <f t="shared" si="3"/>
        <v>2072.1504330537191</v>
      </c>
      <c r="O22" s="27">
        <f t="shared" si="4"/>
        <v>5259.2000000000016</v>
      </c>
      <c r="P22">
        <f t="shared" si="5"/>
        <v>0</v>
      </c>
      <c r="Q22">
        <f t="shared" si="6"/>
        <v>1</v>
      </c>
      <c r="R22">
        <f t="shared" si="7"/>
        <v>0</v>
      </c>
      <c r="S22">
        <f t="shared" si="8"/>
        <v>0</v>
      </c>
      <c r="T22">
        <f t="shared" si="9"/>
        <v>1</v>
      </c>
      <c r="U22">
        <f t="shared" si="10"/>
        <v>0</v>
      </c>
      <c r="V22">
        <f t="shared" si="11"/>
        <v>1</v>
      </c>
    </row>
    <row r="23" spans="1:26">
      <c r="A23" t="s">
        <v>23</v>
      </c>
      <c r="B23" t="s">
        <v>11</v>
      </c>
      <c r="C23" t="s">
        <v>109</v>
      </c>
      <c r="D23" t="s">
        <v>13</v>
      </c>
      <c r="E23" t="s">
        <v>13</v>
      </c>
      <c r="F23" t="s">
        <v>13</v>
      </c>
      <c r="G23" t="s">
        <v>24</v>
      </c>
      <c r="H23" s="27">
        <v>9.3056505519999995</v>
      </c>
      <c r="I23" s="27">
        <v>9.6070658452999993</v>
      </c>
      <c r="J23" s="27">
        <f t="shared" si="0"/>
        <v>0.30141529329999983</v>
      </c>
      <c r="K23" s="27">
        <f t="shared" si="1"/>
        <v>3.2576414267692266</v>
      </c>
      <c r="L23" s="5">
        <v>11000</v>
      </c>
      <c r="M23" s="5">
        <f t="shared" si="2"/>
        <v>14869.476672136119</v>
      </c>
      <c r="N23" s="27">
        <f t="shared" si="3"/>
        <v>3869.4766721361193</v>
      </c>
      <c r="O23" s="27">
        <f t="shared" si="4"/>
        <v>4259.2000000000016</v>
      </c>
      <c r="P23">
        <f t="shared" si="5"/>
        <v>0</v>
      </c>
      <c r="Q23">
        <f t="shared" si="6"/>
        <v>1</v>
      </c>
      <c r="R23">
        <f t="shared" si="7"/>
        <v>0</v>
      </c>
      <c r="S23">
        <f t="shared" si="8"/>
        <v>0</v>
      </c>
      <c r="T23">
        <f t="shared" si="9"/>
        <v>1</v>
      </c>
      <c r="U23">
        <f t="shared" si="10"/>
        <v>0</v>
      </c>
      <c r="V23">
        <f t="shared" si="11"/>
        <v>1</v>
      </c>
      <c r="X23" s="4" t="s">
        <v>53</v>
      </c>
      <c r="Y23" s="4" t="s">
        <v>4</v>
      </c>
      <c r="Z23" s="4" t="s">
        <v>3</v>
      </c>
    </row>
    <row r="24" spans="1:26">
      <c r="A24" t="s">
        <v>23</v>
      </c>
      <c r="B24" t="s">
        <v>11</v>
      </c>
      <c r="C24" t="s">
        <v>109</v>
      </c>
      <c r="D24" t="s">
        <v>13</v>
      </c>
      <c r="E24" t="s">
        <v>13</v>
      </c>
      <c r="F24" t="s">
        <v>21</v>
      </c>
      <c r="G24" t="s">
        <v>13</v>
      </c>
      <c r="H24" s="27">
        <v>9.3056505519999995</v>
      </c>
      <c r="I24" s="27">
        <v>9.8702943019999996</v>
      </c>
      <c r="J24" s="27">
        <f t="shared" si="0"/>
        <v>0.56464375000000011</v>
      </c>
      <c r="K24" s="27">
        <f t="shared" si="1"/>
        <v>3.2576414267692266</v>
      </c>
      <c r="L24" s="5">
        <v>11000</v>
      </c>
      <c r="M24" s="5">
        <f t="shared" si="2"/>
        <v>19347.032006184778</v>
      </c>
      <c r="N24" s="27">
        <f t="shared" si="3"/>
        <v>8347.0320061847779</v>
      </c>
      <c r="O24" s="27">
        <f t="shared" si="4"/>
        <v>4259.2000000000016</v>
      </c>
      <c r="P24">
        <f t="shared" si="5"/>
        <v>0</v>
      </c>
      <c r="Q24">
        <f t="shared" si="6"/>
        <v>1</v>
      </c>
      <c r="R24">
        <f t="shared" si="7"/>
        <v>0</v>
      </c>
      <c r="S24">
        <f t="shared" si="8"/>
        <v>0</v>
      </c>
      <c r="T24">
        <f t="shared" si="9"/>
        <v>0</v>
      </c>
      <c r="U24">
        <f t="shared" si="10"/>
        <v>1</v>
      </c>
      <c r="V24">
        <f t="shared" si="11"/>
        <v>0</v>
      </c>
      <c r="X24" s="1" t="s">
        <v>2</v>
      </c>
      <c r="Y24" s="2">
        <f>PEARSON(H42:H118,I42:I118)</f>
        <v>0.77132360469276029</v>
      </c>
      <c r="Z24" s="2">
        <f>PEARSON(L42:L118,M42:M118)</f>
        <v>0.3351071451068926</v>
      </c>
    </row>
    <row r="25" spans="1:26">
      <c r="A25" t="s">
        <v>23</v>
      </c>
      <c r="B25" t="s">
        <v>11</v>
      </c>
      <c r="C25" t="s">
        <v>109</v>
      </c>
      <c r="D25" t="s">
        <v>13</v>
      </c>
      <c r="E25" t="s">
        <v>13</v>
      </c>
      <c r="F25" t="s">
        <v>13</v>
      </c>
      <c r="G25" t="s">
        <v>21</v>
      </c>
      <c r="H25" s="27">
        <v>9.0693526789999996</v>
      </c>
      <c r="I25" s="27">
        <v>9.7384076311999994</v>
      </c>
      <c r="J25" s="27">
        <f t="shared" si="0"/>
        <v>0.66905495219999978</v>
      </c>
      <c r="K25" s="27">
        <f t="shared" si="1"/>
        <v>3.0213435537692268</v>
      </c>
      <c r="L25" s="5">
        <v>8685</v>
      </c>
      <c r="M25" s="5">
        <f t="shared" si="2"/>
        <v>16956.518839960889</v>
      </c>
      <c r="N25" s="27">
        <f t="shared" si="3"/>
        <v>8271.5188399608887</v>
      </c>
      <c r="O25" s="27">
        <f t="shared" si="4"/>
        <v>1944.2000000000016</v>
      </c>
      <c r="P25">
        <f t="shared" si="5"/>
        <v>0</v>
      </c>
      <c r="Q25">
        <f t="shared" si="6"/>
        <v>1</v>
      </c>
      <c r="R25">
        <f t="shared" si="7"/>
        <v>0</v>
      </c>
      <c r="S25">
        <f t="shared" si="8"/>
        <v>0</v>
      </c>
      <c r="T25">
        <f t="shared" si="9"/>
        <v>0</v>
      </c>
      <c r="U25">
        <f t="shared" si="10"/>
        <v>1</v>
      </c>
      <c r="V25">
        <f t="shared" si="11"/>
        <v>0</v>
      </c>
      <c r="X25" s="1" t="s">
        <v>1</v>
      </c>
      <c r="Y25" s="2">
        <f>AVERAGE(J42:J118)</f>
        <v>1.0112368797246751</v>
      </c>
      <c r="Z25" s="5">
        <f>AVERAGE(N42:N118)</f>
        <v>384.21927449000998</v>
      </c>
    </row>
    <row r="26" spans="1:26">
      <c r="A26" t="s">
        <v>10</v>
      </c>
      <c r="B26" t="s">
        <v>11</v>
      </c>
      <c r="C26" t="s">
        <v>109</v>
      </c>
      <c r="D26" t="s">
        <v>13</v>
      </c>
      <c r="E26" t="s">
        <v>13</v>
      </c>
      <c r="F26" t="s">
        <v>14</v>
      </c>
      <c r="G26" t="s">
        <v>14</v>
      </c>
      <c r="H26" s="27">
        <v>8.8790546619999997</v>
      </c>
      <c r="I26" s="27">
        <v>6.4432065970999997</v>
      </c>
      <c r="J26" s="27">
        <f t="shared" si="0"/>
        <v>2.4358480649000001</v>
      </c>
      <c r="K26" s="27">
        <f t="shared" si="1"/>
        <v>2.8310455367692269</v>
      </c>
      <c r="L26" s="5">
        <v>7180</v>
      </c>
      <c r="M26" s="5">
        <f t="shared" si="2"/>
        <v>628.41865792450869</v>
      </c>
      <c r="N26" s="27">
        <f t="shared" si="3"/>
        <v>6551.5813420754912</v>
      </c>
      <c r="O26" s="27">
        <f t="shared" si="4"/>
        <v>439.20000000000164</v>
      </c>
      <c r="P26">
        <f t="shared" si="5"/>
        <v>0</v>
      </c>
      <c r="Q26">
        <f t="shared" si="6"/>
        <v>1</v>
      </c>
      <c r="R26">
        <f t="shared" si="7"/>
        <v>0</v>
      </c>
      <c r="S26">
        <f t="shared" si="8"/>
        <v>1</v>
      </c>
      <c r="T26">
        <f t="shared" si="9"/>
        <v>0</v>
      </c>
      <c r="U26">
        <f t="shared" si="10"/>
        <v>0</v>
      </c>
      <c r="V26">
        <f t="shared" si="11"/>
        <v>0</v>
      </c>
      <c r="X26" s="1" t="s">
        <v>34</v>
      </c>
      <c r="Y26" s="1"/>
      <c r="Z26" s="3">
        <f>AVERAGE(V42:V118)</f>
        <v>0.88311688311688308</v>
      </c>
    </row>
    <row r="27" spans="1:26">
      <c r="A27" t="s">
        <v>30</v>
      </c>
      <c r="B27" t="s">
        <v>26</v>
      </c>
      <c r="C27" t="s">
        <v>110</v>
      </c>
      <c r="D27" t="s">
        <v>27</v>
      </c>
      <c r="E27" t="s">
        <v>13</v>
      </c>
      <c r="F27" t="s">
        <v>13</v>
      </c>
      <c r="G27" t="s">
        <v>13</v>
      </c>
      <c r="H27" s="27">
        <v>8.7795574559999991</v>
      </c>
      <c r="I27" s="27">
        <v>9.7560232475999999</v>
      </c>
      <c r="J27" s="27">
        <f t="shared" si="0"/>
        <v>0.9764657916000008</v>
      </c>
      <c r="K27" s="27">
        <f t="shared" si="1"/>
        <v>2.7315483307692263</v>
      </c>
      <c r="L27" s="5">
        <v>6500</v>
      </c>
      <c r="M27" s="5">
        <f t="shared" si="2"/>
        <v>17257.864776018665</v>
      </c>
      <c r="N27" s="27">
        <f t="shared" si="3"/>
        <v>10757.864776018665</v>
      </c>
      <c r="O27" s="27">
        <f t="shared" si="4"/>
        <v>240.79999999999836</v>
      </c>
      <c r="P27">
        <f t="shared" si="5"/>
        <v>0</v>
      </c>
      <c r="Q27">
        <f t="shared" si="6"/>
        <v>1</v>
      </c>
      <c r="R27">
        <f t="shared" si="7"/>
        <v>0</v>
      </c>
      <c r="S27">
        <f t="shared" si="8"/>
        <v>0</v>
      </c>
      <c r="T27">
        <f t="shared" si="9"/>
        <v>0</v>
      </c>
      <c r="U27">
        <f t="shared" si="10"/>
        <v>1</v>
      </c>
      <c r="V27">
        <f t="shared" si="11"/>
        <v>0</v>
      </c>
      <c r="X27" s="1" t="s">
        <v>54</v>
      </c>
      <c r="Y27" s="1"/>
      <c r="Z27" s="1">
        <v>77</v>
      </c>
    </row>
    <row r="28" spans="1:26">
      <c r="A28" t="s">
        <v>22</v>
      </c>
      <c r="B28" t="s">
        <v>11</v>
      </c>
      <c r="C28" t="s">
        <v>109</v>
      </c>
      <c r="D28" t="s">
        <v>13</v>
      </c>
      <c r="E28" t="s">
        <v>13</v>
      </c>
      <c r="F28" t="s">
        <v>13</v>
      </c>
      <c r="G28" t="s">
        <v>13</v>
      </c>
      <c r="H28" s="27">
        <v>8.5171931910000005</v>
      </c>
      <c r="I28" s="27">
        <v>7.8962297377999997</v>
      </c>
      <c r="J28" s="27">
        <f t="shared" si="0"/>
        <v>0.62096345320000079</v>
      </c>
      <c r="K28" s="27">
        <f t="shared" si="1"/>
        <v>2.4691840657692277</v>
      </c>
      <c r="L28" s="5">
        <v>5000</v>
      </c>
      <c r="M28" s="5">
        <f t="shared" si="2"/>
        <v>2687.1320133616023</v>
      </c>
      <c r="N28" s="27">
        <f t="shared" si="3"/>
        <v>2312.8679866383977</v>
      </c>
      <c r="O28" s="27">
        <f t="shared" si="4"/>
        <v>1740.7999999999984</v>
      </c>
      <c r="P28">
        <f t="shared" si="5"/>
        <v>0</v>
      </c>
      <c r="Q28">
        <f t="shared" si="6"/>
        <v>1</v>
      </c>
      <c r="R28">
        <f t="shared" si="7"/>
        <v>0</v>
      </c>
      <c r="S28">
        <f t="shared" si="8"/>
        <v>0</v>
      </c>
      <c r="T28">
        <f t="shared" si="9"/>
        <v>1</v>
      </c>
      <c r="U28">
        <f t="shared" si="10"/>
        <v>0</v>
      </c>
      <c r="V28">
        <f t="shared" si="11"/>
        <v>1</v>
      </c>
    </row>
    <row r="29" spans="1:26">
      <c r="A29" t="s">
        <v>10</v>
      </c>
      <c r="B29" t="s">
        <v>11</v>
      </c>
      <c r="C29" t="s">
        <v>110</v>
      </c>
      <c r="D29" t="s">
        <v>15</v>
      </c>
      <c r="E29" t="s">
        <v>13</v>
      </c>
      <c r="F29" t="s">
        <v>13</v>
      </c>
      <c r="G29" t="s">
        <v>13</v>
      </c>
      <c r="H29" s="27">
        <v>8.4763711970000006</v>
      </c>
      <c r="I29" s="27">
        <v>6.9007464336000002</v>
      </c>
      <c r="J29" s="27">
        <f t="shared" si="0"/>
        <v>1.5756247634000005</v>
      </c>
      <c r="K29" s="27">
        <f t="shared" si="1"/>
        <v>2.4283620717692278</v>
      </c>
      <c r="L29" s="5">
        <v>4800</v>
      </c>
      <c r="M29" s="5">
        <f t="shared" si="2"/>
        <v>993.0156592914135</v>
      </c>
      <c r="N29" s="27">
        <f t="shared" si="3"/>
        <v>3806.9843407085864</v>
      </c>
      <c r="O29" s="27">
        <f t="shared" si="4"/>
        <v>1940.7999999999984</v>
      </c>
      <c r="P29">
        <f t="shared" si="5"/>
        <v>0</v>
      </c>
      <c r="Q29">
        <f t="shared" si="6"/>
        <v>1</v>
      </c>
      <c r="R29">
        <f t="shared" si="7"/>
        <v>0</v>
      </c>
      <c r="S29">
        <f t="shared" si="8"/>
        <v>1</v>
      </c>
      <c r="T29">
        <f t="shared" si="9"/>
        <v>0</v>
      </c>
      <c r="U29">
        <f t="shared" si="10"/>
        <v>0</v>
      </c>
      <c r="V29">
        <f t="shared" si="11"/>
        <v>0</v>
      </c>
    </row>
    <row r="30" spans="1:26">
      <c r="A30" t="s">
        <v>23</v>
      </c>
      <c r="B30" t="s">
        <v>11</v>
      </c>
      <c r="C30" t="s">
        <v>109</v>
      </c>
      <c r="D30" t="s">
        <v>13</v>
      </c>
      <c r="E30" t="s">
        <v>12</v>
      </c>
      <c r="F30" t="s">
        <v>13</v>
      </c>
      <c r="G30" t="s">
        <v>13</v>
      </c>
      <c r="H30" s="27">
        <v>8.3779311239999998</v>
      </c>
      <c r="I30" s="27">
        <v>6.1711257633000001</v>
      </c>
      <c r="J30" s="27">
        <f t="shared" si="0"/>
        <v>2.2068053606999998</v>
      </c>
      <c r="K30" s="27">
        <f t="shared" si="1"/>
        <v>2.329921998769227</v>
      </c>
      <c r="L30" s="5">
        <v>4350</v>
      </c>
      <c r="M30" s="5">
        <f t="shared" si="2"/>
        <v>478.72473358471399</v>
      </c>
      <c r="N30" s="27">
        <f t="shared" si="3"/>
        <v>3871.2752664152858</v>
      </c>
      <c r="O30" s="27">
        <f t="shared" si="4"/>
        <v>2390.7999999999984</v>
      </c>
      <c r="P30">
        <f t="shared" si="5"/>
        <v>0</v>
      </c>
      <c r="Q30">
        <f t="shared" si="6"/>
        <v>1</v>
      </c>
      <c r="R30">
        <f t="shared" si="7"/>
        <v>0</v>
      </c>
      <c r="S30">
        <f t="shared" si="8"/>
        <v>1</v>
      </c>
      <c r="T30">
        <f t="shared" si="9"/>
        <v>0</v>
      </c>
      <c r="U30">
        <f t="shared" si="10"/>
        <v>0</v>
      </c>
      <c r="V30">
        <f t="shared" si="11"/>
        <v>0</v>
      </c>
    </row>
    <row r="31" spans="1:26">
      <c r="A31" t="s">
        <v>10</v>
      </c>
      <c r="B31" t="s">
        <v>11</v>
      </c>
      <c r="C31" t="s">
        <v>110</v>
      </c>
      <c r="D31" t="s">
        <v>16</v>
      </c>
      <c r="E31" t="s">
        <v>13</v>
      </c>
      <c r="F31" t="s">
        <v>13</v>
      </c>
      <c r="G31" t="s">
        <v>13</v>
      </c>
      <c r="H31" s="27">
        <v>8.2940496400000008</v>
      </c>
      <c r="I31" s="27">
        <v>6.5401924422000004</v>
      </c>
      <c r="J31" s="27">
        <f t="shared" si="0"/>
        <v>1.7538571978000004</v>
      </c>
      <c r="K31" s="27">
        <f t="shared" si="1"/>
        <v>2.2460405147692279</v>
      </c>
      <c r="L31" s="5">
        <v>4000</v>
      </c>
      <c r="M31" s="5">
        <f t="shared" si="2"/>
        <v>692.41981600849272</v>
      </c>
      <c r="N31" s="27">
        <f t="shared" si="3"/>
        <v>3307.5801839915075</v>
      </c>
      <c r="O31" s="27">
        <f t="shared" si="4"/>
        <v>2740.7999999999984</v>
      </c>
      <c r="P31">
        <f t="shared" si="5"/>
        <v>0</v>
      </c>
      <c r="Q31">
        <f t="shared" si="6"/>
        <v>1</v>
      </c>
      <c r="R31">
        <f t="shared" si="7"/>
        <v>0</v>
      </c>
      <c r="S31">
        <f t="shared" si="8"/>
        <v>1</v>
      </c>
      <c r="T31">
        <f t="shared" si="9"/>
        <v>0</v>
      </c>
      <c r="U31">
        <f t="shared" si="10"/>
        <v>0</v>
      </c>
      <c r="V31">
        <f t="shared" si="11"/>
        <v>0</v>
      </c>
    </row>
    <row r="32" spans="1:26">
      <c r="A32" t="s">
        <v>10</v>
      </c>
      <c r="B32" t="s">
        <v>11</v>
      </c>
      <c r="C32" t="s">
        <v>109</v>
      </c>
      <c r="D32" t="s">
        <v>12</v>
      </c>
      <c r="E32" t="s">
        <v>17</v>
      </c>
      <c r="F32" t="s">
        <v>16</v>
      </c>
      <c r="G32" t="s">
        <v>18</v>
      </c>
      <c r="H32" s="27">
        <v>8.1693363960000003</v>
      </c>
      <c r="I32" s="27">
        <v>6.9258707118</v>
      </c>
      <c r="J32" s="27">
        <f t="shared" si="0"/>
        <v>1.2434656842000003</v>
      </c>
      <c r="K32" s="27">
        <f t="shared" si="1"/>
        <v>2.1213272707692274</v>
      </c>
      <c r="L32" s="5">
        <v>3531</v>
      </c>
      <c r="M32" s="5">
        <f t="shared" si="2"/>
        <v>1018.2805125948394</v>
      </c>
      <c r="N32" s="27">
        <f t="shared" si="3"/>
        <v>2512.7194874051606</v>
      </c>
      <c r="O32" s="27">
        <f t="shared" si="4"/>
        <v>3209.7999999999984</v>
      </c>
      <c r="P32">
        <f t="shared" si="5"/>
        <v>0</v>
      </c>
      <c r="Q32">
        <f t="shared" si="6"/>
        <v>1</v>
      </c>
      <c r="R32">
        <f t="shared" si="7"/>
        <v>0</v>
      </c>
      <c r="S32">
        <f t="shared" si="8"/>
        <v>0</v>
      </c>
      <c r="T32">
        <f t="shared" si="9"/>
        <v>1</v>
      </c>
      <c r="U32">
        <f t="shared" si="10"/>
        <v>0</v>
      </c>
      <c r="V32">
        <f t="shared" si="11"/>
        <v>1</v>
      </c>
    </row>
    <row r="33" spans="1:22">
      <c r="A33" t="s">
        <v>25</v>
      </c>
      <c r="B33" t="s">
        <v>26</v>
      </c>
      <c r="C33" t="s">
        <v>110</v>
      </c>
      <c r="D33" t="s">
        <v>27</v>
      </c>
      <c r="E33" t="s">
        <v>12</v>
      </c>
      <c r="F33" t="s">
        <v>15</v>
      </c>
      <c r="G33" t="s">
        <v>15</v>
      </c>
      <c r="H33" s="27">
        <v>8.0922394069999992</v>
      </c>
      <c r="I33" s="27">
        <v>5.0400390145999996</v>
      </c>
      <c r="J33" s="27">
        <f t="shared" si="0"/>
        <v>3.0522003923999996</v>
      </c>
      <c r="K33" s="27">
        <f t="shared" si="1"/>
        <v>2.0442302817692264</v>
      </c>
      <c r="L33" s="5">
        <v>3269</v>
      </c>
      <c r="M33" s="5">
        <f t="shared" si="2"/>
        <v>154.47604172930295</v>
      </c>
      <c r="N33" s="27">
        <f t="shared" si="3"/>
        <v>3114.5239582706972</v>
      </c>
      <c r="O33" s="27">
        <f t="shared" si="4"/>
        <v>3471.7999999999984</v>
      </c>
      <c r="P33">
        <f t="shared" si="5"/>
        <v>0</v>
      </c>
      <c r="Q33">
        <f t="shared" si="6"/>
        <v>1</v>
      </c>
      <c r="R33">
        <f t="shared" si="7"/>
        <v>0</v>
      </c>
      <c r="S33">
        <f t="shared" si="8"/>
        <v>1</v>
      </c>
      <c r="T33">
        <f t="shared" si="9"/>
        <v>0</v>
      </c>
      <c r="U33">
        <f t="shared" si="10"/>
        <v>0</v>
      </c>
      <c r="V33">
        <f t="shared" si="11"/>
        <v>0</v>
      </c>
    </row>
    <row r="34" spans="1:22">
      <c r="A34" t="s">
        <v>10</v>
      </c>
      <c r="B34" t="s">
        <v>11</v>
      </c>
      <c r="C34" t="s">
        <v>110</v>
      </c>
      <c r="D34" t="s">
        <v>19</v>
      </c>
      <c r="E34" t="s">
        <v>17</v>
      </c>
      <c r="F34" t="s">
        <v>12</v>
      </c>
      <c r="G34" t="s">
        <v>18</v>
      </c>
      <c r="H34" s="27">
        <v>7.936302693</v>
      </c>
      <c r="I34" s="27">
        <v>6.2284234415000004</v>
      </c>
      <c r="J34" s="27">
        <f t="shared" ref="J34:J65" si="12">ABS(H34-I34)</f>
        <v>1.7078792514999996</v>
      </c>
      <c r="K34" s="27">
        <f t="shared" ref="K34:K65" si="13">ABS($AB$2-H34)</f>
        <v>1.8882935677692272</v>
      </c>
      <c r="L34" s="5">
        <v>2797</v>
      </c>
      <c r="M34" s="5">
        <f t="shared" ref="M34:M65" si="14">EXP(I34)</f>
        <v>506.95560796332848</v>
      </c>
      <c r="N34" s="27">
        <f t="shared" ref="N34:N65" si="15">ABS(L34-M34)</f>
        <v>2290.0443920366715</v>
      </c>
      <c r="O34" s="27">
        <f t="shared" ref="O34:O65" si="16">ABS($AB$3-L34)</f>
        <v>3943.7999999999984</v>
      </c>
      <c r="P34">
        <f t="shared" ref="P34:P65" si="17">IF(L34&lt;1000,1,0)</f>
        <v>0</v>
      </c>
      <c r="Q34">
        <f t="shared" ref="Q34:Q65" si="18">IF(L34&gt;=1000,IF(L34&lt;15000,1,0),0)</f>
        <v>1</v>
      </c>
      <c r="R34">
        <f t="shared" ref="R34:R65" si="19">IF(L34&gt;=15000,1,0)</f>
        <v>0</v>
      </c>
      <c r="S34">
        <f t="shared" ref="S34:S65" si="20">IF(M34&lt;1000,1,0)</f>
        <v>1</v>
      </c>
      <c r="T34">
        <f t="shared" ref="T34:T65" si="21">IF(M34&gt;=1000,IF(M34&lt;15000,1,0),0)</f>
        <v>0</v>
      </c>
      <c r="U34">
        <f t="shared" ref="U34:U65" si="22">IF(M34&gt;=15000,1,0)</f>
        <v>0</v>
      </c>
      <c r="V34">
        <f t="shared" ref="V34:V65" si="23">P34*S34+Q34*T34+R34*U34</f>
        <v>0</v>
      </c>
    </row>
    <row r="35" spans="1:22">
      <c r="A35" t="s">
        <v>23</v>
      </c>
      <c r="B35" t="s">
        <v>11</v>
      </c>
      <c r="C35" t="s">
        <v>109</v>
      </c>
      <c r="D35" t="s">
        <v>13</v>
      </c>
      <c r="E35" t="s">
        <v>13</v>
      </c>
      <c r="F35" t="s">
        <v>13</v>
      </c>
      <c r="G35" t="s">
        <v>13</v>
      </c>
      <c r="H35" s="27">
        <v>7.8845765109999997</v>
      </c>
      <c r="I35" s="27">
        <v>8.5354115610000001</v>
      </c>
      <c r="J35" s="27">
        <f t="shared" si="12"/>
        <v>0.65083505000000041</v>
      </c>
      <c r="K35" s="27">
        <f t="shared" si="13"/>
        <v>1.8365673857692268</v>
      </c>
      <c r="L35" s="5">
        <v>2656</v>
      </c>
      <c r="M35" s="5">
        <f t="shared" si="14"/>
        <v>5091.9266824630422</v>
      </c>
      <c r="N35" s="27">
        <f t="shared" si="15"/>
        <v>2435.9266824630422</v>
      </c>
      <c r="O35" s="27">
        <f t="shared" si="16"/>
        <v>4084.7999999999984</v>
      </c>
      <c r="P35">
        <f t="shared" si="17"/>
        <v>0</v>
      </c>
      <c r="Q35">
        <f t="shared" si="18"/>
        <v>1</v>
      </c>
      <c r="R35">
        <f t="shared" si="19"/>
        <v>0</v>
      </c>
      <c r="S35">
        <f t="shared" si="20"/>
        <v>0</v>
      </c>
      <c r="T35">
        <f t="shared" si="21"/>
        <v>1</v>
      </c>
      <c r="U35">
        <f t="shared" si="22"/>
        <v>0</v>
      </c>
      <c r="V35">
        <f t="shared" si="23"/>
        <v>1</v>
      </c>
    </row>
    <row r="36" spans="1:22">
      <c r="A36" t="s">
        <v>25</v>
      </c>
      <c r="B36" t="s">
        <v>26</v>
      </c>
      <c r="C36" t="s">
        <v>110</v>
      </c>
      <c r="D36" t="s">
        <v>27</v>
      </c>
      <c r="E36" t="s">
        <v>12</v>
      </c>
      <c r="F36" t="s">
        <v>19</v>
      </c>
      <c r="G36" t="s">
        <v>18</v>
      </c>
      <c r="H36" s="27">
        <v>7.6009024600000004</v>
      </c>
      <c r="I36" s="27">
        <v>7.3303395394999997</v>
      </c>
      <c r="J36" s="27">
        <f t="shared" si="12"/>
        <v>0.27056292050000064</v>
      </c>
      <c r="K36" s="27">
        <f t="shared" si="13"/>
        <v>1.5528933347692275</v>
      </c>
      <c r="L36" s="5">
        <v>2000</v>
      </c>
      <c r="M36" s="5">
        <f t="shared" si="14"/>
        <v>1525.8997872930793</v>
      </c>
      <c r="N36" s="27">
        <f t="shared" si="15"/>
        <v>474.10021270692073</v>
      </c>
      <c r="O36" s="27">
        <f t="shared" si="16"/>
        <v>4740.7999999999984</v>
      </c>
      <c r="P36">
        <f t="shared" si="17"/>
        <v>0</v>
      </c>
      <c r="Q36">
        <f t="shared" si="18"/>
        <v>1</v>
      </c>
      <c r="R36">
        <f t="shared" si="19"/>
        <v>0</v>
      </c>
      <c r="S36">
        <f t="shared" si="20"/>
        <v>0</v>
      </c>
      <c r="T36">
        <f t="shared" si="21"/>
        <v>1</v>
      </c>
      <c r="U36">
        <f t="shared" si="22"/>
        <v>0</v>
      </c>
      <c r="V36">
        <f t="shared" si="23"/>
        <v>1</v>
      </c>
    </row>
    <row r="37" spans="1:22">
      <c r="A37" t="s">
        <v>23</v>
      </c>
      <c r="B37" t="s">
        <v>11</v>
      </c>
      <c r="C37" t="s">
        <v>109</v>
      </c>
      <c r="D37" t="s">
        <v>12</v>
      </c>
      <c r="E37" t="s">
        <v>13</v>
      </c>
      <c r="F37" t="s">
        <v>13</v>
      </c>
      <c r="G37" t="s">
        <v>13</v>
      </c>
      <c r="H37" s="27">
        <v>7.5496091649999997</v>
      </c>
      <c r="I37" s="27">
        <v>9.3794201833000006</v>
      </c>
      <c r="J37" s="27">
        <f t="shared" si="12"/>
        <v>1.8298110183000009</v>
      </c>
      <c r="K37" s="27">
        <f t="shared" si="13"/>
        <v>1.5016000397692268</v>
      </c>
      <c r="L37" s="5">
        <v>1900</v>
      </c>
      <c r="M37" s="5">
        <f t="shared" si="14"/>
        <v>11842.146488912489</v>
      </c>
      <c r="N37" s="27">
        <f t="shared" si="15"/>
        <v>9942.1464889124891</v>
      </c>
      <c r="O37" s="27">
        <f t="shared" si="16"/>
        <v>4840.7999999999984</v>
      </c>
      <c r="P37">
        <f t="shared" si="17"/>
        <v>0</v>
      </c>
      <c r="Q37">
        <f t="shared" si="18"/>
        <v>1</v>
      </c>
      <c r="R37">
        <f t="shared" si="19"/>
        <v>0</v>
      </c>
      <c r="S37">
        <f t="shared" si="20"/>
        <v>0</v>
      </c>
      <c r="T37">
        <f t="shared" si="21"/>
        <v>1</v>
      </c>
      <c r="U37">
        <f t="shared" si="22"/>
        <v>0</v>
      </c>
      <c r="V37">
        <f t="shared" si="23"/>
        <v>1</v>
      </c>
    </row>
    <row r="38" spans="1:22">
      <c r="A38" t="s">
        <v>10</v>
      </c>
      <c r="B38" t="s">
        <v>11</v>
      </c>
      <c r="C38" t="s">
        <v>110</v>
      </c>
      <c r="D38" t="s">
        <v>19</v>
      </c>
      <c r="E38" t="s">
        <v>12</v>
      </c>
      <c r="F38" t="s">
        <v>14</v>
      </c>
      <c r="G38" t="s">
        <v>14</v>
      </c>
      <c r="H38" s="27">
        <v>7.4905294019999999</v>
      </c>
      <c r="I38" s="27">
        <v>4.8844255894000002</v>
      </c>
      <c r="J38" s="27">
        <f t="shared" si="12"/>
        <v>2.6061038125999998</v>
      </c>
      <c r="K38" s="27">
        <f t="shared" si="13"/>
        <v>1.4425202767692271</v>
      </c>
      <c r="L38" s="5">
        <v>1791</v>
      </c>
      <c r="M38" s="5">
        <f t="shared" si="14"/>
        <v>132.21449810900631</v>
      </c>
      <c r="N38" s="27">
        <f t="shared" si="15"/>
        <v>1658.7855018909936</v>
      </c>
      <c r="O38" s="27">
        <f t="shared" si="16"/>
        <v>4949.7999999999984</v>
      </c>
      <c r="P38">
        <f t="shared" si="17"/>
        <v>0</v>
      </c>
      <c r="Q38">
        <f t="shared" si="18"/>
        <v>1</v>
      </c>
      <c r="R38">
        <f t="shared" si="19"/>
        <v>0</v>
      </c>
      <c r="S38">
        <f t="shared" si="20"/>
        <v>1</v>
      </c>
      <c r="T38">
        <f t="shared" si="21"/>
        <v>0</v>
      </c>
      <c r="U38">
        <f t="shared" si="22"/>
        <v>0</v>
      </c>
      <c r="V38">
        <f t="shared" si="23"/>
        <v>0</v>
      </c>
    </row>
    <row r="39" spans="1:22">
      <c r="A39" t="s">
        <v>30</v>
      </c>
      <c r="B39" t="s">
        <v>26</v>
      </c>
      <c r="C39" t="s">
        <v>110</v>
      </c>
      <c r="D39" t="s">
        <v>31</v>
      </c>
      <c r="E39" t="s">
        <v>19</v>
      </c>
      <c r="F39" t="s">
        <v>16</v>
      </c>
      <c r="G39" t="s">
        <v>13</v>
      </c>
      <c r="H39" s="27">
        <v>7.2071188560000001</v>
      </c>
      <c r="I39" s="27">
        <v>4.578422432</v>
      </c>
      <c r="J39" s="27">
        <f t="shared" si="12"/>
        <v>2.6286964240000001</v>
      </c>
      <c r="K39" s="27">
        <f t="shared" si="13"/>
        <v>1.1591097307692273</v>
      </c>
      <c r="L39" s="5">
        <v>1349</v>
      </c>
      <c r="M39" s="5">
        <f t="shared" si="14"/>
        <v>97.360679898480072</v>
      </c>
      <c r="N39" s="27">
        <f t="shared" si="15"/>
        <v>1251.6393201015198</v>
      </c>
      <c r="O39" s="27">
        <f t="shared" si="16"/>
        <v>5391.7999999999984</v>
      </c>
      <c r="P39">
        <f t="shared" si="17"/>
        <v>0</v>
      </c>
      <c r="Q39">
        <f t="shared" si="18"/>
        <v>1</v>
      </c>
      <c r="R39">
        <f t="shared" si="19"/>
        <v>0</v>
      </c>
      <c r="S39">
        <f t="shared" si="20"/>
        <v>1</v>
      </c>
      <c r="T39">
        <f t="shared" si="21"/>
        <v>0</v>
      </c>
      <c r="U39">
        <f t="shared" si="22"/>
        <v>0</v>
      </c>
      <c r="V39">
        <f t="shared" si="23"/>
        <v>0</v>
      </c>
    </row>
    <row r="40" spans="1:22">
      <c r="A40" t="s">
        <v>25</v>
      </c>
      <c r="B40" t="s">
        <v>26</v>
      </c>
      <c r="C40" t="s">
        <v>109</v>
      </c>
      <c r="D40" t="s">
        <v>28</v>
      </c>
      <c r="E40" t="s">
        <v>13</v>
      </c>
      <c r="F40" t="s">
        <v>13</v>
      </c>
      <c r="G40" t="s">
        <v>13</v>
      </c>
      <c r="H40" s="27">
        <v>7.14440718</v>
      </c>
      <c r="I40" s="27">
        <v>5.6973605562999996</v>
      </c>
      <c r="J40" s="27">
        <f t="shared" si="12"/>
        <v>1.4470466237000004</v>
      </c>
      <c r="K40" s="27">
        <f t="shared" si="13"/>
        <v>1.0963980547692271</v>
      </c>
      <c r="L40" s="5">
        <v>1267</v>
      </c>
      <c r="M40" s="5">
        <f t="shared" si="14"/>
        <v>298.07959742735051</v>
      </c>
      <c r="N40" s="27">
        <f t="shared" si="15"/>
        <v>968.92040257264944</v>
      </c>
      <c r="O40" s="27">
        <f t="shared" si="16"/>
        <v>5473.7999999999984</v>
      </c>
      <c r="P40">
        <f t="shared" si="17"/>
        <v>0</v>
      </c>
      <c r="Q40">
        <f t="shared" si="18"/>
        <v>1</v>
      </c>
      <c r="R40">
        <f t="shared" si="19"/>
        <v>0</v>
      </c>
      <c r="S40">
        <f t="shared" si="20"/>
        <v>1</v>
      </c>
      <c r="T40">
        <f t="shared" si="21"/>
        <v>0</v>
      </c>
      <c r="U40">
        <f t="shared" si="22"/>
        <v>0</v>
      </c>
      <c r="V40">
        <f t="shared" si="23"/>
        <v>0</v>
      </c>
    </row>
    <row r="41" spans="1:22">
      <c r="A41" t="s">
        <v>23</v>
      </c>
      <c r="B41" t="s">
        <v>11</v>
      </c>
      <c r="C41" t="s">
        <v>110</v>
      </c>
      <c r="D41" t="s">
        <v>19</v>
      </c>
      <c r="E41" t="s">
        <v>13</v>
      </c>
      <c r="F41" t="s">
        <v>13</v>
      </c>
      <c r="G41" t="s">
        <v>13</v>
      </c>
      <c r="H41" s="27">
        <v>7.1428274009999999</v>
      </c>
      <c r="I41" s="27">
        <v>5.9681654920999998</v>
      </c>
      <c r="J41" s="27">
        <f t="shared" si="12"/>
        <v>1.1746619089000001</v>
      </c>
      <c r="K41" s="27">
        <f t="shared" si="13"/>
        <v>1.0948182757692271</v>
      </c>
      <c r="L41" s="5">
        <v>1265</v>
      </c>
      <c r="M41" s="5">
        <f t="shared" si="14"/>
        <v>390.7881088916929</v>
      </c>
      <c r="N41" s="27">
        <f t="shared" si="15"/>
        <v>874.2118911083071</v>
      </c>
      <c r="O41" s="27">
        <f t="shared" si="16"/>
        <v>5475.7999999999984</v>
      </c>
      <c r="P41">
        <f t="shared" si="17"/>
        <v>0</v>
      </c>
      <c r="Q41">
        <f t="shared" si="18"/>
        <v>1</v>
      </c>
      <c r="R41">
        <f t="shared" si="19"/>
        <v>0</v>
      </c>
      <c r="S41">
        <f t="shared" si="20"/>
        <v>1</v>
      </c>
      <c r="T41">
        <f t="shared" si="21"/>
        <v>0</v>
      </c>
      <c r="U41">
        <f t="shared" si="22"/>
        <v>0</v>
      </c>
      <c r="V41">
        <f t="shared" si="23"/>
        <v>0</v>
      </c>
    </row>
    <row r="42" spans="1:22">
      <c r="A42" t="s">
        <v>23</v>
      </c>
      <c r="B42" t="s">
        <v>11</v>
      </c>
      <c r="C42" t="s">
        <v>110</v>
      </c>
      <c r="D42" t="s">
        <v>15</v>
      </c>
      <c r="E42" t="s">
        <v>13</v>
      </c>
      <c r="F42" t="s">
        <v>13</v>
      </c>
      <c r="G42" t="s">
        <v>13</v>
      </c>
      <c r="H42" s="27">
        <v>6.8906091199999997</v>
      </c>
      <c r="I42" s="27">
        <v>7.6596022926999998</v>
      </c>
      <c r="J42" s="27">
        <f t="shared" si="12"/>
        <v>0.76899317270000012</v>
      </c>
      <c r="K42" s="27">
        <f t="shared" si="13"/>
        <v>0.84259999476922687</v>
      </c>
      <c r="L42" s="5">
        <v>983</v>
      </c>
      <c r="M42" s="5">
        <f t="shared" si="14"/>
        <v>2120.9137579384014</v>
      </c>
      <c r="N42" s="27">
        <f t="shared" si="15"/>
        <v>1137.9137579384014</v>
      </c>
      <c r="O42" s="27">
        <f t="shared" si="16"/>
        <v>5757.7999999999984</v>
      </c>
      <c r="P42">
        <f t="shared" si="17"/>
        <v>1</v>
      </c>
      <c r="Q42">
        <f t="shared" si="18"/>
        <v>0</v>
      </c>
      <c r="R42">
        <f t="shared" si="19"/>
        <v>0</v>
      </c>
      <c r="S42">
        <f t="shared" si="20"/>
        <v>0</v>
      </c>
      <c r="T42">
        <f t="shared" si="21"/>
        <v>1</v>
      </c>
      <c r="U42">
        <f t="shared" si="22"/>
        <v>0</v>
      </c>
      <c r="V42">
        <f t="shared" si="23"/>
        <v>0</v>
      </c>
    </row>
    <row r="43" spans="1:22">
      <c r="A43" t="s">
        <v>25</v>
      </c>
      <c r="B43" t="s">
        <v>26</v>
      </c>
      <c r="C43" t="s">
        <v>110</v>
      </c>
      <c r="D43" t="s">
        <v>27</v>
      </c>
      <c r="E43" t="s">
        <v>12</v>
      </c>
      <c r="F43" t="s">
        <v>19</v>
      </c>
      <c r="G43" t="s">
        <v>19</v>
      </c>
      <c r="H43" s="27">
        <v>6.7452363499999999</v>
      </c>
      <c r="I43" s="27">
        <v>6.4537253725000001</v>
      </c>
      <c r="J43" s="27">
        <f t="shared" si="12"/>
        <v>0.29151097749999977</v>
      </c>
      <c r="K43" s="27">
        <f t="shared" si="13"/>
        <v>0.69722722476922705</v>
      </c>
      <c r="L43" s="5">
        <v>850</v>
      </c>
      <c r="M43" s="5">
        <f t="shared" si="14"/>
        <v>635.06374043951632</v>
      </c>
      <c r="N43" s="27">
        <f t="shared" si="15"/>
        <v>214.93625956048368</v>
      </c>
      <c r="O43" s="27">
        <f t="shared" si="16"/>
        <v>5890.7999999999984</v>
      </c>
      <c r="P43">
        <f t="shared" si="17"/>
        <v>1</v>
      </c>
      <c r="Q43">
        <f t="shared" si="18"/>
        <v>0</v>
      </c>
      <c r="R43">
        <f t="shared" si="19"/>
        <v>0</v>
      </c>
      <c r="S43">
        <f t="shared" si="20"/>
        <v>1</v>
      </c>
      <c r="T43">
        <f t="shared" si="21"/>
        <v>0</v>
      </c>
      <c r="U43">
        <f t="shared" si="22"/>
        <v>0</v>
      </c>
      <c r="V43">
        <f t="shared" si="23"/>
        <v>1</v>
      </c>
    </row>
    <row r="44" spans="1:22">
      <c r="A44" t="s">
        <v>25</v>
      </c>
      <c r="B44" t="s">
        <v>26</v>
      </c>
      <c r="C44" t="s">
        <v>109</v>
      </c>
      <c r="D44" t="s">
        <v>28</v>
      </c>
      <c r="E44" t="s">
        <v>13</v>
      </c>
      <c r="F44" t="s">
        <v>13</v>
      </c>
      <c r="G44" t="s">
        <v>13</v>
      </c>
      <c r="H44" s="27">
        <v>6.7298240710000004</v>
      </c>
      <c r="I44" s="27">
        <v>5.7118326644000001</v>
      </c>
      <c r="J44" s="27">
        <f t="shared" si="12"/>
        <v>1.0179914066000002</v>
      </c>
      <c r="K44" s="27">
        <f t="shared" si="13"/>
        <v>0.68181494576922752</v>
      </c>
      <c r="L44" s="5">
        <v>837</v>
      </c>
      <c r="M44" s="5">
        <f t="shared" si="14"/>
        <v>302.4248038938087</v>
      </c>
      <c r="N44" s="27">
        <f t="shared" si="15"/>
        <v>534.57519610619124</v>
      </c>
      <c r="O44" s="27">
        <f t="shared" si="16"/>
        <v>5903.7999999999984</v>
      </c>
      <c r="P44">
        <f t="shared" si="17"/>
        <v>1</v>
      </c>
      <c r="Q44">
        <f t="shared" si="18"/>
        <v>0</v>
      </c>
      <c r="R44">
        <f t="shared" si="19"/>
        <v>0</v>
      </c>
      <c r="S44">
        <f t="shared" si="20"/>
        <v>1</v>
      </c>
      <c r="T44">
        <f t="shared" si="21"/>
        <v>0</v>
      </c>
      <c r="U44">
        <f t="shared" si="22"/>
        <v>0</v>
      </c>
      <c r="V44">
        <f t="shared" si="23"/>
        <v>1</v>
      </c>
    </row>
    <row r="45" spans="1:22">
      <c r="A45" t="s">
        <v>10</v>
      </c>
      <c r="B45" t="s">
        <v>11</v>
      </c>
      <c r="C45" t="s">
        <v>110</v>
      </c>
      <c r="D45" t="s">
        <v>15</v>
      </c>
      <c r="E45" t="s">
        <v>15</v>
      </c>
      <c r="F45" t="s">
        <v>12</v>
      </c>
      <c r="G45" t="s">
        <v>13</v>
      </c>
      <c r="H45" s="27">
        <v>6.5949605059999996</v>
      </c>
      <c r="I45" s="27">
        <v>4.4153528135000002</v>
      </c>
      <c r="J45" s="27">
        <f t="shared" si="12"/>
        <v>2.1796076924999994</v>
      </c>
      <c r="K45" s="27">
        <f t="shared" si="13"/>
        <v>0.54695138076922678</v>
      </c>
      <c r="L45" s="5">
        <v>731.4</v>
      </c>
      <c r="M45" s="5">
        <f t="shared" si="14"/>
        <v>82.711017322398888</v>
      </c>
      <c r="N45" s="27">
        <f t="shared" si="15"/>
        <v>648.68898267760108</v>
      </c>
      <c r="O45" s="27">
        <f t="shared" si="16"/>
        <v>6009.3999999999987</v>
      </c>
      <c r="P45">
        <f t="shared" si="17"/>
        <v>1</v>
      </c>
      <c r="Q45">
        <f t="shared" si="18"/>
        <v>0</v>
      </c>
      <c r="R45">
        <f t="shared" si="19"/>
        <v>0</v>
      </c>
      <c r="S45">
        <f t="shared" si="20"/>
        <v>1</v>
      </c>
      <c r="T45">
        <f t="shared" si="21"/>
        <v>0</v>
      </c>
      <c r="U45">
        <f t="shared" si="22"/>
        <v>0</v>
      </c>
      <c r="V45">
        <f t="shared" si="23"/>
        <v>1</v>
      </c>
    </row>
    <row r="46" spans="1:22">
      <c r="A46" t="s">
        <v>30</v>
      </c>
      <c r="B46" t="s">
        <v>26</v>
      </c>
      <c r="C46" t="s">
        <v>110</v>
      </c>
      <c r="D46" t="s">
        <v>32</v>
      </c>
      <c r="E46" t="s">
        <v>19</v>
      </c>
      <c r="F46" t="s">
        <v>16</v>
      </c>
      <c r="G46" t="s">
        <v>18</v>
      </c>
      <c r="H46" s="27">
        <v>6.5838240739999998</v>
      </c>
      <c r="I46" s="27">
        <v>6.1582982292999997</v>
      </c>
      <c r="J46" s="27">
        <f t="shared" si="12"/>
        <v>0.4255258447000001</v>
      </c>
      <c r="K46" s="27">
        <f t="shared" si="13"/>
        <v>0.53581494876922697</v>
      </c>
      <c r="L46" s="5">
        <v>723.3</v>
      </c>
      <c r="M46" s="5">
        <f t="shared" si="14"/>
        <v>472.62309394923614</v>
      </c>
      <c r="N46" s="27">
        <f t="shared" si="15"/>
        <v>250.67690605076382</v>
      </c>
      <c r="O46" s="27">
        <f t="shared" si="16"/>
        <v>6017.4999999999982</v>
      </c>
      <c r="P46">
        <f t="shared" si="17"/>
        <v>1</v>
      </c>
      <c r="Q46">
        <f t="shared" si="18"/>
        <v>0</v>
      </c>
      <c r="R46">
        <f t="shared" si="19"/>
        <v>0</v>
      </c>
      <c r="S46">
        <f t="shared" si="20"/>
        <v>1</v>
      </c>
      <c r="T46">
        <f t="shared" si="21"/>
        <v>0</v>
      </c>
      <c r="U46">
        <f t="shared" si="22"/>
        <v>0</v>
      </c>
      <c r="V46">
        <f t="shared" si="23"/>
        <v>1</v>
      </c>
    </row>
    <row r="47" spans="1:22">
      <c r="A47" t="s">
        <v>10</v>
      </c>
      <c r="B47" t="s">
        <v>11</v>
      </c>
      <c r="C47" t="s">
        <v>110</v>
      </c>
      <c r="D47" t="s">
        <v>16</v>
      </c>
      <c r="E47" t="s">
        <v>13</v>
      </c>
      <c r="F47" t="s">
        <v>14</v>
      </c>
      <c r="G47" t="s">
        <v>14</v>
      </c>
      <c r="H47" s="27">
        <v>6.3580155620000003</v>
      </c>
      <c r="I47" s="27">
        <v>7.5545084326999996</v>
      </c>
      <c r="J47" s="27">
        <f t="shared" si="12"/>
        <v>1.1964928706999993</v>
      </c>
      <c r="K47" s="27">
        <f t="shared" si="13"/>
        <v>0.31000643676922746</v>
      </c>
      <c r="L47" s="5">
        <v>577.1</v>
      </c>
      <c r="M47" s="5">
        <f t="shared" si="14"/>
        <v>1909.3314483022145</v>
      </c>
      <c r="N47" s="27">
        <f t="shared" si="15"/>
        <v>1332.2314483022146</v>
      </c>
      <c r="O47" s="27">
        <f t="shared" si="16"/>
        <v>6163.699999999998</v>
      </c>
      <c r="P47">
        <f t="shared" si="17"/>
        <v>1</v>
      </c>
      <c r="Q47">
        <f t="shared" si="18"/>
        <v>0</v>
      </c>
      <c r="R47">
        <f t="shared" si="19"/>
        <v>0</v>
      </c>
      <c r="S47">
        <f t="shared" si="20"/>
        <v>0</v>
      </c>
      <c r="T47">
        <f t="shared" si="21"/>
        <v>1</v>
      </c>
      <c r="U47">
        <f t="shared" si="22"/>
        <v>0</v>
      </c>
      <c r="V47">
        <f t="shared" si="23"/>
        <v>0</v>
      </c>
    </row>
    <row r="48" spans="1:22">
      <c r="A48" t="s">
        <v>30</v>
      </c>
      <c r="B48" t="s">
        <v>26</v>
      </c>
      <c r="C48" t="s">
        <v>110</v>
      </c>
      <c r="D48" t="s">
        <v>29</v>
      </c>
      <c r="E48" t="s">
        <v>19</v>
      </c>
      <c r="F48" t="s">
        <v>16</v>
      </c>
      <c r="G48" t="s">
        <v>13</v>
      </c>
      <c r="H48" s="27">
        <v>6.3486143779999997</v>
      </c>
      <c r="I48" s="27">
        <v>4.1013417544999999</v>
      </c>
      <c r="J48" s="27">
        <f t="shared" si="12"/>
        <v>2.2472726234999998</v>
      </c>
      <c r="K48" s="27">
        <f t="shared" si="13"/>
        <v>0.30060525276922689</v>
      </c>
      <c r="L48" s="5">
        <v>571.70000000000005</v>
      </c>
      <c r="M48" s="5">
        <f t="shared" si="14"/>
        <v>60.421303789542748</v>
      </c>
      <c r="N48" s="27">
        <f t="shared" si="15"/>
        <v>511.27869621045727</v>
      </c>
      <c r="O48" s="27">
        <f t="shared" si="16"/>
        <v>6169.0999999999985</v>
      </c>
      <c r="P48">
        <f t="shared" si="17"/>
        <v>1</v>
      </c>
      <c r="Q48">
        <f t="shared" si="18"/>
        <v>0</v>
      </c>
      <c r="R48">
        <f t="shared" si="19"/>
        <v>0</v>
      </c>
      <c r="S48">
        <f t="shared" si="20"/>
        <v>1</v>
      </c>
      <c r="T48">
        <f t="shared" si="21"/>
        <v>0</v>
      </c>
      <c r="U48">
        <f t="shared" si="22"/>
        <v>0</v>
      </c>
      <c r="V48">
        <f t="shared" si="23"/>
        <v>1</v>
      </c>
    </row>
    <row r="49" spans="1:22">
      <c r="A49" t="s">
        <v>23</v>
      </c>
      <c r="B49" t="s">
        <v>11</v>
      </c>
      <c r="C49" t="s">
        <v>109</v>
      </c>
      <c r="D49" t="s">
        <v>13</v>
      </c>
      <c r="E49" t="s">
        <v>13</v>
      </c>
      <c r="F49" t="s">
        <v>12</v>
      </c>
      <c r="G49" t="s">
        <v>13</v>
      </c>
      <c r="H49" s="27">
        <v>6.2304814479999999</v>
      </c>
      <c r="I49" s="27">
        <v>7.2101635291999999</v>
      </c>
      <c r="J49" s="27">
        <f t="shared" si="12"/>
        <v>0.9796820812</v>
      </c>
      <c r="K49" s="27">
        <f t="shared" si="13"/>
        <v>0.18247232276922709</v>
      </c>
      <c r="L49" s="5">
        <v>508</v>
      </c>
      <c r="M49" s="5">
        <f t="shared" si="14"/>
        <v>1353.1135228547992</v>
      </c>
      <c r="N49" s="27">
        <f t="shared" si="15"/>
        <v>845.11352285479916</v>
      </c>
      <c r="O49" s="27">
        <f t="shared" si="16"/>
        <v>6232.7999999999984</v>
      </c>
      <c r="P49">
        <f t="shared" si="17"/>
        <v>1</v>
      </c>
      <c r="Q49">
        <f t="shared" si="18"/>
        <v>0</v>
      </c>
      <c r="R49">
        <f t="shared" si="19"/>
        <v>0</v>
      </c>
      <c r="S49">
        <f t="shared" si="20"/>
        <v>0</v>
      </c>
      <c r="T49">
        <f t="shared" si="21"/>
        <v>1</v>
      </c>
      <c r="U49">
        <f t="shared" si="22"/>
        <v>0</v>
      </c>
      <c r="V49">
        <f t="shared" si="23"/>
        <v>0</v>
      </c>
    </row>
    <row r="50" spans="1:22">
      <c r="A50" t="s">
        <v>10</v>
      </c>
      <c r="B50" t="s">
        <v>11</v>
      </c>
      <c r="C50" t="s">
        <v>110</v>
      </c>
      <c r="D50" t="s">
        <v>19</v>
      </c>
      <c r="E50" t="s">
        <v>17</v>
      </c>
      <c r="F50" t="s">
        <v>16</v>
      </c>
      <c r="G50" t="s">
        <v>12</v>
      </c>
      <c r="H50" s="27">
        <v>6.1798095929999999</v>
      </c>
      <c r="I50" s="27">
        <v>5.7370654189000003</v>
      </c>
      <c r="J50" s="27">
        <f t="shared" si="12"/>
        <v>0.44274417409999955</v>
      </c>
      <c r="K50" s="27">
        <f t="shared" si="13"/>
        <v>0.13180046776922705</v>
      </c>
      <c r="L50" s="5">
        <v>482.9</v>
      </c>
      <c r="M50" s="5">
        <f t="shared" si="14"/>
        <v>310.15290533780086</v>
      </c>
      <c r="N50" s="27">
        <f t="shared" si="15"/>
        <v>172.74709466219912</v>
      </c>
      <c r="O50" s="27">
        <f t="shared" si="16"/>
        <v>6257.8999999999987</v>
      </c>
      <c r="P50">
        <f t="shared" si="17"/>
        <v>1</v>
      </c>
      <c r="Q50">
        <f t="shared" si="18"/>
        <v>0</v>
      </c>
      <c r="R50">
        <f t="shared" si="19"/>
        <v>0</v>
      </c>
      <c r="S50">
        <f t="shared" si="20"/>
        <v>1</v>
      </c>
      <c r="T50">
        <f t="shared" si="21"/>
        <v>0</v>
      </c>
      <c r="U50">
        <f t="shared" si="22"/>
        <v>0</v>
      </c>
      <c r="V50">
        <f t="shared" si="23"/>
        <v>1</v>
      </c>
    </row>
    <row r="51" spans="1:22">
      <c r="A51" t="s">
        <v>23</v>
      </c>
      <c r="B51" t="s">
        <v>11</v>
      </c>
      <c r="C51" t="s">
        <v>109</v>
      </c>
      <c r="D51" t="s">
        <v>13</v>
      </c>
      <c r="E51" t="s">
        <v>13</v>
      </c>
      <c r="F51" t="s">
        <v>13</v>
      </c>
      <c r="G51" t="s">
        <v>19</v>
      </c>
      <c r="H51" s="27">
        <v>6.1633148039999996</v>
      </c>
      <c r="I51" s="27">
        <v>6.2007390808</v>
      </c>
      <c r="J51" s="27">
        <f t="shared" si="12"/>
        <v>3.7424276800000378E-2</v>
      </c>
      <c r="K51" s="27">
        <f t="shared" si="13"/>
        <v>0.11530567876922682</v>
      </c>
      <c r="L51" s="5">
        <v>475</v>
      </c>
      <c r="M51" s="5">
        <f t="shared" si="14"/>
        <v>493.11335706163169</v>
      </c>
      <c r="N51" s="27">
        <f t="shared" si="15"/>
        <v>18.113357061631689</v>
      </c>
      <c r="O51" s="27">
        <f t="shared" si="16"/>
        <v>6265.7999999999984</v>
      </c>
      <c r="P51">
        <f t="shared" si="17"/>
        <v>1</v>
      </c>
      <c r="Q51">
        <f t="shared" si="18"/>
        <v>0</v>
      </c>
      <c r="R51">
        <f t="shared" si="19"/>
        <v>0</v>
      </c>
      <c r="S51">
        <f t="shared" si="20"/>
        <v>1</v>
      </c>
      <c r="T51">
        <f t="shared" si="21"/>
        <v>0</v>
      </c>
      <c r="U51">
        <f t="shared" si="22"/>
        <v>0</v>
      </c>
      <c r="V51">
        <f t="shared" si="23"/>
        <v>1</v>
      </c>
    </row>
    <row r="52" spans="1:22">
      <c r="A52" t="s">
        <v>22</v>
      </c>
      <c r="B52" t="s">
        <v>11</v>
      </c>
      <c r="C52" t="s">
        <v>109</v>
      </c>
      <c r="D52" t="s">
        <v>12</v>
      </c>
      <c r="E52" t="s">
        <v>19</v>
      </c>
      <c r="F52" t="s">
        <v>14</v>
      </c>
      <c r="G52" t="s">
        <v>14</v>
      </c>
      <c r="H52" s="27">
        <v>6.1312264900000004</v>
      </c>
      <c r="I52" s="27">
        <v>4.724121126</v>
      </c>
      <c r="J52" s="27">
        <f t="shared" si="12"/>
        <v>1.4071053640000004</v>
      </c>
      <c r="K52" s="27">
        <f t="shared" si="13"/>
        <v>8.3217364769227586E-2</v>
      </c>
      <c r="L52" s="5">
        <v>460</v>
      </c>
      <c r="M52" s="5">
        <f t="shared" si="14"/>
        <v>112.6314659949073</v>
      </c>
      <c r="N52" s="27">
        <f t="shared" si="15"/>
        <v>347.36853400509267</v>
      </c>
      <c r="O52" s="27">
        <f t="shared" si="16"/>
        <v>6280.7999999999984</v>
      </c>
      <c r="P52">
        <f t="shared" si="17"/>
        <v>1</v>
      </c>
      <c r="Q52">
        <f t="shared" si="18"/>
        <v>0</v>
      </c>
      <c r="R52">
        <f t="shared" si="19"/>
        <v>0</v>
      </c>
      <c r="S52">
        <f t="shared" si="20"/>
        <v>1</v>
      </c>
      <c r="T52">
        <f t="shared" si="21"/>
        <v>0</v>
      </c>
      <c r="U52">
        <f t="shared" si="22"/>
        <v>0</v>
      </c>
      <c r="V52">
        <f t="shared" si="23"/>
        <v>1</v>
      </c>
    </row>
    <row r="53" spans="1:22">
      <c r="A53" t="s">
        <v>30</v>
      </c>
      <c r="B53" t="s">
        <v>26</v>
      </c>
      <c r="C53" t="s">
        <v>110</v>
      </c>
      <c r="D53" t="s">
        <v>27</v>
      </c>
      <c r="E53" t="s">
        <v>19</v>
      </c>
      <c r="F53" t="s">
        <v>16</v>
      </c>
      <c r="G53" t="s">
        <v>13</v>
      </c>
      <c r="H53" s="27">
        <v>6.117436187</v>
      </c>
      <c r="I53" s="27">
        <v>6.8536887603999999</v>
      </c>
      <c r="J53" s="27">
        <f t="shared" si="12"/>
        <v>0.73625257339999983</v>
      </c>
      <c r="K53" s="27">
        <f t="shared" si="13"/>
        <v>6.9427061769227194E-2</v>
      </c>
      <c r="L53" s="5">
        <v>453.7</v>
      </c>
      <c r="M53" s="5">
        <f t="shared" si="14"/>
        <v>947.36908675741779</v>
      </c>
      <c r="N53" s="27">
        <f t="shared" si="15"/>
        <v>493.6690867574178</v>
      </c>
      <c r="O53" s="27">
        <f t="shared" si="16"/>
        <v>6287.0999999999985</v>
      </c>
      <c r="P53">
        <f t="shared" si="17"/>
        <v>1</v>
      </c>
      <c r="Q53">
        <f t="shared" si="18"/>
        <v>0</v>
      </c>
      <c r="R53">
        <f t="shared" si="19"/>
        <v>0</v>
      </c>
      <c r="S53">
        <f t="shared" si="20"/>
        <v>1</v>
      </c>
      <c r="T53">
        <f t="shared" si="21"/>
        <v>0</v>
      </c>
      <c r="U53">
        <f t="shared" si="22"/>
        <v>0</v>
      </c>
      <c r="V53">
        <f t="shared" si="23"/>
        <v>1</v>
      </c>
    </row>
    <row r="54" spans="1:22">
      <c r="A54" t="s">
        <v>22</v>
      </c>
      <c r="B54" t="s">
        <v>11</v>
      </c>
      <c r="C54" t="s">
        <v>109</v>
      </c>
      <c r="D54" t="s">
        <v>21</v>
      </c>
      <c r="E54" t="s">
        <v>19</v>
      </c>
      <c r="F54" t="s">
        <v>12</v>
      </c>
      <c r="G54" t="s">
        <v>21</v>
      </c>
      <c r="H54" s="27">
        <v>6.091309882</v>
      </c>
      <c r="I54" s="27">
        <v>4.8995168678000001</v>
      </c>
      <c r="J54" s="27">
        <f t="shared" si="12"/>
        <v>1.1917930141999999</v>
      </c>
      <c r="K54" s="27">
        <f t="shared" si="13"/>
        <v>4.3300756769227178E-2</v>
      </c>
      <c r="L54" s="5">
        <v>442</v>
      </c>
      <c r="M54" s="5">
        <f t="shared" si="14"/>
        <v>134.22491563845523</v>
      </c>
      <c r="N54" s="27">
        <f t="shared" si="15"/>
        <v>307.77508436154477</v>
      </c>
      <c r="O54" s="27">
        <f t="shared" si="16"/>
        <v>6298.7999999999984</v>
      </c>
      <c r="P54">
        <f t="shared" si="17"/>
        <v>1</v>
      </c>
      <c r="Q54">
        <f t="shared" si="18"/>
        <v>0</v>
      </c>
      <c r="R54">
        <f t="shared" si="19"/>
        <v>0</v>
      </c>
      <c r="S54">
        <f t="shared" si="20"/>
        <v>1</v>
      </c>
      <c r="T54">
        <f t="shared" si="21"/>
        <v>0</v>
      </c>
      <c r="U54">
        <f t="shared" si="22"/>
        <v>0</v>
      </c>
      <c r="V54">
        <f t="shared" si="23"/>
        <v>1</v>
      </c>
    </row>
    <row r="55" spans="1:22">
      <c r="A55" t="s">
        <v>22</v>
      </c>
      <c r="B55" t="s">
        <v>11</v>
      </c>
      <c r="C55" t="s">
        <v>109</v>
      </c>
      <c r="D55" t="s">
        <v>12</v>
      </c>
      <c r="E55" t="s">
        <v>13</v>
      </c>
      <c r="F55" t="s">
        <v>14</v>
      </c>
      <c r="G55" t="s">
        <v>14</v>
      </c>
      <c r="H55" s="27">
        <v>6.0867747269999999</v>
      </c>
      <c r="I55" s="27">
        <v>7.0987771079000002</v>
      </c>
      <c r="J55" s="27">
        <f t="shared" si="12"/>
        <v>1.0120023809000003</v>
      </c>
      <c r="K55" s="27">
        <f t="shared" si="13"/>
        <v>3.8765601769227054E-2</v>
      </c>
      <c r="L55" s="5">
        <v>440</v>
      </c>
      <c r="M55" s="5">
        <f t="shared" si="14"/>
        <v>1210.4858753896508</v>
      </c>
      <c r="N55" s="27">
        <f t="shared" si="15"/>
        <v>770.4858753896508</v>
      </c>
      <c r="O55" s="27">
        <f t="shared" si="16"/>
        <v>6300.7999999999984</v>
      </c>
      <c r="P55">
        <f t="shared" si="17"/>
        <v>1</v>
      </c>
      <c r="Q55">
        <f t="shared" si="18"/>
        <v>0</v>
      </c>
      <c r="R55">
        <f t="shared" si="19"/>
        <v>0</v>
      </c>
      <c r="S55">
        <f t="shared" si="20"/>
        <v>0</v>
      </c>
      <c r="T55">
        <f t="shared" si="21"/>
        <v>1</v>
      </c>
      <c r="U55">
        <f t="shared" si="22"/>
        <v>0</v>
      </c>
      <c r="V55">
        <f t="shared" si="23"/>
        <v>0</v>
      </c>
    </row>
    <row r="56" spans="1:22">
      <c r="A56" t="s">
        <v>23</v>
      </c>
      <c r="B56" t="s">
        <v>11</v>
      </c>
      <c r="C56" t="s">
        <v>109</v>
      </c>
      <c r="D56" t="s">
        <v>13</v>
      </c>
      <c r="E56" t="s">
        <v>13</v>
      </c>
      <c r="F56" t="s">
        <v>13</v>
      </c>
      <c r="G56" t="s">
        <v>15</v>
      </c>
      <c r="H56" s="27">
        <v>6.0637852089999997</v>
      </c>
      <c r="I56" s="27">
        <v>5.4525806561000003</v>
      </c>
      <c r="J56" s="27">
        <f t="shared" si="12"/>
        <v>0.61120455289999942</v>
      </c>
      <c r="K56" s="27">
        <f t="shared" si="13"/>
        <v>1.5776083769226901E-2</v>
      </c>
      <c r="L56" s="5">
        <v>430</v>
      </c>
      <c r="M56" s="5">
        <f t="shared" si="14"/>
        <v>233.35961041526429</v>
      </c>
      <c r="N56" s="27">
        <f t="shared" si="15"/>
        <v>196.64038958473571</v>
      </c>
      <c r="O56" s="27">
        <f t="shared" si="16"/>
        <v>6310.7999999999984</v>
      </c>
      <c r="P56">
        <f t="shared" si="17"/>
        <v>1</v>
      </c>
      <c r="Q56">
        <f t="shared" si="18"/>
        <v>0</v>
      </c>
      <c r="R56">
        <f t="shared" si="19"/>
        <v>0</v>
      </c>
      <c r="S56">
        <f t="shared" si="20"/>
        <v>1</v>
      </c>
      <c r="T56">
        <f t="shared" si="21"/>
        <v>0</v>
      </c>
      <c r="U56">
        <f t="shared" si="22"/>
        <v>0</v>
      </c>
      <c r="V56">
        <f t="shared" si="23"/>
        <v>1</v>
      </c>
    </row>
    <row r="57" spans="1:22">
      <c r="A57" t="s">
        <v>23</v>
      </c>
      <c r="B57" t="s">
        <v>11</v>
      </c>
      <c r="C57" t="s">
        <v>109</v>
      </c>
      <c r="D57" t="s">
        <v>13</v>
      </c>
      <c r="E57" t="s">
        <v>13</v>
      </c>
      <c r="F57" t="s">
        <v>13</v>
      </c>
      <c r="G57" t="s">
        <v>12</v>
      </c>
      <c r="H57" s="27">
        <v>6.0185932150000001</v>
      </c>
      <c r="I57" s="27">
        <v>6.6368998609999998</v>
      </c>
      <c r="J57" s="27">
        <f t="shared" si="12"/>
        <v>0.61830664599999974</v>
      </c>
      <c r="K57" s="27">
        <f t="shared" si="13"/>
        <v>2.9415910230772724E-2</v>
      </c>
      <c r="L57" s="5">
        <v>411</v>
      </c>
      <c r="M57" s="5">
        <f t="shared" si="14"/>
        <v>762.72676500820762</v>
      </c>
      <c r="N57" s="27">
        <f t="shared" si="15"/>
        <v>351.72676500820762</v>
      </c>
      <c r="O57" s="27">
        <f t="shared" si="16"/>
        <v>6329.7999999999984</v>
      </c>
      <c r="P57">
        <f t="shared" si="17"/>
        <v>1</v>
      </c>
      <c r="Q57">
        <f t="shared" si="18"/>
        <v>0</v>
      </c>
      <c r="R57">
        <f t="shared" si="19"/>
        <v>0</v>
      </c>
      <c r="S57">
        <f t="shared" si="20"/>
        <v>1</v>
      </c>
      <c r="T57">
        <f t="shared" si="21"/>
        <v>0</v>
      </c>
      <c r="U57">
        <f t="shared" si="22"/>
        <v>0</v>
      </c>
      <c r="V57">
        <f t="shared" si="23"/>
        <v>1</v>
      </c>
    </row>
    <row r="58" spans="1:22">
      <c r="A58" t="s">
        <v>22</v>
      </c>
      <c r="B58" t="s">
        <v>11</v>
      </c>
      <c r="C58" t="s">
        <v>109</v>
      </c>
      <c r="D58" t="s">
        <v>13</v>
      </c>
      <c r="E58" t="s">
        <v>12</v>
      </c>
      <c r="F58" t="s">
        <v>14</v>
      </c>
      <c r="G58" t="s">
        <v>14</v>
      </c>
      <c r="H58" s="27">
        <v>5.9687075600000004</v>
      </c>
      <c r="I58" s="27">
        <v>8.6931004917999992</v>
      </c>
      <c r="J58" s="27">
        <f t="shared" si="12"/>
        <v>2.7243929317999989</v>
      </c>
      <c r="K58" s="27">
        <f t="shared" si="13"/>
        <v>7.9301565230772475E-2</v>
      </c>
      <c r="L58" s="5">
        <v>391</v>
      </c>
      <c r="M58" s="5">
        <f t="shared" si="14"/>
        <v>5961.6376261176347</v>
      </c>
      <c r="N58" s="27">
        <f t="shared" si="15"/>
        <v>5570.6376261176347</v>
      </c>
      <c r="O58" s="27">
        <f t="shared" si="16"/>
        <v>6349.7999999999984</v>
      </c>
      <c r="P58">
        <f t="shared" si="17"/>
        <v>1</v>
      </c>
      <c r="Q58">
        <f t="shared" si="18"/>
        <v>0</v>
      </c>
      <c r="R58">
        <f t="shared" si="19"/>
        <v>0</v>
      </c>
      <c r="S58">
        <f t="shared" si="20"/>
        <v>0</v>
      </c>
      <c r="T58">
        <f t="shared" si="21"/>
        <v>1</v>
      </c>
      <c r="U58">
        <f t="shared" si="22"/>
        <v>0</v>
      </c>
      <c r="V58">
        <f t="shared" si="23"/>
        <v>0</v>
      </c>
    </row>
    <row r="59" spans="1:22">
      <c r="A59" t="s">
        <v>10</v>
      </c>
      <c r="B59" t="s">
        <v>11</v>
      </c>
      <c r="C59" t="s">
        <v>110</v>
      </c>
      <c r="D59" t="s">
        <v>19</v>
      </c>
      <c r="E59" t="s">
        <v>17</v>
      </c>
      <c r="F59" t="s">
        <v>16</v>
      </c>
      <c r="G59" t="s">
        <v>18</v>
      </c>
      <c r="H59" s="27">
        <v>5.8292396919999998</v>
      </c>
      <c r="I59" s="27">
        <v>7.1747108592000002</v>
      </c>
      <c r="J59" s="27">
        <f t="shared" si="12"/>
        <v>1.3454711672000004</v>
      </c>
      <c r="K59" s="27">
        <f t="shared" si="13"/>
        <v>0.21876943323077302</v>
      </c>
      <c r="L59" s="5">
        <v>340.1</v>
      </c>
      <c r="M59" s="5">
        <f t="shared" si="14"/>
        <v>1305.9824335870326</v>
      </c>
      <c r="N59" s="27">
        <f t="shared" si="15"/>
        <v>965.88243358703255</v>
      </c>
      <c r="O59" s="27">
        <f t="shared" si="16"/>
        <v>6400.699999999998</v>
      </c>
      <c r="P59">
        <f t="shared" si="17"/>
        <v>1</v>
      </c>
      <c r="Q59">
        <f t="shared" si="18"/>
        <v>0</v>
      </c>
      <c r="R59">
        <f t="shared" si="19"/>
        <v>0</v>
      </c>
      <c r="S59">
        <f t="shared" si="20"/>
        <v>0</v>
      </c>
      <c r="T59">
        <f t="shared" si="21"/>
        <v>1</v>
      </c>
      <c r="U59">
        <f t="shared" si="22"/>
        <v>0</v>
      </c>
      <c r="V59">
        <f t="shared" si="23"/>
        <v>0</v>
      </c>
    </row>
    <row r="60" spans="1:22">
      <c r="A60" t="s">
        <v>23</v>
      </c>
      <c r="B60" t="s">
        <v>11</v>
      </c>
      <c r="C60" t="s">
        <v>109</v>
      </c>
      <c r="D60" t="s">
        <v>13</v>
      </c>
      <c r="E60" t="s">
        <v>19</v>
      </c>
      <c r="F60" t="s">
        <v>13</v>
      </c>
      <c r="G60" t="s">
        <v>13</v>
      </c>
      <c r="H60" s="27">
        <v>5.7990926549999999</v>
      </c>
      <c r="I60" s="27">
        <v>6.5464116104999999</v>
      </c>
      <c r="J60" s="27">
        <f t="shared" si="12"/>
        <v>0.74731895549999994</v>
      </c>
      <c r="K60" s="27">
        <f t="shared" si="13"/>
        <v>0.2489164702307729</v>
      </c>
      <c r="L60" s="5">
        <v>330</v>
      </c>
      <c r="M60" s="5">
        <f t="shared" si="14"/>
        <v>696.73950990708022</v>
      </c>
      <c r="N60" s="27">
        <f t="shared" si="15"/>
        <v>366.73950990708022</v>
      </c>
      <c r="O60" s="27">
        <f t="shared" si="16"/>
        <v>6410.7999999999984</v>
      </c>
      <c r="P60">
        <f t="shared" si="17"/>
        <v>1</v>
      </c>
      <c r="Q60">
        <f t="shared" si="18"/>
        <v>0</v>
      </c>
      <c r="R60">
        <f t="shared" si="19"/>
        <v>0</v>
      </c>
      <c r="S60">
        <f t="shared" si="20"/>
        <v>1</v>
      </c>
      <c r="T60">
        <f t="shared" si="21"/>
        <v>0</v>
      </c>
      <c r="U60">
        <f t="shared" si="22"/>
        <v>0</v>
      </c>
      <c r="V60">
        <f t="shared" si="23"/>
        <v>1</v>
      </c>
    </row>
    <row r="61" spans="1:22">
      <c r="A61" t="s">
        <v>10</v>
      </c>
      <c r="B61" t="s">
        <v>11</v>
      </c>
      <c r="C61" t="s">
        <v>110</v>
      </c>
      <c r="D61" t="s">
        <v>20</v>
      </c>
      <c r="E61" t="s">
        <v>12</v>
      </c>
      <c r="F61" t="s">
        <v>14</v>
      </c>
      <c r="G61" t="s">
        <v>14</v>
      </c>
      <c r="H61" s="27">
        <v>5.7683209959999999</v>
      </c>
      <c r="I61" s="27">
        <v>4.9402394129999996</v>
      </c>
      <c r="J61" s="27">
        <f t="shared" si="12"/>
        <v>0.82808158300000034</v>
      </c>
      <c r="K61" s="27">
        <f t="shared" si="13"/>
        <v>0.27968812923077291</v>
      </c>
      <c r="L61" s="5">
        <v>320</v>
      </c>
      <c r="M61" s="5">
        <f t="shared" si="14"/>
        <v>139.80371638079694</v>
      </c>
      <c r="N61" s="27">
        <f t="shared" si="15"/>
        <v>180.19628361920306</v>
      </c>
      <c r="O61" s="27">
        <f t="shared" si="16"/>
        <v>6420.7999999999984</v>
      </c>
      <c r="P61">
        <f t="shared" si="17"/>
        <v>1</v>
      </c>
      <c r="Q61">
        <f t="shared" si="18"/>
        <v>0</v>
      </c>
      <c r="R61">
        <f t="shared" si="19"/>
        <v>0</v>
      </c>
      <c r="S61">
        <f t="shared" si="20"/>
        <v>1</v>
      </c>
      <c r="T61">
        <f t="shared" si="21"/>
        <v>0</v>
      </c>
      <c r="U61">
        <f t="shared" si="22"/>
        <v>0</v>
      </c>
      <c r="V61">
        <f t="shared" si="23"/>
        <v>1</v>
      </c>
    </row>
    <row r="62" spans="1:22">
      <c r="A62" t="s">
        <v>22</v>
      </c>
      <c r="B62" t="s">
        <v>11</v>
      </c>
      <c r="C62" t="s">
        <v>109</v>
      </c>
      <c r="D62" t="s">
        <v>13</v>
      </c>
      <c r="E62" t="s">
        <v>13</v>
      </c>
      <c r="F62" t="s">
        <v>14</v>
      </c>
      <c r="G62" t="s">
        <v>14</v>
      </c>
      <c r="H62" s="27">
        <v>5.7525726390000003</v>
      </c>
      <c r="I62" s="27">
        <v>8.8654374597000007</v>
      </c>
      <c r="J62" s="27">
        <f t="shared" si="12"/>
        <v>3.1128648207000005</v>
      </c>
      <c r="K62" s="27">
        <f t="shared" si="13"/>
        <v>0.29543648623077257</v>
      </c>
      <c r="L62" s="5">
        <v>315</v>
      </c>
      <c r="M62" s="5">
        <f t="shared" si="14"/>
        <v>7082.891163078395</v>
      </c>
      <c r="N62" s="27">
        <f t="shared" si="15"/>
        <v>6767.891163078395</v>
      </c>
      <c r="O62" s="27">
        <f t="shared" si="16"/>
        <v>6425.7999999999984</v>
      </c>
      <c r="P62">
        <f t="shared" si="17"/>
        <v>1</v>
      </c>
      <c r="Q62">
        <f t="shared" si="18"/>
        <v>0</v>
      </c>
      <c r="R62">
        <f t="shared" si="19"/>
        <v>0</v>
      </c>
      <c r="S62">
        <f t="shared" si="20"/>
        <v>0</v>
      </c>
      <c r="T62">
        <f t="shared" si="21"/>
        <v>1</v>
      </c>
      <c r="U62">
        <f t="shared" si="22"/>
        <v>0</v>
      </c>
      <c r="V62">
        <f t="shared" si="23"/>
        <v>0</v>
      </c>
    </row>
    <row r="63" spans="1:22">
      <c r="A63" t="s">
        <v>23</v>
      </c>
      <c r="B63" t="s">
        <v>11</v>
      </c>
      <c r="C63" t="s">
        <v>109</v>
      </c>
      <c r="D63" t="s">
        <v>13</v>
      </c>
      <c r="E63" t="s">
        <v>15</v>
      </c>
      <c r="F63" t="s">
        <v>13</v>
      </c>
      <c r="G63" t="s">
        <v>13</v>
      </c>
      <c r="H63" s="27">
        <v>5.7235851020000004</v>
      </c>
      <c r="I63" s="27">
        <v>7.3431314475000002</v>
      </c>
      <c r="J63" s="27">
        <f t="shared" si="12"/>
        <v>1.6195463454999999</v>
      </c>
      <c r="K63" s="27">
        <f t="shared" si="13"/>
        <v>0.32442402323077246</v>
      </c>
      <c r="L63" s="5">
        <v>306</v>
      </c>
      <c r="M63" s="5">
        <f t="shared" si="14"/>
        <v>1545.5443347373487</v>
      </c>
      <c r="N63" s="27">
        <f t="shared" si="15"/>
        <v>1239.5443347373487</v>
      </c>
      <c r="O63" s="27">
        <f t="shared" si="16"/>
        <v>6434.7999999999984</v>
      </c>
      <c r="P63">
        <f t="shared" si="17"/>
        <v>1</v>
      </c>
      <c r="Q63">
        <f t="shared" si="18"/>
        <v>0</v>
      </c>
      <c r="R63">
        <f t="shared" si="19"/>
        <v>0</v>
      </c>
      <c r="S63">
        <f t="shared" si="20"/>
        <v>0</v>
      </c>
      <c r="T63">
        <f t="shared" si="21"/>
        <v>1</v>
      </c>
      <c r="U63">
        <f t="shared" si="22"/>
        <v>0</v>
      </c>
      <c r="V63">
        <f t="shared" si="23"/>
        <v>0</v>
      </c>
    </row>
    <row r="64" spans="1:22">
      <c r="A64" t="s">
        <v>30</v>
      </c>
      <c r="B64" t="s">
        <v>26</v>
      </c>
      <c r="C64" t="s">
        <v>110</v>
      </c>
      <c r="D64" t="s">
        <v>27</v>
      </c>
      <c r="E64" t="s">
        <v>15</v>
      </c>
      <c r="F64" t="s">
        <v>12</v>
      </c>
      <c r="G64" t="s">
        <v>13</v>
      </c>
      <c r="H64" s="27">
        <v>5.7104270169999998</v>
      </c>
      <c r="I64" s="27">
        <v>6.4838337407999997</v>
      </c>
      <c r="J64" s="27">
        <f t="shared" si="12"/>
        <v>0.77340672379999997</v>
      </c>
      <c r="K64" s="27">
        <f t="shared" si="13"/>
        <v>0.33758210823077306</v>
      </c>
      <c r="L64" s="5">
        <v>302</v>
      </c>
      <c r="M64" s="5">
        <f t="shared" si="14"/>
        <v>654.47523121073937</v>
      </c>
      <c r="N64" s="27">
        <f t="shared" si="15"/>
        <v>352.47523121073937</v>
      </c>
      <c r="O64" s="27">
        <f t="shared" si="16"/>
        <v>6438.7999999999984</v>
      </c>
      <c r="P64">
        <f t="shared" si="17"/>
        <v>1</v>
      </c>
      <c r="Q64">
        <f t="shared" si="18"/>
        <v>0</v>
      </c>
      <c r="R64">
        <f t="shared" si="19"/>
        <v>0</v>
      </c>
      <c r="S64">
        <f t="shared" si="20"/>
        <v>1</v>
      </c>
      <c r="T64">
        <f t="shared" si="21"/>
        <v>0</v>
      </c>
      <c r="U64">
        <f t="shared" si="22"/>
        <v>0</v>
      </c>
      <c r="V64">
        <f t="shared" si="23"/>
        <v>1</v>
      </c>
    </row>
    <row r="65" spans="1:22">
      <c r="A65" t="s">
        <v>10</v>
      </c>
      <c r="B65" t="s">
        <v>11</v>
      </c>
      <c r="C65" t="s">
        <v>110</v>
      </c>
      <c r="D65" t="s">
        <v>19</v>
      </c>
      <c r="E65" t="s">
        <v>19</v>
      </c>
      <c r="F65" t="s">
        <v>14</v>
      </c>
      <c r="G65" t="s">
        <v>14</v>
      </c>
      <c r="H65" s="27">
        <v>5.6549423089999999</v>
      </c>
      <c r="I65" s="27">
        <v>5.2700076338999997</v>
      </c>
      <c r="J65" s="27">
        <f t="shared" si="12"/>
        <v>0.38493467510000023</v>
      </c>
      <c r="K65" s="27">
        <f t="shared" si="13"/>
        <v>0.39306681623077289</v>
      </c>
      <c r="L65" s="5">
        <v>285.7</v>
      </c>
      <c r="M65" s="5">
        <f t="shared" si="14"/>
        <v>194.41744660307342</v>
      </c>
      <c r="N65" s="27">
        <f t="shared" si="15"/>
        <v>91.282553396926573</v>
      </c>
      <c r="O65" s="27">
        <f t="shared" si="16"/>
        <v>6455.0999999999985</v>
      </c>
      <c r="P65">
        <f t="shared" si="17"/>
        <v>1</v>
      </c>
      <c r="Q65">
        <f t="shared" si="18"/>
        <v>0</v>
      </c>
      <c r="R65">
        <f t="shared" si="19"/>
        <v>0</v>
      </c>
      <c r="S65">
        <f t="shared" si="20"/>
        <v>1</v>
      </c>
      <c r="T65">
        <f t="shared" si="21"/>
        <v>0</v>
      </c>
      <c r="U65">
        <f t="shared" si="22"/>
        <v>0</v>
      </c>
      <c r="V65">
        <f t="shared" si="23"/>
        <v>1</v>
      </c>
    </row>
    <row r="66" spans="1:22">
      <c r="A66" t="s">
        <v>30</v>
      </c>
      <c r="B66" t="s">
        <v>26</v>
      </c>
      <c r="C66" t="s">
        <v>110</v>
      </c>
      <c r="D66" t="s">
        <v>27</v>
      </c>
      <c r="E66" t="s">
        <v>16</v>
      </c>
      <c r="F66" t="s">
        <v>12</v>
      </c>
      <c r="G66" t="s">
        <v>13</v>
      </c>
      <c r="H66" s="27">
        <v>5.6419070710000003</v>
      </c>
      <c r="I66" s="27">
        <v>6.7229087648999997</v>
      </c>
      <c r="J66" s="27">
        <f t="shared" ref="J66:J97" si="24">ABS(H66-I66)</f>
        <v>1.0810016938999993</v>
      </c>
      <c r="K66" s="27">
        <f t="shared" ref="K66:K97" si="25">ABS($AB$2-H66)</f>
        <v>0.4061020542307725</v>
      </c>
      <c r="L66" s="5">
        <v>282</v>
      </c>
      <c r="M66" s="5">
        <f t="shared" ref="M66:M97" si="26">EXP(I66)</f>
        <v>831.23185644602017</v>
      </c>
      <c r="N66" s="27">
        <f t="shared" ref="N66:N97" si="27">ABS(L66-M66)</f>
        <v>549.23185644602017</v>
      </c>
      <c r="O66" s="27">
        <f t="shared" ref="O66:O97" si="28">ABS($AB$3-L66)</f>
        <v>6458.7999999999984</v>
      </c>
      <c r="P66">
        <f t="shared" ref="P66:P97" si="29">IF(L66&lt;1000,1,0)</f>
        <v>1</v>
      </c>
      <c r="Q66">
        <f t="shared" ref="Q66:Q97" si="30">IF(L66&gt;=1000,IF(L66&lt;15000,1,0),0)</f>
        <v>0</v>
      </c>
      <c r="R66">
        <f t="shared" ref="R66:R97" si="31">IF(L66&gt;=15000,1,0)</f>
        <v>0</v>
      </c>
      <c r="S66">
        <f t="shared" ref="S66:S97" si="32">IF(M66&lt;1000,1,0)</f>
        <v>1</v>
      </c>
      <c r="T66">
        <f t="shared" ref="T66:T97" si="33">IF(M66&gt;=1000,IF(M66&lt;15000,1,0),0)</f>
        <v>0</v>
      </c>
      <c r="U66">
        <f t="shared" ref="U66:U97" si="34">IF(M66&gt;=15000,1,0)</f>
        <v>0</v>
      </c>
      <c r="V66">
        <f t="shared" ref="V66:V97" si="35">P66*S66+Q66*T66+R66*U66</f>
        <v>1</v>
      </c>
    </row>
    <row r="67" spans="1:22">
      <c r="A67" t="s">
        <v>30</v>
      </c>
      <c r="B67" t="s">
        <v>26</v>
      </c>
      <c r="C67" t="s">
        <v>109</v>
      </c>
      <c r="D67" t="s">
        <v>28</v>
      </c>
      <c r="E67" t="s">
        <v>13</v>
      </c>
      <c r="F67" t="s">
        <v>13</v>
      </c>
      <c r="G67" t="s">
        <v>13</v>
      </c>
      <c r="H67" s="27">
        <v>5.5984219590000004</v>
      </c>
      <c r="I67" s="27">
        <v>6.7443240718000004</v>
      </c>
      <c r="J67" s="27">
        <f t="shared" si="24"/>
        <v>1.1459021128</v>
      </c>
      <c r="K67" s="27">
        <f t="shared" si="25"/>
        <v>0.44958716623077244</v>
      </c>
      <c r="L67" s="5">
        <v>270</v>
      </c>
      <c r="M67" s="5">
        <f t="shared" si="26"/>
        <v>849.22491756725117</v>
      </c>
      <c r="N67" s="27">
        <f t="shared" si="27"/>
        <v>579.22491756725117</v>
      </c>
      <c r="O67" s="27">
        <f t="shared" si="28"/>
        <v>6470.7999999999984</v>
      </c>
      <c r="P67">
        <f t="shared" si="29"/>
        <v>1</v>
      </c>
      <c r="Q67">
        <f t="shared" si="30"/>
        <v>0</v>
      </c>
      <c r="R67">
        <f t="shared" si="31"/>
        <v>0</v>
      </c>
      <c r="S67">
        <f t="shared" si="32"/>
        <v>1</v>
      </c>
      <c r="T67">
        <f t="shared" si="33"/>
        <v>0</v>
      </c>
      <c r="U67">
        <f t="shared" si="34"/>
        <v>0</v>
      </c>
      <c r="V67">
        <f t="shared" si="35"/>
        <v>1</v>
      </c>
    </row>
    <row r="68" spans="1:22">
      <c r="A68" t="s">
        <v>23</v>
      </c>
      <c r="B68" t="s">
        <v>11</v>
      </c>
      <c r="C68" t="s">
        <v>109</v>
      </c>
      <c r="D68" t="s">
        <v>13</v>
      </c>
      <c r="E68" t="s">
        <v>13</v>
      </c>
      <c r="F68" t="s">
        <v>19</v>
      </c>
      <c r="G68" t="s">
        <v>13</v>
      </c>
      <c r="H68" s="27">
        <v>5.4680601409999996</v>
      </c>
      <c r="I68" s="27">
        <v>6.2645268293000003</v>
      </c>
      <c r="J68" s="27">
        <f t="shared" si="24"/>
        <v>0.79646668830000067</v>
      </c>
      <c r="K68" s="27">
        <f t="shared" si="25"/>
        <v>0.57994898423077323</v>
      </c>
      <c r="L68" s="5">
        <v>237</v>
      </c>
      <c r="M68" s="5">
        <f t="shared" si="26"/>
        <v>525.59283198419587</v>
      </c>
      <c r="N68" s="27">
        <f t="shared" si="27"/>
        <v>288.59283198419587</v>
      </c>
      <c r="O68" s="27">
        <f t="shared" si="28"/>
        <v>6503.7999999999984</v>
      </c>
      <c r="P68">
        <f t="shared" si="29"/>
        <v>1</v>
      </c>
      <c r="Q68">
        <f t="shared" si="30"/>
        <v>0</v>
      </c>
      <c r="R68">
        <f t="shared" si="31"/>
        <v>0</v>
      </c>
      <c r="S68">
        <f t="shared" si="32"/>
        <v>1</v>
      </c>
      <c r="T68">
        <f t="shared" si="33"/>
        <v>0</v>
      </c>
      <c r="U68">
        <f t="shared" si="34"/>
        <v>0</v>
      </c>
      <c r="V68">
        <f t="shared" si="35"/>
        <v>1</v>
      </c>
    </row>
    <row r="69" spans="1:22">
      <c r="A69" t="s">
        <v>22</v>
      </c>
      <c r="B69" t="s">
        <v>11</v>
      </c>
      <c r="C69" t="s">
        <v>109</v>
      </c>
      <c r="D69" t="s">
        <v>21</v>
      </c>
      <c r="E69" t="s">
        <v>19</v>
      </c>
      <c r="F69" t="s">
        <v>19</v>
      </c>
      <c r="G69" t="s">
        <v>21</v>
      </c>
      <c r="H69" s="27">
        <v>5.4071717719999999</v>
      </c>
      <c r="I69" s="27">
        <v>4.8910154436999997</v>
      </c>
      <c r="J69" s="27">
        <f t="shared" si="24"/>
        <v>0.51615632830000013</v>
      </c>
      <c r="K69" s="27">
        <f t="shared" si="25"/>
        <v>0.64083735323077295</v>
      </c>
      <c r="L69" s="5">
        <v>223</v>
      </c>
      <c r="M69" s="5">
        <f t="shared" si="26"/>
        <v>133.08864948959038</v>
      </c>
      <c r="N69" s="27">
        <f t="shared" si="27"/>
        <v>89.911350510409619</v>
      </c>
      <c r="O69" s="27">
        <f t="shared" si="28"/>
        <v>6517.7999999999984</v>
      </c>
      <c r="P69">
        <f t="shared" si="29"/>
        <v>1</v>
      </c>
      <c r="Q69">
        <f t="shared" si="30"/>
        <v>0</v>
      </c>
      <c r="R69">
        <f t="shared" si="31"/>
        <v>0</v>
      </c>
      <c r="S69">
        <f t="shared" si="32"/>
        <v>1</v>
      </c>
      <c r="T69">
        <f t="shared" si="33"/>
        <v>0</v>
      </c>
      <c r="U69">
        <f t="shared" si="34"/>
        <v>0</v>
      </c>
      <c r="V69">
        <f t="shared" si="35"/>
        <v>1</v>
      </c>
    </row>
    <row r="70" spans="1:22">
      <c r="A70" t="s">
        <v>23</v>
      </c>
      <c r="B70" t="s">
        <v>11</v>
      </c>
      <c r="C70" t="s">
        <v>109</v>
      </c>
      <c r="D70" t="s">
        <v>13</v>
      </c>
      <c r="E70" t="s">
        <v>13</v>
      </c>
      <c r="F70" t="s">
        <v>15</v>
      </c>
      <c r="G70" t="s">
        <v>13</v>
      </c>
      <c r="H70" s="27">
        <v>5.3844950630000001</v>
      </c>
      <c r="I70" s="27">
        <v>5.8753932437999996</v>
      </c>
      <c r="J70" s="27">
        <f t="shared" si="24"/>
        <v>0.49089818079999947</v>
      </c>
      <c r="K70" s="27">
        <f t="shared" si="25"/>
        <v>0.66351406223077269</v>
      </c>
      <c r="L70" s="5">
        <v>218</v>
      </c>
      <c r="M70" s="5">
        <f t="shared" si="26"/>
        <v>356.16469269279253</v>
      </c>
      <c r="N70" s="27">
        <f t="shared" si="27"/>
        <v>138.16469269279253</v>
      </c>
      <c r="O70" s="27">
        <f t="shared" si="28"/>
        <v>6522.7999999999984</v>
      </c>
      <c r="P70">
        <f t="shared" si="29"/>
        <v>1</v>
      </c>
      <c r="Q70">
        <f t="shared" si="30"/>
        <v>0</v>
      </c>
      <c r="R70">
        <f t="shared" si="31"/>
        <v>0</v>
      </c>
      <c r="S70">
        <f t="shared" si="32"/>
        <v>1</v>
      </c>
      <c r="T70">
        <f t="shared" si="33"/>
        <v>0</v>
      </c>
      <c r="U70">
        <f t="shared" si="34"/>
        <v>0</v>
      </c>
      <c r="V70">
        <f t="shared" si="35"/>
        <v>1</v>
      </c>
    </row>
    <row r="71" spans="1:22">
      <c r="A71" t="s">
        <v>30</v>
      </c>
      <c r="B71" t="s">
        <v>26</v>
      </c>
      <c r="C71" t="s">
        <v>110</v>
      </c>
      <c r="D71" t="s">
        <v>29</v>
      </c>
      <c r="E71" t="s">
        <v>13</v>
      </c>
      <c r="F71" t="s">
        <v>14</v>
      </c>
      <c r="G71" t="s">
        <v>14</v>
      </c>
      <c r="H71" s="27">
        <v>5.3518581340000004</v>
      </c>
      <c r="I71" s="27">
        <v>5.2955369766000002</v>
      </c>
      <c r="J71" s="27">
        <f t="shared" si="24"/>
        <v>5.632115740000021E-2</v>
      </c>
      <c r="K71" s="27">
        <f t="shared" si="25"/>
        <v>0.6961509912307724</v>
      </c>
      <c r="L71" s="5">
        <v>211</v>
      </c>
      <c r="M71" s="5">
        <f t="shared" si="26"/>
        <v>199.44469435125029</v>
      </c>
      <c r="N71" s="27">
        <f t="shared" si="27"/>
        <v>11.555305648749709</v>
      </c>
      <c r="O71" s="27">
        <f t="shared" si="28"/>
        <v>6529.7999999999984</v>
      </c>
      <c r="P71">
        <f t="shared" si="29"/>
        <v>1</v>
      </c>
      <c r="Q71">
        <f t="shared" si="30"/>
        <v>0</v>
      </c>
      <c r="R71">
        <f t="shared" si="31"/>
        <v>0</v>
      </c>
      <c r="S71">
        <f t="shared" si="32"/>
        <v>1</v>
      </c>
      <c r="T71">
        <f t="shared" si="33"/>
        <v>0</v>
      </c>
      <c r="U71">
        <f t="shared" si="34"/>
        <v>0</v>
      </c>
      <c r="V71">
        <f t="shared" si="35"/>
        <v>1</v>
      </c>
    </row>
    <row r="72" spans="1:22">
      <c r="A72" t="s">
        <v>25</v>
      </c>
      <c r="B72" t="s">
        <v>26</v>
      </c>
      <c r="C72" t="s">
        <v>110</v>
      </c>
      <c r="D72" t="s">
        <v>27</v>
      </c>
      <c r="E72" t="s">
        <v>15</v>
      </c>
      <c r="F72" t="s">
        <v>15</v>
      </c>
      <c r="G72" t="s">
        <v>15</v>
      </c>
      <c r="H72" s="27">
        <v>5.2832037290000002</v>
      </c>
      <c r="I72" s="27">
        <v>4.0706735935999996</v>
      </c>
      <c r="J72" s="27">
        <f t="shared" si="24"/>
        <v>1.2125301354000007</v>
      </c>
      <c r="K72" s="27">
        <f t="shared" si="25"/>
        <v>0.76480539623077259</v>
      </c>
      <c r="L72" s="5">
        <v>197</v>
      </c>
      <c r="M72" s="5">
        <f t="shared" si="26"/>
        <v>58.596419474589617</v>
      </c>
      <c r="N72" s="27">
        <f t="shared" si="27"/>
        <v>138.40358052541038</v>
      </c>
      <c r="O72" s="27">
        <f t="shared" si="28"/>
        <v>6543.7999999999984</v>
      </c>
      <c r="P72">
        <f t="shared" si="29"/>
        <v>1</v>
      </c>
      <c r="Q72">
        <f t="shared" si="30"/>
        <v>0</v>
      </c>
      <c r="R72">
        <f t="shared" si="31"/>
        <v>0</v>
      </c>
      <c r="S72">
        <f t="shared" si="32"/>
        <v>1</v>
      </c>
      <c r="T72">
        <f t="shared" si="33"/>
        <v>0</v>
      </c>
      <c r="U72">
        <f t="shared" si="34"/>
        <v>0</v>
      </c>
      <c r="V72">
        <f t="shared" si="35"/>
        <v>1</v>
      </c>
    </row>
    <row r="73" spans="1:22">
      <c r="A73" t="s">
        <v>10</v>
      </c>
      <c r="B73" t="s">
        <v>11</v>
      </c>
      <c r="C73" t="s">
        <v>109</v>
      </c>
      <c r="D73" t="s">
        <v>13</v>
      </c>
      <c r="E73" t="s">
        <v>20</v>
      </c>
      <c r="F73" t="s">
        <v>14</v>
      </c>
      <c r="G73" t="s">
        <v>14</v>
      </c>
      <c r="H73" s="27">
        <v>5.2225156530000003</v>
      </c>
      <c r="I73" s="27">
        <v>4.8223085691999996</v>
      </c>
      <c r="J73" s="27">
        <f t="shared" si="24"/>
        <v>0.4002070838000007</v>
      </c>
      <c r="K73" s="27">
        <f t="shared" si="25"/>
        <v>0.82549347223077252</v>
      </c>
      <c r="L73" s="5">
        <v>185.4</v>
      </c>
      <c r="M73" s="5">
        <f t="shared" si="26"/>
        <v>124.25160336008528</v>
      </c>
      <c r="N73" s="27">
        <f t="shared" si="27"/>
        <v>61.148396639914722</v>
      </c>
      <c r="O73" s="27">
        <f t="shared" si="28"/>
        <v>6555.3999999999987</v>
      </c>
      <c r="P73">
        <f t="shared" si="29"/>
        <v>1</v>
      </c>
      <c r="Q73">
        <f t="shared" si="30"/>
        <v>0</v>
      </c>
      <c r="R73">
        <f t="shared" si="31"/>
        <v>0</v>
      </c>
      <c r="S73">
        <f t="shared" si="32"/>
        <v>1</v>
      </c>
      <c r="T73">
        <f t="shared" si="33"/>
        <v>0</v>
      </c>
      <c r="U73">
        <f t="shared" si="34"/>
        <v>0</v>
      </c>
      <c r="V73">
        <f t="shared" si="35"/>
        <v>1</v>
      </c>
    </row>
    <row r="74" spans="1:22">
      <c r="A74" t="s">
        <v>30</v>
      </c>
      <c r="B74" t="s">
        <v>26</v>
      </c>
      <c r="C74" t="s">
        <v>110</v>
      </c>
      <c r="D74" t="s">
        <v>27</v>
      </c>
      <c r="E74" t="s">
        <v>19</v>
      </c>
      <c r="F74" t="s">
        <v>12</v>
      </c>
      <c r="G74" t="s">
        <v>19</v>
      </c>
      <c r="H74" s="27">
        <v>5.0931365160000004</v>
      </c>
      <c r="I74" s="27">
        <v>4.9939219772000003</v>
      </c>
      <c r="J74" s="27">
        <f t="shared" si="24"/>
        <v>9.9214538800000085E-2</v>
      </c>
      <c r="K74" s="27">
        <f t="shared" si="25"/>
        <v>0.95487260923077244</v>
      </c>
      <c r="L74" s="5">
        <v>162.9</v>
      </c>
      <c r="M74" s="5">
        <f t="shared" si="26"/>
        <v>147.51383635839343</v>
      </c>
      <c r="N74" s="27">
        <f t="shared" si="27"/>
        <v>15.386163641606572</v>
      </c>
      <c r="O74" s="27">
        <f t="shared" si="28"/>
        <v>6577.8999999999987</v>
      </c>
      <c r="P74">
        <f t="shared" si="29"/>
        <v>1</v>
      </c>
      <c r="Q74">
        <f t="shared" si="30"/>
        <v>0</v>
      </c>
      <c r="R74">
        <f t="shared" si="31"/>
        <v>0</v>
      </c>
      <c r="S74">
        <f t="shared" si="32"/>
        <v>1</v>
      </c>
      <c r="T74">
        <f t="shared" si="33"/>
        <v>0</v>
      </c>
      <c r="U74">
        <f t="shared" si="34"/>
        <v>0</v>
      </c>
      <c r="V74">
        <f t="shared" si="35"/>
        <v>1</v>
      </c>
    </row>
    <row r="75" spans="1:22">
      <c r="A75" t="s">
        <v>30</v>
      </c>
      <c r="B75" t="s">
        <v>26</v>
      </c>
      <c r="C75" t="s">
        <v>110</v>
      </c>
      <c r="D75" t="s">
        <v>27</v>
      </c>
      <c r="E75" t="s">
        <v>16</v>
      </c>
      <c r="F75" t="s">
        <v>12</v>
      </c>
      <c r="G75" t="s">
        <v>19</v>
      </c>
      <c r="H75" s="27">
        <v>5.0039463059999996</v>
      </c>
      <c r="I75" s="27">
        <v>4.3328342710000003</v>
      </c>
      <c r="J75" s="27">
        <f t="shared" si="24"/>
        <v>0.67111203499999927</v>
      </c>
      <c r="K75" s="27">
        <f t="shared" si="25"/>
        <v>1.0440628192307733</v>
      </c>
      <c r="L75" s="5">
        <v>149</v>
      </c>
      <c r="M75" s="5">
        <f t="shared" si="26"/>
        <v>76.159838580337436</v>
      </c>
      <c r="N75" s="27">
        <f t="shared" si="27"/>
        <v>72.840161419662564</v>
      </c>
      <c r="O75" s="27">
        <f t="shared" si="28"/>
        <v>6591.7999999999984</v>
      </c>
      <c r="P75">
        <f t="shared" si="29"/>
        <v>1</v>
      </c>
      <c r="Q75">
        <f t="shared" si="30"/>
        <v>0</v>
      </c>
      <c r="R75">
        <f t="shared" si="31"/>
        <v>0</v>
      </c>
      <c r="S75">
        <f t="shared" si="32"/>
        <v>1</v>
      </c>
      <c r="T75">
        <f t="shared" si="33"/>
        <v>0</v>
      </c>
      <c r="U75">
        <f t="shared" si="34"/>
        <v>0</v>
      </c>
      <c r="V75">
        <f t="shared" si="35"/>
        <v>1</v>
      </c>
    </row>
    <row r="76" spans="1:22">
      <c r="A76" t="s">
        <v>10</v>
      </c>
      <c r="B76" t="s">
        <v>11</v>
      </c>
      <c r="C76" t="s">
        <v>110</v>
      </c>
      <c r="D76" t="s">
        <v>19</v>
      </c>
      <c r="E76" t="s">
        <v>12</v>
      </c>
      <c r="F76" t="s">
        <v>16</v>
      </c>
      <c r="G76" t="s">
        <v>18</v>
      </c>
      <c r="H76" s="27">
        <v>4.9621450850000004</v>
      </c>
      <c r="I76" s="27">
        <v>5.2334662662999998</v>
      </c>
      <c r="J76" s="27">
        <f t="shared" si="24"/>
        <v>0.27132118129999938</v>
      </c>
      <c r="K76" s="27">
        <f t="shared" si="25"/>
        <v>1.0858640402307724</v>
      </c>
      <c r="L76" s="5">
        <v>142.9</v>
      </c>
      <c r="M76" s="5">
        <f t="shared" si="26"/>
        <v>187.44140057574276</v>
      </c>
      <c r="N76" s="27">
        <f t="shared" si="27"/>
        <v>44.541400575742756</v>
      </c>
      <c r="O76" s="27">
        <f t="shared" si="28"/>
        <v>6597.8999999999987</v>
      </c>
      <c r="P76">
        <f t="shared" si="29"/>
        <v>1</v>
      </c>
      <c r="Q76">
        <f t="shared" si="30"/>
        <v>0</v>
      </c>
      <c r="R76">
        <f t="shared" si="31"/>
        <v>0</v>
      </c>
      <c r="S76">
        <f t="shared" si="32"/>
        <v>1</v>
      </c>
      <c r="T76">
        <f t="shared" si="33"/>
        <v>0</v>
      </c>
      <c r="U76">
        <f t="shared" si="34"/>
        <v>0</v>
      </c>
      <c r="V76">
        <f t="shared" si="35"/>
        <v>1</v>
      </c>
    </row>
    <row r="77" spans="1:22">
      <c r="A77" t="s">
        <v>22</v>
      </c>
      <c r="B77" t="s">
        <v>11</v>
      </c>
      <c r="C77" t="s">
        <v>109</v>
      </c>
      <c r="D77" t="s">
        <v>19</v>
      </c>
      <c r="E77" t="s">
        <v>12</v>
      </c>
      <c r="F77" t="s">
        <v>14</v>
      </c>
      <c r="G77" t="s">
        <v>14</v>
      </c>
      <c r="H77" s="27">
        <v>4.8751973230000001</v>
      </c>
      <c r="I77" s="27">
        <v>7.4718421798000003</v>
      </c>
      <c r="J77" s="27">
        <f t="shared" si="24"/>
        <v>2.5966448568000002</v>
      </c>
      <c r="K77" s="27">
        <f t="shared" si="25"/>
        <v>1.1728118022307727</v>
      </c>
      <c r="L77" s="5">
        <v>131</v>
      </c>
      <c r="M77" s="5">
        <f t="shared" si="26"/>
        <v>1757.8419656371036</v>
      </c>
      <c r="N77" s="27">
        <f t="shared" si="27"/>
        <v>1626.8419656371036</v>
      </c>
      <c r="O77" s="27">
        <f t="shared" si="28"/>
        <v>6609.7999999999984</v>
      </c>
      <c r="P77">
        <f t="shared" si="29"/>
        <v>1</v>
      </c>
      <c r="Q77">
        <f t="shared" si="30"/>
        <v>0</v>
      </c>
      <c r="R77">
        <f t="shared" si="31"/>
        <v>0</v>
      </c>
      <c r="S77">
        <f t="shared" si="32"/>
        <v>0</v>
      </c>
      <c r="T77">
        <f t="shared" si="33"/>
        <v>1</v>
      </c>
      <c r="U77">
        <f t="shared" si="34"/>
        <v>0</v>
      </c>
      <c r="V77">
        <f t="shared" si="35"/>
        <v>0</v>
      </c>
    </row>
    <row r="78" spans="1:22">
      <c r="A78" t="s">
        <v>22</v>
      </c>
      <c r="B78" t="s">
        <v>11</v>
      </c>
      <c r="C78" t="s">
        <v>109</v>
      </c>
      <c r="D78" t="s">
        <v>19</v>
      </c>
      <c r="E78" t="s">
        <v>21</v>
      </c>
      <c r="F78" t="s">
        <v>12</v>
      </c>
      <c r="G78" t="s">
        <v>21</v>
      </c>
      <c r="H78" s="27">
        <v>4.8121843550000003</v>
      </c>
      <c r="I78" s="27">
        <v>6.3175866154999998</v>
      </c>
      <c r="J78" s="27">
        <f t="shared" si="24"/>
        <v>1.5054022604999995</v>
      </c>
      <c r="K78" s="27">
        <f t="shared" si="25"/>
        <v>1.2358247702307725</v>
      </c>
      <c r="L78" s="5">
        <v>123</v>
      </c>
      <c r="M78" s="5">
        <f t="shared" si="26"/>
        <v>554.23379784855354</v>
      </c>
      <c r="N78" s="27">
        <f t="shared" si="27"/>
        <v>431.23379784855354</v>
      </c>
      <c r="O78" s="27">
        <f t="shared" si="28"/>
        <v>6617.7999999999984</v>
      </c>
      <c r="P78">
        <f t="shared" si="29"/>
        <v>1</v>
      </c>
      <c r="Q78">
        <f t="shared" si="30"/>
        <v>0</v>
      </c>
      <c r="R78">
        <f t="shared" si="31"/>
        <v>0</v>
      </c>
      <c r="S78">
        <f t="shared" si="32"/>
        <v>1</v>
      </c>
      <c r="T78">
        <f t="shared" si="33"/>
        <v>0</v>
      </c>
      <c r="U78">
        <f t="shared" si="34"/>
        <v>0</v>
      </c>
      <c r="V78">
        <f t="shared" si="35"/>
        <v>1</v>
      </c>
    </row>
    <row r="79" spans="1:22">
      <c r="A79" t="s">
        <v>25</v>
      </c>
      <c r="B79" t="s">
        <v>26</v>
      </c>
      <c r="C79" t="s">
        <v>109</v>
      </c>
      <c r="D79" t="s">
        <v>28</v>
      </c>
      <c r="E79" t="s">
        <v>13</v>
      </c>
      <c r="F79" t="s">
        <v>13</v>
      </c>
      <c r="G79" t="s">
        <v>12</v>
      </c>
      <c r="H79" s="27">
        <v>4.7957905460000001</v>
      </c>
      <c r="I79" s="27">
        <v>3.1425571366999998</v>
      </c>
      <c r="J79" s="27">
        <f t="shared" si="24"/>
        <v>1.6532334093000003</v>
      </c>
      <c r="K79" s="27">
        <f t="shared" si="25"/>
        <v>1.2522185792307727</v>
      </c>
      <c r="L79" s="5">
        <v>121</v>
      </c>
      <c r="M79" s="5">
        <f t="shared" si="26"/>
        <v>23.163022206499456</v>
      </c>
      <c r="N79" s="27">
        <f t="shared" si="27"/>
        <v>97.836977793500552</v>
      </c>
      <c r="O79" s="27">
        <f t="shared" si="28"/>
        <v>6619.7999999999984</v>
      </c>
      <c r="P79">
        <f t="shared" si="29"/>
        <v>1</v>
      </c>
      <c r="Q79">
        <f t="shared" si="30"/>
        <v>0</v>
      </c>
      <c r="R79">
        <f t="shared" si="31"/>
        <v>0</v>
      </c>
      <c r="S79">
        <f t="shared" si="32"/>
        <v>1</v>
      </c>
      <c r="T79">
        <f t="shared" si="33"/>
        <v>0</v>
      </c>
      <c r="U79">
        <f t="shared" si="34"/>
        <v>0</v>
      </c>
      <c r="V79">
        <f t="shared" si="35"/>
        <v>1</v>
      </c>
    </row>
    <row r="80" spans="1:22">
      <c r="A80" t="s">
        <v>10</v>
      </c>
      <c r="B80" t="s">
        <v>11</v>
      </c>
      <c r="C80" t="s">
        <v>110</v>
      </c>
      <c r="D80" t="s">
        <v>19</v>
      </c>
      <c r="E80" t="s">
        <v>20</v>
      </c>
      <c r="F80" t="s">
        <v>14</v>
      </c>
      <c r="G80" t="s">
        <v>14</v>
      </c>
      <c r="H80" s="27">
        <v>4.7765993020000002</v>
      </c>
      <c r="I80" s="27">
        <v>5.4319162141000001</v>
      </c>
      <c r="J80" s="27">
        <f t="shared" si="24"/>
        <v>0.65531691209999998</v>
      </c>
      <c r="K80" s="27">
        <f t="shared" si="25"/>
        <v>1.2714098232307727</v>
      </c>
      <c r="L80" s="5">
        <v>118.7</v>
      </c>
      <c r="M80" s="5">
        <f t="shared" si="26"/>
        <v>228.58684736058871</v>
      </c>
      <c r="N80" s="27">
        <f t="shared" si="27"/>
        <v>109.8868473605887</v>
      </c>
      <c r="O80" s="27">
        <f t="shared" si="28"/>
        <v>6622.0999999999985</v>
      </c>
      <c r="P80">
        <f t="shared" si="29"/>
        <v>1</v>
      </c>
      <c r="Q80">
        <f t="shared" si="30"/>
        <v>0</v>
      </c>
      <c r="R80">
        <f t="shared" si="31"/>
        <v>0</v>
      </c>
      <c r="S80">
        <f t="shared" si="32"/>
        <v>1</v>
      </c>
      <c r="T80">
        <f t="shared" si="33"/>
        <v>0</v>
      </c>
      <c r="U80">
        <f t="shared" si="34"/>
        <v>0</v>
      </c>
      <c r="V80">
        <f t="shared" si="35"/>
        <v>1</v>
      </c>
    </row>
    <row r="81" spans="1:22">
      <c r="A81" t="s">
        <v>22</v>
      </c>
      <c r="B81" t="s">
        <v>11</v>
      </c>
      <c r="C81" t="s">
        <v>109</v>
      </c>
      <c r="D81" t="s">
        <v>21</v>
      </c>
      <c r="E81" t="s">
        <v>12</v>
      </c>
      <c r="F81" t="s">
        <v>19</v>
      </c>
      <c r="G81" t="s">
        <v>21</v>
      </c>
      <c r="H81" s="27">
        <v>4.7004803659999999</v>
      </c>
      <c r="I81" s="27">
        <v>6.3262088541999999</v>
      </c>
      <c r="J81" s="27">
        <f t="shared" si="24"/>
        <v>1.6257284882</v>
      </c>
      <c r="K81" s="27">
        <f t="shared" si="25"/>
        <v>1.347528759230773</v>
      </c>
      <c r="L81" s="5">
        <v>110</v>
      </c>
      <c r="M81" s="5">
        <f t="shared" si="26"/>
        <v>559.0331949896663</v>
      </c>
      <c r="N81" s="27">
        <f t="shared" si="27"/>
        <v>449.0331949896663</v>
      </c>
      <c r="O81" s="27">
        <f t="shared" si="28"/>
        <v>6630.7999999999984</v>
      </c>
      <c r="P81">
        <f t="shared" si="29"/>
        <v>1</v>
      </c>
      <c r="Q81">
        <f t="shared" si="30"/>
        <v>0</v>
      </c>
      <c r="R81">
        <f t="shared" si="31"/>
        <v>0</v>
      </c>
      <c r="S81">
        <f t="shared" si="32"/>
        <v>1</v>
      </c>
      <c r="T81">
        <f t="shared" si="33"/>
        <v>0</v>
      </c>
      <c r="U81">
        <f t="shared" si="34"/>
        <v>0</v>
      </c>
      <c r="V81">
        <f t="shared" si="35"/>
        <v>1</v>
      </c>
    </row>
    <row r="82" spans="1:22">
      <c r="A82" t="s">
        <v>30</v>
      </c>
      <c r="B82" t="s">
        <v>26</v>
      </c>
      <c r="C82" t="s">
        <v>110</v>
      </c>
      <c r="D82" t="s">
        <v>29</v>
      </c>
      <c r="E82" t="s">
        <v>15</v>
      </c>
      <c r="F82" t="s">
        <v>12</v>
      </c>
      <c r="G82" t="s">
        <v>13</v>
      </c>
      <c r="H82" s="27">
        <v>4.6327853530000001</v>
      </c>
      <c r="I82" s="27">
        <v>4.5047508038000004</v>
      </c>
      <c r="J82" s="27">
        <f t="shared" si="24"/>
        <v>0.12803454919999968</v>
      </c>
      <c r="K82" s="27">
        <f t="shared" si="25"/>
        <v>1.4152237722307728</v>
      </c>
      <c r="L82" s="5">
        <v>102.8</v>
      </c>
      <c r="M82" s="5">
        <f t="shared" si="26"/>
        <v>90.44580249006394</v>
      </c>
      <c r="N82" s="27">
        <f t="shared" si="27"/>
        <v>12.354197509936057</v>
      </c>
      <c r="O82" s="27">
        <f t="shared" si="28"/>
        <v>6637.9999999999982</v>
      </c>
      <c r="P82">
        <f t="shared" si="29"/>
        <v>1</v>
      </c>
      <c r="Q82">
        <f t="shared" si="30"/>
        <v>0</v>
      </c>
      <c r="R82">
        <f t="shared" si="31"/>
        <v>0</v>
      </c>
      <c r="S82">
        <f t="shared" si="32"/>
        <v>1</v>
      </c>
      <c r="T82">
        <f t="shared" si="33"/>
        <v>0</v>
      </c>
      <c r="U82">
        <f t="shared" si="34"/>
        <v>0</v>
      </c>
      <c r="V82">
        <f t="shared" si="35"/>
        <v>1</v>
      </c>
    </row>
    <row r="83" spans="1:22">
      <c r="A83" t="s">
        <v>25</v>
      </c>
      <c r="B83" t="s">
        <v>26</v>
      </c>
      <c r="C83" t="s">
        <v>110</v>
      </c>
      <c r="D83" t="s">
        <v>29</v>
      </c>
      <c r="E83" t="s">
        <v>20</v>
      </c>
      <c r="F83" t="s">
        <v>14</v>
      </c>
      <c r="G83" t="s">
        <v>14</v>
      </c>
      <c r="H83" s="27">
        <v>4.6249728130000003</v>
      </c>
      <c r="I83" s="27">
        <v>4.2046708097999996</v>
      </c>
      <c r="J83" s="27">
        <f t="shared" si="24"/>
        <v>0.42030200320000066</v>
      </c>
      <c r="K83" s="27">
        <f t="shared" si="25"/>
        <v>1.4230363122307725</v>
      </c>
      <c r="L83" s="5">
        <v>102</v>
      </c>
      <c r="M83" s="5">
        <f t="shared" si="26"/>
        <v>66.998538773339689</v>
      </c>
      <c r="N83" s="27">
        <f t="shared" si="27"/>
        <v>35.001461226660311</v>
      </c>
      <c r="O83" s="27">
        <f t="shared" si="28"/>
        <v>6638.7999999999984</v>
      </c>
      <c r="P83">
        <f t="shared" si="29"/>
        <v>1</v>
      </c>
      <c r="Q83">
        <f t="shared" si="30"/>
        <v>0</v>
      </c>
      <c r="R83">
        <f t="shared" si="31"/>
        <v>0</v>
      </c>
      <c r="S83">
        <f t="shared" si="32"/>
        <v>1</v>
      </c>
      <c r="T83">
        <f t="shared" si="33"/>
        <v>0</v>
      </c>
      <c r="U83">
        <f t="shared" si="34"/>
        <v>0</v>
      </c>
      <c r="V83">
        <f t="shared" si="35"/>
        <v>1</v>
      </c>
    </row>
    <row r="84" spans="1:22">
      <c r="A84" t="s">
        <v>30</v>
      </c>
      <c r="B84" t="s">
        <v>26</v>
      </c>
      <c r="C84" t="s">
        <v>110</v>
      </c>
      <c r="D84" t="s">
        <v>29</v>
      </c>
      <c r="E84" t="s">
        <v>15</v>
      </c>
      <c r="F84" t="s">
        <v>14</v>
      </c>
      <c r="G84" t="s">
        <v>14</v>
      </c>
      <c r="H84" s="27">
        <v>4.5496574760000001</v>
      </c>
      <c r="I84" s="27">
        <v>4.2616084434000001</v>
      </c>
      <c r="J84" s="27">
        <f t="shared" si="24"/>
        <v>0.28804903260000003</v>
      </c>
      <c r="K84" s="27">
        <f t="shared" si="25"/>
        <v>1.4983516492307727</v>
      </c>
      <c r="L84" s="5">
        <v>94.6</v>
      </c>
      <c r="M84" s="5">
        <f t="shared" si="26"/>
        <v>70.923968949852522</v>
      </c>
      <c r="N84" s="27">
        <f t="shared" si="27"/>
        <v>23.676031050147472</v>
      </c>
      <c r="O84" s="27">
        <f t="shared" si="28"/>
        <v>6646.199999999998</v>
      </c>
      <c r="P84">
        <f t="shared" si="29"/>
        <v>1</v>
      </c>
      <c r="Q84">
        <f t="shared" si="30"/>
        <v>0</v>
      </c>
      <c r="R84">
        <f t="shared" si="31"/>
        <v>0</v>
      </c>
      <c r="S84">
        <f t="shared" si="32"/>
        <v>1</v>
      </c>
      <c r="T84">
        <f t="shared" si="33"/>
        <v>0</v>
      </c>
      <c r="U84">
        <f t="shared" si="34"/>
        <v>0</v>
      </c>
      <c r="V84">
        <f t="shared" si="35"/>
        <v>1</v>
      </c>
    </row>
    <row r="85" spans="1:22">
      <c r="A85" t="s">
        <v>30</v>
      </c>
      <c r="B85" t="s">
        <v>26</v>
      </c>
      <c r="C85" t="s">
        <v>110</v>
      </c>
      <c r="D85" t="s">
        <v>29</v>
      </c>
      <c r="E85" t="s">
        <v>19</v>
      </c>
      <c r="F85" t="s">
        <v>12</v>
      </c>
      <c r="G85" t="s">
        <v>13</v>
      </c>
      <c r="H85" s="27">
        <v>4.4367515339999999</v>
      </c>
      <c r="I85" s="27">
        <v>4.0849661091999998</v>
      </c>
      <c r="J85" s="27">
        <f t="shared" si="24"/>
        <v>0.35178542480000008</v>
      </c>
      <c r="K85" s="27">
        <f t="shared" si="25"/>
        <v>1.6112575912307729</v>
      </c>
      <c r="L85" s="5">
        <v>84.5</v>
      </c>
      <c r="M85" s="5">
        <f t="shared" si="26"/>
        <v>59.439923250556639</v>
      </c>
      <c r="N85" s="27">
        <f t="shared" si="27"/>
        <v>25.060076749443361</v>
      </c>
      <c r="O85" s="27">
        <f t="shared" si="28"/>
        <v>6656.2999999999984</v>
      </c>
      <c r="P85">
        <f t="shared" si="29"/>
        <v>1</v>
      </c>
      <c r="Q85">
        <f t="shared" si="30"/>
        <v>0</v>
      </c>
      <c r="R85">
        <f t="shared" si="31"/>
        <v>0</v>
      </c>
      <c r="S85">
        <f t="shared" si="32"/>
        <v>1</v>
      </c>
      <c r="T85">
        <f t="shared" si="33"/>
        <v>0</v>
      </c>
      <c r="U85">
        <f t="shared" si="34"/>
        <v>0</v>
      </c>
      <c r="V85">
        <f t="shared" si="35"/>
        <v>1</v>
      </c>
    </row>
    <row r="86" spans="1:22">
      <c r="A86" t="s">
        <v>30</v>
      </c>
      <c r="B86" t="s">
        <v>26</v>
      </c>
      <c r="C86" t="s">
        <v>110</v>
      </c>
      <c r="D86" t="s">
        <v>29</v>
      </c>
      <c r="E86" t="s">
        <v>19</v>
      </c>
      <c r="F86" t="s">
        <v>14</v>
      </c>
      <c r="G86" t="s">
        <v>14</v>
      </c>
      <c r="H86" s="27">
        <v>4.2822062990000003</v>
      </c>
      <c r="I86" s="27">
        <v>3.8893162383000002</v>
      </c>
      <c r="J86" s="27">
        <f t="shared" si="24"/>
        <v>0.3928900607000001</v>
      </c>
      <c r="K86" s="27">
        <f t="shared" si="25"/>
        <v>1.7658028262307726</v>
      </c>
      <c r="L86" s="5">
        <v>72.400000000000006</v>
      </c>
      <c r="M86" s="5">
        <f t="shared" si="26"/>
        <v>48.87745456386331</v>
      </c>
      <c r="N86" s="27">
        <f t="shared" si="27"/>
        <v>23.522545436136696</v>
      </c>
      <c r="O86" s="27">
        <f t="shared" si="28"/>
        <v>6668.3999999999987</v>
      </c>
      <c r="P86">
        <f t="shared" si="29"/>
        <v>1</v>
      </c>
      <c r="Q86">
        <f t="shared" si="30"/>
        <v>0</v>
      </c>
      <c r="R86">
        <f t="shared" si="31"/>
        <v>0</v>
      </c>
      <c r="S86">
        <f t="shared" si="32"/>
        <v>1</v>
      </c>
      <c r="T86">
        <f t="shared" si="33"/>
        <v>0</v>
      </c>
      <c r="U86">
        <f t="shared" si="34"/>
        <v>0</v>
      </c>
      <c r="V86">
        <f t="shared" si="35"/>
        <v>1</v>
      </c>
    </row>
    <row r="87" spans="1:22">
      <c r="A87" t="s">
        <v>10</v>
      </c>
      <c r="B87" t="s">
        <v>11</v>
      </c>
      <c r="C87" t="s">
        <v>110</v>
      </c>
      <c r="D87" t="s">
        <v>19</v>
      </c>
      <c r="E87" t="s">
        <v>19</v>
      </c>
      <c r="F87" t="s">
        <v>12</v>
      </c>
      <c r="G87" t="s">
        <v>19</v>
      </c>
      <c r="H87" s="27">
        <v>4.2061840439999996</v>
      </c>
      <c r="I87" s="27">
        <v>2.2608153234000001</v>
      </c>
      <c r="J87" s="27">
        <f t="shared" si="24"/>
        <v>1.9453687205999994</v>
      </c>
      <c r="K87" s="27">
        <f t="shared" si="25"/>
        <v>1.8418250812307733</v>
      </c>
      <c r="L87" s="5">
        <v>67.099999999999994</v>
      </c>
      <c r="M87" s="5">
        <f t="shared" si="26"/>
        <v>9.5909056696621846</v>
      </c>
      <c r="N87" s="27">
        <f t="shared" si="27"/>
        <v>57.50909433033781</v>
      </c>
      <c r="O87" s="27">
        <f t="shared" si="28"/>
        <v>6673.699999999998</v>
      </c>
      <c r="P87">
        <f t="shared" si="29"/>
        <v>1</v>
      </c>
      <c r="Q87">
        <f t="shared" si="30"/>
        <v>0</v>
      </c>
      <c r="R87">
        <f t="shared" si="31"/>
        <v>0</v>
      </c>
      <c r="S87">
        <f t="shared" si="32"/>
        <v>1</v>
      </c>
      <c r="T87">
        <f t="shared" si="33"/>
        <v>0</v>
      </c>
      <c r="U87">
        <f t="shared" si="34"/>
        <v>0</v>
      </c>
      <c r="V87">
        <f t="shared" si="35"/>
        <v>1</v>
      </c>
    </row>
    <row r="88" spans="1:22">
      <c r="A88" t="s">
        <v>22</v>
      </c>
      <c r="B88" t="s">
        <v>11</v>
      </c>
      <c r="C88" t="s">
        <v>109</v>
      </c>
      <c r="D88" t="s">
        <v>19</v>
      </c>
      <c r="E88" t="s">
        <v>21</v>
      </c>
      <c r="F88" t="s">
        <v>19</v>
      </c>
      <c r="G88" t="s">
        <v>21</v>
      </c>
      <c r="H88" s="27">
        <v>4.0943445619999999</v>
      </c>
      <c r="I88" s="27">
        <v>5.3374685295999997</v>
      </c>
      <c r="J88" s="27">
        <f t="shared" si="24"/>
        <v>1.2431239675999999</v>
      </c>
      <c r="K88" s="27">
        <f t="shared" si="25"/>
        <v>1.953664563230773</v>
      </c>
      <c r="L88" s="5">
        <v>60</v>
      </c>
      <c r="M88" s="5">
        <f t="shared" si="26"/>
        <v>207.98553408198467</v>
      </c>
      <c r="N88" s="27">
        <f t="shared" si="27"/>
        <v>147.98553408198467</v>
      </c>
      <c r="O88" s="27">
        <f t="shared" si="28"/>
        <v>6680.7999999999984</v>
      </c>
      <c r="P88">
        <f t="shared" si="29"/>
        <v>1</v>
      </c>
      <c r="Q88">
        <f t="shared" si="30"/>
        <v>0</v>
      </c>
      <c r="R88">
        <f t="shared" si="31"/>
        <v>0</v>
      </c>
      <c r="S88">
        <f t="shared" si="32"/>
        <v>1</v>
      </c>
      <c r="T88">
        <f t="shared" si="33"/>
        <v>0</v>
      </c>
      <c r="U88">
        <f t="shared" si="34"/>
        <v>0</v>
      </c>
      <c r="V88">
        <f t="shared" si="35"/>
        <v>1</v>
      </c>
    </row>
    <row r="89" spans="1:22">
      <c r="A89" t="s">
        <v>30</v>
      </c>
      <c r="B89" t="s">
        <v>26</v>
      </c>
      <c r="C89" t="s">
        <v>110</v>
      </c>
      <c r="D89" t="s">
        <v>27</v>
      </c>
      <c r="E89" t="s">
        <v>15</v>
      </c>
      <c r="F89" t="s">
        <v>15</v>
      </c>
      <c r="G89" t="s">
        <v>15</v>
      </c>
      <c r="H89" s="27">
        <v>4.0483006240000003</v>
      </c>
      <c r="I89" s="27">
        <v>5.2634466078999997</v>
      </c>
      <c r="J89" s="27">
        <f t="shared" si="24"/>
        <v>1.2151459838999994</v>
      </c>
      <c r="K89" s="27">
        <f t="shared" si="25"/>
        <v>1.9997085012307725</v>
      </c>
      <c r="L89" s="5">
        <v>57.3</v>
      </c>
      <c r="M89" s="5">
        <f t="shared" si="26"/>
        <v>193.14604409435708</v>
      </c>
      <c r="N89" s="27">
        <f t="shared" si="27"/>
        <v>135.84604409435707</v>
      </c>
      <c r="O89" s="27">
        <f t="shared" si="28"/>
        <v>6683.4999999999982</v>
      </c>
      <c r="P89">
        <f t="shared" si="29"/>
        <v>1</v>
      </c>
      <c r="Q89">
        <f t="shared" si="30"/>
        <v>0</v>
      </c>
      <c r="R89">
        <f t="shared" si="31"/>
        <v>0</v>
      </c>
      <c r="S89">
        <f t="shared" si="32"/>
        <v>1</v>
      </c>
      <c r="T89">
        <f t="shared" si="33"/>
        <v>0</v>
      </c>
      <c r="U89">
        <f t="shared" si="34"/>
        <v>0</v>
      </c>
      <c r="V89">
        <f t="shared" si="35"/>
        <v>1</v>
      </c>
    </row>
    <row r="90" spans="1:22">
      <c r="A90" t="s">
        <v>30</v>
      </c>
      <c r="B90" t="s">
        <v>26</v>
      </c>
      <c r="C90" t="s">
        <v>110</v>
      </c>
      <c r="D90" t="s">
        <v>29</v>
      </c>
      <c r="E90" t="s">
        <v>12</v>
      </c>
      <c r="F90" t="s">
        <v>12</v>
      </c>
      <c r="G90" t="s">
        <v>33</v>
      </c>
      <c r="H90" s="27">
        <v>4.0430512680000001</v>
      </c>
      <c r="I90" s="27">
        <v>2.7398727510000001</v>
      </c>
      <c r="J90" s="27">
        <f t="shared" si="24"/>
        <v>1.3031785170000001</v>
      </c>
      <c r="K90" s="27">
        <f t="shared" si="25"/>
        <v>2.0049578572307727</v>
      </c>
      <c r="L90" s="5">
        <v>57</v>
      </c>
      <c r="M90" s="5">
        <f t="shared" si="26"/>
        <v>15.485014518353109</v>
      </c>
      <c r="N90" s="27">
        <f t="shared" si="27"/>
        <v>41.514985481646889</v>
      </c>
      <c r="O90" s="27">
        <f t="shared" si="28"/>
        <v>6683.7999999999984</v>
      </c>
      <c r="P90">
        <f t="shared" si="29"/>
        <v>1</v>
      </c>
      <c r="Q90">
        <f t="shared" si="30"/>
        <v>0</v>
      </c>
      <c r="R90">
        <f t="shared" si="31"/>
        <v>0</v>
      </c>
      <c r="S90">
        <f t="shared" si="32"/>
        <v>1</v>
      </c>
      <c r="T90">
        <f t="shared" si="33"/>
        <v>0</v>
      </c>
      <c r="U90">
        <f t="shared" si="34"/>
        <v>0</v>
      </c>
      <c r="V90">
        <f t="shared" si="35"/>
        <v>1</v>
      </c>
    </row>
    <row r="91" spans="1:22">
      <c r="A91" t="s">
        <v>30</v>
      </c>
      <c r="B91" t="s">
        <v>26</v>
      </c>
      <c r="C91" t="s">
        <v>109</v>
      </c>
      <c r="D91" t="s">
        <v>28</v>
      </c>
      <c r="E91" t="s">
        <v>13</v>
      </c>
      <c r="F91" t="s">
        <v>13</v>
      </c>
      <c r="G91" t="s">
        <v>15</v>
      </c>
      <c r="H91" s="27">
        <v>3.9834130019999998</v>
      </c>
      <c r="I91" s="27">
        <v>3.2161483699</v>
      </c>
      <c r="J91" s="27">
        <f t="shared" si="24"/>
        <v>0.76726463209999984</v>
      </c>
      <c r="K91" s="27">
        <f t="shared" si="25"/>
        <v>2.064596123230773</v>
      </c>
      <c r="L91" s="5">
        <v>53.7</v>
      </c>
      <c r="M91" s="5">
        <f t="shared" si="26"/>
        <v>24.931906528945277</v>
      </c>
      <c r="N91" s="27">
        <f t="shared" si="27"/>
        <v>28.768093471054726</v>
      </c>
      <c r="O91" s="27">
        <f t="shared" si="28"/>
        <v>6687.0999999999985</v>
      </c>
      <c r="P91">
        <f t="shared" si="29"/>
        <v>1</v>
      </c>
      <c r="Q91">
        <f t="shared" si="30"/>
        <v>0</v>
      </c>
      <c r="R91">
        <f t="shared" si="31"/>
        <v>0</v>
      </c>
      <c r="S91">
        <f t="shared" si="32"/>
        <v>1</v>
      </c>
      <c r="T91">
        <f t="shared" si="33"/>
        <v>0</v>
      </c>
      <c r="U91">
        <f t="shared" si="34"/>
        <v>0</v>
      </c>
      <c r="V91">
        <f t="shared" si="35"/>
        <v>1</v>
      </c>
    </row>
    <row r="92" spans="1:22">
      <c r="A92" t="s">
        <v>30</v>
      </c>
      <c r="B92" t="s">
        <v>26</v>
      </c>
      <c r="C92" t="s">
        <v>109</v>
      </c>
      <c r="D92" t="s">
        <v>28</v>
      </c>
      <c r="E92" t="s">
        <v>13</v>
      </c>
      <c r="F92" t="s">
        <v>12</v>
      </c>
      <c r="G92" t="s">
        <v>15</v>
      </c>
      <c r="H92" s="27">
        <v>3.864931398</v>
      </c>
      <c r="I92" s="27">
        <v>5.2579834632000004</v>
      </c>
      <c r="J92" s="27">
        <f t="shared" si="24"/>
        <v>1.3930520652000005</v>
      </c>
      <c r="K92" s="27">
        <f t="shared" si="25"/>
        <v>2.1830777272307729</v>
      </c>
      <c r="L92" s="5">
        <v>47.7</v>
      </c>
      <c r="M92" s="5">
        <f t="shared" si="26"/>
        <v>192.09373637915468</v>
      </c>
      <c r="N92" s="27">
        <f t="shared" si="27"/>
        <v>144.39373637915469</v>
      </c>
      <c r="O92" s="27">
        <f t="shared" si="28"/>
        <v>6693.0999999999985</v>
      </c>
      <c r="P92">
        <f t="shared" si="29"/>
        <v>1</v>
      </c>
      <c r="Q92">
        <f t="shared" si="30"/>
        <v>0</v>
      </c>
      <c r="R92">
        <f t="shared" si="31"/>
        <v>0</v>
      </c>
      <c r="S92">
        <f t="shared" si="32"/>
        <v>1</v>
      </c>
      <c r="T92">
        <f t="shared" si="33"/>
        <v>0</v>
      </c>
      <c r="U92">
        <f t="shared" si="34"/>
        <v>0</v>
      </c>
      <c r="V92">
        <f t="shared" si="35"/>
        <v>1</v>
      </c>
    </row>
    <row r="93" spans="1:22">
      <c r="A93" t="s">
        <v>22</v>
      </c>
      <c r="B93" t="s">
        <v>11</v>
      </c>
      <c r="C93" t="s">
        <v>109</v>
      </c>
      <c r="D93" t="s">
        <v>21</v>
      </c>
      <c r="E93" t="s">
        <v>19</v>
      </c>
      <c r="F93" t="s">
        <v>19</v>
      </c>
      <c r="G93" t="s">
        <v>12</v>
      </c>
      <c r="H93" s="27">
        <v>3.6888794539999998</v>
      </c>
      <c r="I93" s="27">
        <v>3.5426430173000001</v>
      </c>
      <c r="J93" s="27">
        <f t="shared" si="24"/>
        <v>0.14623643669999975</v>
      </c>
      <c r="K93" s="27">
        <f t="shared" si="25"/>
        <v>2.359129671230773</v>
      </c>
      <c r="L93" s="5">
        <v>40</v>
      </c>
      <c r="M93" s="5">
        <f t="shared" si="26"/>
        <v>34.55813634571561</v>
      </c>
      <c r="N93" s="27">
        <f t="shared" si="27"/>
        <v>5.4418636542843899</v>
      </c>
      <c r="O93" s="27">
        <f t="shared" si="28"/>
        <v>6700.7999999999984</v>
      </c>
      <c r="P93">
        <f t="shared" si="29"/>
        <v>1</v>
      </c>
      <c r="Q93">
        <f t="shared" si="30"/>
        <v>0</v>
      </c>
      <c r="R93">
        <f t="shared" si="31"/>
        <v>0</v>
      </c>
      <c r="S93">
        <f t="shared" si="32"/>
        <v>1</v>
      </c>
      <c r="T93">
        <f t="shared" si="33"/>
        <v>0</v>
      </c>
      <c r="U93">
        <f t="shared" si="34"/>
        <v>0</v>
      </c>
      <c r="V93">
        <f t="shared" si="35"/>
        <v>1</v>
      </c>
    </row>
    <row r="94" spans="1:22">
      <c r="A94" t="s">
        <v>10</v>
      </c>
      <c r="B94" t="s">
        <v>11</v>
      </c>
      <c r="C94" t="s">
        <v>110</v>
      </c>
      <c r="D94" t="s">
        <v>20</v>
      </c>
      <c r="E94" t="s">
        <v>20</v>
      </c>
      <c r="F94" t="s">
        <v>14</v>
      </c>
      <c r="G94" t="s">
        <v>14</v>
      </c>
      <c r="H94" s="27">
        <v>3.4468078929999999</v>
      </c>
      <c r="I94" s="27">
        <v>4.2099297402999998</v>
      </c>
      <c r="J94" s="27">
        <f t="shared" si="24"/>
        <v>0.76312184729999988</v>
      </c>
      <c r="K94" s="27">
        <f t="shared" si="25"/>
        <v>2.6012012322307729</v>
      </c>
      <c r="L94" s="5">
        <v>31.4</v>
      </c>
      <c r="M94" s="5">
        <f t="shared" si="26"/>
        <v>67.351807526082851</v>
      </c>
      <c r="N94" s="27">
        <f t="shared" si="27"/>
        <v>35.951807526082852</v>
      </c>
      <c r="O94" s="27">
        <f t="shared" si="28"/>
        <v>6709.3999999999987</v>
      </c>
      <c r="P94">
        <f t="shared" si="29"/>
        <v>1</v>
      </c>
      <c r="Q94">
        <f t="shared" si="30"/>
        <v>0</v>
      </c>
      <c r="R94">
        <f t="shared" si="31"/>
        <v>0</v>
      </c>
      <c r="S94">
        <f t="shared" si="32"/>
        <v>1</v>
      </c>
      <c r="T94">
        <f t="shared" si="33"/>
        <v>0</v>
      </c>
      <c r="U94">
        <f t="shared" si="34"/>
        <v>0</v>
      </c>
      <c r="V94">
        <f t="shared" si="35"/>
        <v>1</v>
      </c>
    </row>
    <row r="95" spans="1:22">
      <c r="A95" t="s">
        <v>10</v>
      </c>
      <c r="B95" t="s">
        <v>11</v>
      </c>
      <c r="C95" t="s">
        <v>110</v>
      </c>
      <c r="D95" t="s">
        <v>19</v>
      </c>
      <c r="E95" t="s">
        <v>12</v>
      </c>
      <c r="F95" t="s">
        <v>19</v>
      </c>
      <c r="G95" t="s">
        <v>19</v>
      </c>
      <c r="H95" s="27">
        <v>3.3638415949999998</v>
      </c>
      <c r="I95" s="27">
        <v>3.0044459484999999</v>
      </c>
      <c r="J95" s="27">
        <f t="shared" si="24"/>
        <v>0.35939564649999989</v>
      </c>
      <c r="K95" s="27">
        <f t="shared" si="25"/>
        <v>2.684167530230773</v>
      </c>
      <c r="L95" s="5">
        <v>28.9</v>
      </c>
      <c r="M95" s="5">
        <f t="shared" si="26"/>
        <v>20.17503499042029</v>
      </c>
      <c r="N95" s="27">
        <f t="shared" si="27"/>
        <v>8.7249650095797087</v>
      </c>
      <c r="O95" s="27">
        <f t="shared" si="28"/>
        <v>6711.8999999999987</v>
      </c>
      <c r="P95">
        <f t="shared" si="29"/>
        <v>1</v>
      </c>
      <c r="Q95">
        <f t="shared" si="30"/>
        <v>0</v>
      </c>
      <c r="R95">
        <f t="shared" si="31"/>
        <v>0</v>
      </c>
      <c r="S95">
        <f t="shared" si="32"/>
        <v>1</v>
      </c>
      <c r="T95">
        <f t="shared" si="33"/>
        <v>0</v>
      </c>
      <c r="U95">
        <f t="shared" si="34"/>
        <v>0</v>
      </c>
      <c r="V95">
        <f t="shared" si="35"/>
        <v>1</v>
      </c>
    </row>
    <row r="96" spans="1:22">
      <c r="A96" t="s">
        <v>10</v>
      </c>
      <c r="B96" t="s">
        <v>11</v>
      </c>
      <c r="C96" t="s">
        <v>110</v>
      </c>
      <c r="D96" t="s">
        <v>19</v>
      </c>
      <c r="E96" t="s">
        <v>19</v>
      </c>
      <c r="F96" t="s">
        <v>19</v>
      </c>
      <c r="G96" t="s">
        <v>21</v>
      </c>
      <c r="H96" s="27">
        <v>3.3638415949999998</v>
      </c>
      <c r="I96" s="27">
        <v>2.8049780831</v>
      </c>
      <c r="J96" s="27">
        <f t="shared" si="24"/>
        <v>0.55886351189999983</v>
      </c>
      <c r="K96" s="27">
        <f t="shared" si="25"/>
        <v>2.684167530230773</v>
      </c>
      <c r="L96" s="5">
        <v>28.9</v>
      </c>
      <c r="M96" s="5">
        <f t="shared" si="26"/>
        <v>16.526713687762097</v>
      </c>
      <c r="N96" s="27">
        <f t="shared" si="27"/>
        <v>12.373286312237902</v>
      </c>
      <c r="O96" s="27">
        <f t="shared" si="28"/>
        <v>6711.8999999999987</v>
      </c>
      <c r="P96">
        <f t="shared" si="29"/>
        <v>1</v>
      </c>
      <c r="Q96">
        <f t="shared" si="30"/>
        <v>0</v>
      </c>
      <c r="R96">
        <f t="shared" si="31"/>
        <v>0</v>
      </c>
      <c r="S96">
        <f t="shared" si="32"/>
        <v>1</v>
      </c>
      <c r="T96">
        <f t="shared" si="33"/>
        <v>0</v>
      </c>
      <c r="U96">
        <f t="shared" si="34"/>
        <v>0</v>
      </c>
      <c r="V96">
        <f t="shared" si="35"/>
        <v>1</v>
      </c>
    </row>
    <row r="97" spans="1:22">
      <c r="A97" t="s">
        <v>25</v>
      </c>
      <c r="B97" t="s">
        <v>26</v>
      </c>
      <c r="C97" t="s">
        <v>109</v>
      </c>
      <c r="D97" t="s">
        <v>28</v>
      </c>
      <c r="E97" t="s">
        <v>20</v>
      </c>
      <c r="F97" t="s">
        <v>14</v>
      </c>
      <c r="G97" t="s">
        <v>14</v>
      </c>
      <c r="H97" s="27">
        <v>3.182211841</v>
      </c>
      <c r="I97" s="27">
        <v>2.8963703017000002</v>
      </c>
      <c r="J97" s="27">
        <f t="shared" si="24"/>
        <v>0.28584153929999978</v>
      </c>
      <c r="K97" s="27">
        <f t="shared" si="25"/>
        <v>2.8657972842307728</v>
      </c>
      <c r="L97" s="5">
        <v>24.1</v>
      </c>
      <c r="M97" s="5">
        <f t="shared" si="26"/>
        <v>18.108298279719467</v>
      </c>
      <c r="N97" s="27">
        <f t="shared" si="27"/>
        <v>5.9917017202805347</v>
      </c>
      <c r="O97" s="27">
        <f t="shared" si="28"/>
        <v>6716.699999999998</v>
      </c>
      <c r="P97">
        <f t="shared" si="29"/>
        <v>1</v>
      </c>
      <c r="Q97">
        <f t="shared" si="30"/>
        <v>0</v>
      </c>
      <c r="R97">
        <f t="shared" si="31"/>
        <v>0</v>
      </c>
      <c r="S97">
        <f t="shared" si="32"/>
        <v>1</v>
      </c>
      <c r="T97">
        <f t="shared" si="33"/>
        <v>0</v>
      </c>
      <c r="U97">
        <f t="shared" si="34"/>
        <v>0</v>
      </c>
      <c r="V97">
        <f t="shared" si="35"/>
        <v>1</v>
      </c>
    </row>
    <row r="98" spans="1:22">
      <c r="A98" t="s">
        <v>30</v>
      </c>
      <c r="B98" t="s">
        <v>26</v>
      </c>
      <c r="C98" t="s">
        <v>109</v>
      </c>
      <c r="D98" t="s">
        <v>28</v>
      </c>
      <c r="E98" t="s">
        <v>13</v>
      </c>
      <c r="F98" t="s">
        <v>13</v>
      </c>
      <c r="G98" t="s">
        <v>12</v>
      </c>
      <c r="H98" s="27">
        <v>3.1354942160000001</v>
      </c>
      <c r="I98" s="27">
        <v>4.7882088303000003</v>
      </c>
      <c r="J98" s="27">
        <f t="shared" ref="J98:J118" si="36">ABS(H98-I98)</f>
        <v>1.6527146143000002</v>
      </c>
      <c r="K98" s="27">
        <f t="shared" ref="K98:K118" si="37">ABS($AB$2-H98)</f>
        <v>2.9125149092307727</v>
      </c>
      <c r="L98" s="5">
        <v>23</v>
      </c>
      <c r="M98" s="5">
        <f t="shared" ref="M98:M118" si="38">EXP(I98)</f>
        <v>120.08608136240109</v>
      </c>
      <c r="N98" s="27">
        <f t="shared" ref="N98:N118" si="39">ABS(L98-M98)</f>
        <v>97.086081362401089</v>
      </c>
      <c r="O98" s="27">
        <f t="shared" ref="O98:O118" si="40">ABS($AB$3-L98)</f>
        <v>6717.7999999999984</v>
      </c>
      <c r="P98">
        <f t="shared" ref="P98:P118" si="41">IF(L98&lt;1000,1,0)</f>
        <v>1</v>
      </c>
      <c r="Q98">
        <f t="shared" ref="Q98:Q118" si="42">IF(L98&gt;=1000,IF(L98&lt;15000,1,0),0)</f>
        <v>0</v>
      </c>
      <c r="R98">
        <f t="shared" ref="R98:R118" si="43">IF(L98&gt;=15000,1,0)</f>
        <v>0</v>
      </c>
      <c r="S98">
        <f t="shared" ref="S98:S118" si="44">IF(M98&lt;1000,1,0)</f>
        <v>1</v>
      </c>
      <c r="T98">
        <f t="shared" ref="T98:T118" si="45">IF(M98&gt;=1000,IF(M98&lt;15000,1,0),0)</f>
        <v>0</v>
      </c>
      <c r="U98">
        <f t="shared" ref="U98:U118" si="46">IF(M98&gt;=15000,1,0)</f>
        <v>0</v>
      </c>
      <c r="V98">
        <f t="shared" ref="V98:V118" si="47">P98*S98+Q98*T98+R98*U98</f>
        <v>1</v>
      </c>
    </row>
    <row r="99" spans="1:22">
      <c r="A99" t="s">
        <v>25</v>
      </c>
      <c r="B99" t="s">
        <v>26</v>
      </c>
      <c r="C99" t="s">
        <v>109</v>
      </c>
      <c r="D99" t="s">
        <v>28</v>
      </c>
      <c r="E99" t="s">
        <v>12</v>
      </c>
      <c r="F99" t="s">
        <v>13</v>
      </c>
      <c r="G99" t="s">
        <v>18</v>
      </c>
      <c r="H99" s="27">
        <v>3.1179499060000002</v>
      </c>
      <c r="I99" s="27">
        <v>2.8223864349999999</v>
      </c>
      <c r="J99" s="27">
        <f t="shared" si="36"/>
        <v>0.29556347100000036</v>
      </c>
      <c r="K99" s="27">
        <f t="shared" si="37"/>
        <v>2.9300592192307726</v>
      </c>
      <c r="L99" s="5">
        <v>22.6</v>
      </c>
      <c r="M99" s="5">
        <f t="shared" si="38"/>
        <v>16.816935346484794</v>
      </c>
      <c r="N99" s="27">
        <f t="shared" si="39"/>
        <v>5.7830646535152077</v>
      </c>
      <c r="O99" s="27">
        <f t="shared" si="40"/>
        <v>6718.199999999998</v>
      </c>
      <c r="P99">
        <f t="shared" si="41"/>
        <v>1</v>
      </c>
      <c r="Q99">
        <f t="shared" si="42"/>
        <v>0</v>
      </c>
      <c r="R99">
        <f t="shared" si="43"/>
        <v>0</v>
      </c>
      <c r="S99">
        <f t="shared" si="44"/>
        <v>1</v>
      </c>
      <c r="T99">
        <f t="shared" si="45"/>
        <v>0</v>
      </c>
      <c r="U99">
        <f t="shared" si="46"/>
        <v>0</v>
      </c>
      <c r="V99">
        <f t="shared" si="47"/>
        <v>1</v>
      </c>
    </row>
    <row r="100" spans="1:22">
      <c r="A100" t="s">
        <v>30</v>
      </c>
      <c r="B100" t="s">
        <v>26</v>
      </c>
      <c r="C100" t="s">
        <v>110</v>
      </c>
      <c r="D100" t="s">
        <v>29</v>
      </c>
      <c r="E100" t="s">
        <v>12</v>
      </c>
      <c r="F100" t="s">
        <v>14</v>
      </c>
      <c r="G100" t="s">
        <v>14</v>
      </c>
      <c r="H100" s="27">
        <v>2.9957322739999999</v>
      </c>
      <c r="I100" s="27">
        <v>5.2686526376999998</v>
      </c>
      <c r="J100" s="27">
        <f t="shared" si="36"/>
        <v>2.2729203636999999</v>
      </c>
      <c r="K100" s="27">
        <f t="shared" si="37"/>
        <v>3.052276851230773</v>
      </c>
      <c r="L100" s="5">
        <v>20</v>
      </c>
      <c r="M100" s="5">
        <f t="shared" si="38"/>
        <v>194.1541900977733</v>
      </c>
      <c r="N100" s="27">
        <f t="shared" si="39"/>
        <v>174.1541900977733</v>
      </c>
      <c r="O100" s="27">
        <f t="shared" si="40"/>
        <v>6720.7999999999984</v>
      </c>
      <c r="P100">
        <f t="shared" si="41"/>
        <v>1</v>
      </c>
      <c r="Q100">
        <f t="shared" si="42"/>
        <v>0</v>
      </c>
      <c r="R100">
        <f t="shared" si="43"/>
        <v>0</v>
      </c>
      <c r="S100">
        <f t="shared" si="44"/>
        <v>1</v>
      </c>
      <c r="T100">
        <f t="shared" si="45"/>
        <v>0</v>
      </c>
      <c r="U100">
        <f t="shared" si="46"/>
        <v>0</v>
      </c>
      <c r="V100">
        <f t="shared" si="47"/>
        <v>1</v>
      </c>
    </row>
    <row r="101" spans="1:22">
      <c r="A101" t="s">
        <v>30</v>
      </c>
      <c r="B101" t="s">
        <v>26</v>
      </c>
      <c r="C101" t="s">
        <v>109</v>
      </c>
      <c r="D101" t="s">
        <v>28</v>
      </c>
      <c r="E101" t="s">
        <v>13</v>
      </c>
      <c r="F101" t="s">
        <v>12</v>
      </c>
      <c r="G101" t="s">
        <v>18</v>
      </c>
      <c r="H101" s="27">
        <v>2.9601050959999999</v>
      </c>
      <c r="I101" s="27">
        <v>3.5975244492999998</v>
      </c>
      <c r="J101" s="27">
        <f t="shared" si="36"/>
        <v>0.63741935329999988</v>
      </c>
      <c r="K101" s="27">
        <f t="shared" si="37"/>
        <v>3.0879040292307729</v>
      </c>
      <c r="L101" s="5">
        <v>19.3</v>
      </c>
      <c r="M101" s="5">
        <f t="shared" si="38"/>
        <v>36.507745709718741</v>
      </c>
      <c r="N101" s="27">
        <f t="shared" si="39"/>
        <v>17.20774570971874</v>
      </c>
      <c r="O101" s="27">
        <f t="shared" si="40"/>
        <v>6721.4999999999982</v>
      </c>
      <c r="P101">
        <f t="shared" si="41"/>
        <v>1</v>
      </c>
      <c r="Q101">
        <f t="shared" si="42"/>
        <v>0</v>
      </c>
      <c r="R101">
        <f t="shared" si="43"/>
        <v>0</v>
      </c>
      <c r="S101">
        <f t="shared" si="44"/>
        <v>1</v>
      </c>
      <c r="T101">
        <f t="shared" si="45"/>
        <v>0</v>
      </c>
      <c r="U101">
        <f t="shared" si="46"/>
        <v>0</v>
      </c>
      <c r="V101">
        <f t="shared" si="47"/>
        <v>1</v>
      </c>
    </row>
    <row r="102" spans="1:22">
      <c r="A102" t="s">
        <v>10</v>
      </c>
      <c r="B102" t="s">
        <v>11</v>
      </c>
      <c r="C102" t="s">
        <v>109</v>
      </c>
      <c r="D102" t="s">
        <v>12</v>
      </c>
      <c r="E102" t="s">
        <v>19</v>
      </c>
      <c r="F102" t="s">
        <v>19</v>
      </c>
      <c r="G102" t="s">
        <v>19</v>
      </c>
      <c r="H102" s="27">
        <v>2.8678989019999999</v>
      </c>
      <c r="I102" s="27">
        <v>2.8674952224000001</v>
      </c>
      <c r="J102" s="27">
        <f t="shared" si="36"/>
        <v>4.0367959999976222E-4</v>
      </c>
      <c r="K102" s="27">
        <f t="shared" si="37"/>
        <v>3.180110223230773</v>
      </c>
      <c r="L102" s="5">
        <v>17.600000000000001</v>
      </c>
      <c r="M102" s="5">
        <f t="shared" si="38"/>
        <v>17.592896672094636</v>
      </c>
      <c r="N102" s="27">
        <f t="shared" si="39"/>
        <v>7.1033279053658305E-3</v>
      </c>
      <c r="O102" s="27">
        <f t="shared" si="40"/>
        <v>6723.199999999998</v>
      </c>
      <c r="P102">
        <f t="shared" si="41"/>
        <v>1</v>
      </c>
      <c r="Q102">
        <f t="shared" si="42"/>
        <v>0</v>
      </c>
      <c r="R102">
        <f t="shared" si="43"/>
        <v>0</v>
      </c>
      <c r="S102">
        <f t="shared" si="44"/>
        <v>1</v>
      </c>
      <c r="T102">
        <f t="shared" si="45"/>
        <v>0</v>
      </c>
      <c r="U102">
        <f t="shared" si="46"/>
        <v>0</v>
      </c>
      <c r="V102">
        <f t="shared" si="47"/>
        <v>1</v>
      </c>
    </row>
    <row r="103" spans="1:22">
      <c r="A103" t="s">
        <v>30</v>
      </c>
      <c r="B103" t="s">
        <v>26</v>
      </c>
      <c r="C103" t="s">
        <v>109</v>
      </c>
      <c r="D103" t="s">
        <v>28</v>
      </c>
      <c r="E103" t="s">
        <v>12</v>
      </c>
      <c r="F103" t="s">
        <v>13</v>
      </c>
      <c r="G103" t="s">
        <v>18</v>
      </c>
      <c r="H103" s="27">
        <v>2.8213788860000002</v>
      </c>
      <c r="I103" s="27">
        <v>3.1300047127999999</v>
      </c>
      <c r="J103" s="27">
        <f t="shared" si="36"/>
        <v>0.30862582679999973</v>
      </c>
      <c r="K103" s="27">
        <f t="shared" si="37"/>
        <v>3.2266302392307726</v>
      </c>
      <c r="L103" s="5">
        <v>16.8</v>
      </c>
      <c r="M103" s="5">
        <f t="shared" si="38"/>
        <v>22.874087343185618</v>
      </c>
      <c r="N103" s="27">
        <f t="shared" si="39"/>
        <v>6.0740873431856173</v>
      </c>
      <c r="O103" s="27">
        <f t="shared" si="40"/>
        <v>6723.9999999999982</v>
      </c>
      <c r="P103">
        <f t="shared" si="41"/>
        <v>1</v>
      </c>
      <c r="Q103">
        <f t="shared" si="42"/>
        <v>0</v>
      </c>
      <c r="R103">
        <f t="shared" si="43"/>
        <v>0</v>
      </c>
      <c r="S103">
        <f t="shared" si="44"/>
        <v>1</v>
      </c>
      <c r="T103">
        <f t="shared" si="45"/>
        <v>0</v>
      </c>
      <c r="U103">
        <f t="shared" si="46"/>
        <v>0</v>
      </c>
      <c r="V103">
        <f t="shared" si="47"/>
        <v>1</v>
      </c>
    </row>
    <row r="104" spans="1:22">
      <c r="A104" t="s">
        <v>25</v>
      </c>
      <c r="B104" t="s">
        <v>26</v>
      </c>
      <c r="C104" t="s">
        <v>109</v>
      </c>
      <c r="D104" t="s">
        <v>28</v>
      </c>
      <c r="E104" t="s">
        <v>19</v>
      </c>
      <c r="F104" t="s">
        <v>12</v>
      </c>
      <c r="G104" t="s">
        <v>18</v>
      </c>
      <c r="H104" s="27">
        <v>2.714694744</v>
      </c>
      <c r="I104" s="27">
        <v>2.5975077884000002</v>
      </c>
      <c r="J104" s="27">
        <f t="shared" si="36"/>
        <v>0.11718695559999981</v>
      </c>
      <c r="K104" s="27">
        <f t="shared" si="37"/>
        <v>3.3333143812307728</v>
      </c>
      <c r="L104" s="5">
        <v>15.1</v>
      </c>
      <c r="M104" s="5">
        <f t="shared" si="38"/>
        <v>13.430225328615251</v>
      </c>
      <c r="N104" s="27">
        <f t="shared" si="39"/>
        <v>1.669774671384749</v>
      </c>
      <c r="O104" s="27">
        <f t="shared" si="40"/>
        <v>6725.699999999998</v>
      </c>
      <c r="P104">
        <f t="shared" si="41"/>
        <v>1</v>
      </c>
      <c r="Q104">
        <f t="shared" si="42"/>
        <v>0</v>
      </c>
      <c r="R104">
        <f t="shared" si="43"/>
        <v>0</v>
      </c>
      <c r="S104">
        <f t="shared" si="44"/>
        <v>1</v>
      </c>
      <c r="T104">
        <f t="shared" si="45"/>
        <v>0</v>
      </c>
      <c r="U104">
        <f t="shared" si="46"/>
        <v>0</v>
      </c>
      <c r="V104">
        <f t="shared" si="47"/>
        <v>1</v>
      </c>
    </row>
    <row r="105" spans="1:22">
      <c r="A105" t="s">
        <v>10</v>
      </c>
      <c r="B105" t="s">
        <v>11</v>
      </c>
      <c r="C105" t="s">
        <v>110</v>
      </c>
      <c r="D105" t="s">
        <v>15</v>
      </c>
      <c r="E105" t="s">
        <v>15</v>
      </c>
      <c r="F105" t="s">
        <v>15</v>
      </c>
      <c r="G105" t="s">
        <v>15</v>
      </c>
      <c r="H105" s="27">
        <v>2.660259537</v>
      </c>
      <c r="I105" s="27">
        <v>0.97177247659999999</v>
      </c>
      <c r="J105" s="27">
        <f t="shared" si="36"/>
        <v>1.6884870604</v>
      </c>
      <c r="K105" s="27">
        <f t="shared" si="37"/>
        <v>3.3877495882307729</v>
      </c>
      <c r="L105" s="5">
        <v>14.3</v>
      </c>
      <c r="M105" s="5">
        <f t="shared" si="38"/>
        <v>2.6426243004096279</v>
      </c>
      <c r="N105" s="27">
        <f t="shared" si="39"/>
        <v>11.657375699590373</v>
      </c>
      <c r="O105" s="27">
        <f t="shared" si="40"/>
        <v>6726.4999999999982</v>
      </c>
      <c r="P105">
        <f t="shared" si="41"/>
        <v>1</v>
      </c>
      <c r="Q105">
        <f t="shared" si="42"/>
        <v>0</v>
      </c>
      <c r="R105">
        <f t="shared" si="43"/>
        <v>0</v>
      </c>
      <c r="S105">
        <f t="shared" si="44"/>
        <v>1</v>
      </c>
      <c r="T105">
        <f t="shared" si="45"/>
        <v>0</v>
      </c>
      <c r="U105">
        <f t="shared" si="46"/>
        <v>0</v>
      </c>
      <c r="V105">
        <f t="shared" si="47"/>
        <v>1</v>
      </c>
    </row>
    <row r="106" spans="1:22">
      <c r="A106" t="s">
        <v>30</v>
      </c>
      <c r="B106" t="s">
        <v>26</v>
      </c>
      <c r="C106" t="s">
        <v>109</v>
      </c>
      <c r="D106" t="s">
        <v>28</v>
      </c>
      <c r="E106" t="s">
        <v>19</v>
      </c>
      <c r="F106" t="s">
        <v>12</v>
      </c>
      <c r="G106" t="s">
        <v>18</v>
      </c>
      <c r="H106" s="27">
        <v>2.6026896850000001</v>
      </c>
      <c r="I106" s="27">
        <v>2.7085427416000001</v>
      </c>
      <c r="J106" s="27">
        <f t="shared" si="36"/>
        <v>0.1058530566</v>
      </c>
      <c r="K106" s="27">
        <f t="shared" si="37"/>
        <v>3.4453194402307727</v>
      </c>
      <c r="L106" s="5">
        <v>13.5</v>
      </c>
      <c r="M106" s="5">
        <f t="shared" si="38"/>
        <v>15.007389927236673</v>
      </c>
      <c r="N106" s="27">
        <f t="shared" si="39"/>
        <v>1.5073899272366731</v>
      </c>
      <c r="O106" s="27">
        <f t="shared" si="40"/>
        <v>6727.2999999999984</v>
      </c>
      <c r="P106">
        <f t="shared" si="41"/>
        <v>1</v>
      </c>
      <c r="Q106">
        <f t="shared" si="42"/>
        <v>0</v>
      </c>
      <c r="R106">
        <f t="shared" si="43"/>
        <v>0</v>
      </c>
      <c r="S106">
        <f t="shared" si="44"/>
        <v>1</v>
      </c>
      <c r="T106">
        <f t="shared" si="45"/>
        <v>0</v>
      </c>
      <c r="U106">
        <f t="shared" si="46"/>
        <v>0</v>
      </c>
      <c r="V106">
        <f t="shared" si="47"/>
        <v>1</v>
      </c>
    </row>
    <row r="107" spans="1:22">
      <c r="A107" t="s">
        <v>10</v>
      </c>
      <c r="B107" t="s">
        <v>11</v>
      </c>
      <c r="C107" t="s">
        <v>110</v>
      </c>
      <c r="D107" t="s">
        <v>19</v>
      </c>
      <c r="E107" t="s">
        <v>19</v>
      </c>
      <c r="F107" t="s">
        <v>19</v>
      </c>
      <c r="G107" t="s">
        <v>12</v>
      </c>
      <c r="H107" s="27">
        <v>2.5726122299999998</v>
      </c>
      <c r="I107" s="27">
        <v>3.1579935156999999</v>
      </c>
      <c r="J107" s="27">
        <f t="shared" si="36"/>
        <v>0.58538128570000003</v>
      </c>
      <c r="K107" s="27">
        <f t="shared" si="37"/>
        <v>3.475396895230773</v>
      </c>
      <c r="L107" s="5">
        <v>13.1</v>
      </c>
      <c r="M107" s="5">
        <f t="shared" si="38"/>
        <v>23.523349314041599</v>
      </c>
      <c r="N107" s="27">
        <f t="shared" si="39"/>
        <v>10.4233493140416</v>
      </c>
      <c r="O107" s="27">
        <f t="shared" si="40"/>
        <v>6727.699999999998</v>
      </c>
      <c r="P107">
        <f t="shared" si="41"/>
        <v>1</v>
      </c>
      <c r="Q107">
        <f t="shared" si="42"/>
        <v>0</v>
      </c>
      <c r="R107">
        <f t="shared" si="43"/>
        <v>0</v>
      </c>
      <c r="S107">
        <f t="shared" si="44"/>
        <v>1</v>
      </c>
      <c r="T107">
        <f t="shared" si="45"/>
        <v>0</v>
      </c>
      <c r="U107">
        <f t="shared" si="46"/>
        <v>0</v>
      </c>
      <c r="V107">
        <f t="shared" si="47"/>
        <v>1</v>
      </c>
    </row>
    <row r="108" spans="1:22">
      <c r="A108" t="s">
        <v>30</v>
      </c>
      <c r="B108" t="s">
        <v>26</v>
      </c>
      <c r="C108" t="s">
        <v>110</v>
      </c>
      <c r="D108" t="s">
        <v>29</v>
      </c>
      <c r="E108" t="s">
        <v>15</v>
      </c>
      <c r="F108" t="s">
        <v>12</v>
      </c>
      <c r="G108" t="s">
        <v>19</v>
      </c>
      <c r="H108" s="27">
        <v>2.4336133549999999</v>
      </c>
      <c r="I108" s="27">
        <v>2.8490443395999998</v>
      </c>
      <c r="J108" s="27">
        <f t="shared" si="36"/>
        <v>0.41543098459999994</v>
      </c>
      <c r="K108" s="27">
        <f t="shared" si="37"/>
        <v>3.614395770230773</v>
      </c>
      <c r="L108" s="5">
        <v>11.4</v>
      </c>
      <c r="M108" s="5">
        <f t="shared" si="38"/>
        <v>17.271268483896073</v>
      </c>
      <c r="N108" s="27">
        <f t="shared" si="39"/>
        <v>5.8712684838960723</v>
      </c>
      <c r="O108" s="27">
        <f t="shared" si="40"/>
        <v>6729.3999999999987</v>
      </c>
      <c r="P108">
        <f t="shared" si="41"/>
        <v>1</v>
      </c>
      <c r="Q108">
        <f t="shared" si="42"/>
        <v>0</v>
      </c>
      <c r="R108">
        <f t="shared" si="43"/>
        <v>0</v>
      </c>
      <c r="S108">
        <f t="shared" si="44"/>
        <v>1</v>
      </c>
      <c r="T108">
        <f t="shared" si="45"/>
        <v>0</v>
      </c>
      <c r="U108">
        <f t="shared" si="46"/>
        <v>0</v>
      </c>
      <c r="V108">
        <f t="shared" si="47"/>
        <v>1</v>
      </c>
    </row>
    <row r="109" spans="1:22">
      <c r="A109" t="s">
        <v>25</v>
      </c>
      <c r="B109" t="s">
        <v>26</v>
      </c>
      <c r="C109" t="s">
        <v>110</v>
      </c>
      <c r="D109" t="s">
        <v>29</v>
      </c>
      <c r="E109" t="s">
        <v>15</v>
      </c>
      <c r="F109" t="s">
        <v>15</v>
      </c>
      <c r="G109" t="s">
        <v>15</v>
      </c>
      <c r="H109" s="27">
        <v>2.341805806</v>
      </c>
      <c r="I109" s="27">
        <v>0.53577147079999998</v>
      </c>
      <c r="J109" s="27">
        <f t="shared" si="36"/>
        <v>1.8060343352000001</v>
      </c>
      <c r="K109" s="27">
        <f t="shared" si="37"/>
        <v>3.7062033192307728</v>
      </c>
      <c r="L109" s="5">
        <v>10.4</v>
      </c>
      <c r="M109" s="5">
        <f t="shared" si="38"/>
        <v>1.7087659969549016</v>
      </c>
      <c r="N109" s="27">
        <f t="shared" si="39"/>
        <v>8.6912340030450981</v>
      </c>
      <c r="O109" s="27">
        <f t="shared" si="40"/>
        <v>6730.3999999999987</v>
      </c>
      <c r="P109">
        <f t="shared" si="41"/>
        <v>1</v>
      </c>
      <c r="Q109">
        <f t="shared" si="42"/>
        <v>0</v>
      </c>
      <c r="R109">
        <f t="shared" si="43"/>
        <v>0</v>
      </c>
      <c r="S109">
        <f t="shared" si="44"/>
        <v>1</v>
      </c>
      <c r="T109">
        <f t="shared" si="45"/>
        <v>0</v>
      </c>
      <c r="U109">
        <f t="shared" si="46"/>
        <v>0</v>
      </c>
      <c r="V109">
        <f t="shared" si="47"/>
        <v>1</v>
      </c>
    </row>
    <row r="110" spans="1:22">
      <c r="A110" t="s">
        <v>23</v>
      </c>
      <c r="B110" t="s">
        <v>11</v>
      </c>
      <c r="C110" t="s">
        <v>110</v>
      </c>
      <c r="D110" t="s">
        <v>19</v>
      </c>
      <c r="E110" t="s">
        <v>19</v>
      </c>
      <c r="F110" t="s">
        <v>12</v>
      </c>
      <c r="G110" t="s">
        <v>19</v>
      </c>
      <c r="H110" s="27">
        <v>2.240709689</v>
      </c>
      <c r="I110" s="27">
        <v>3.5659790729999998</v>
      </c>
      <c r="J110" s="27">
        <f t="shared" si="36"/>
        <v>1.3252693839999998</v>
      </c>
      <c r="K110" s="27">
        <f t="shared" si="37"/>
        <v>3.8072994362307728</v>
      </c>
      <c r="L110" s="5">
        <v>9.4</v>
      </c>
      <c r="M110" s="5">
        <f t="shared" si="38"/>
        <v>35.374070252387973</v>
      </c>
      <c r="N110" s="27">
        <f t="shared" si="39"/>
        <v>25.974070252387975</v>
      </c>
      <c r="O110" s="27">
        <f t="shared" si="40"/>
        <v>6731.3999999999987</v>
      </c>
      <c r="P110">
        <f t="shared" si="41"/>
        <v>1</v>
      </c>
      <c r="Q110">
        <f t="shared" si="42"/>
        <v>0</v>
      </c>
      <c r="R110">
        <f t="shared" si="43"/>
        <v>0</v>
      </c>
      <c r="S110">
        <f t="shared" si="44"/>
        <v>1</v>
      </c>
      <c r="T110">
        <f t="shared" si="45"/>
        <v>0</v>
      </c>
      <c r="U110">
        <f t="shared" si="46"/>
        <v>0</v>
      </c>
      <c r="V110">
        <f t="shared" si="47"/>
        <v>1</v>
      </c>
    </row>
    <row r="111" spans="1:22">
      <c r="A111" t="s">
        <v>10</v>
      </c>
      <c r="B111" t="s">
        <v>11</v>
      </c>
      <c r="C111" t="s">
        <v>110</v>
      </c>
      <c r="D111" t="s">
        <v>19</v>
      </c>
      <c r="E111" t="s">
        <v>19</v>
      </c>
      <c r="F111" t="s">
        <v>19</v>
      </c>
      <c r="G111" t="s">
        <v>19</v>
      </c>
      <c r="H111" s="27">
        <v>1.7404661749999999</v>
      </c>
      <c r="I111" s="27">
        <v>0.59894837489999997</v>
      </c>
      <c r="J111" s="27">
        <f t="shared" si="36"/>
        <v>1.1415178000999999</v>
      </c>
      <c r="K111" s="27">
        <f t="shared" si="37"/>
        <v>4.3075429502307729</v>
      </c>
      <c r="L111" s="5">
        <v>5.7</v>
      </c>
      <c r="M111" s="5">
        <f t="shared" si="38"/>
        <v>1.8202036217263156</v>
      </c>
      <c r="N111" s="27">
        <f t="shared" si="39"/>
        <v>3.8797963782736846</v>
      </c>
      <c r="O111" s="27">
        <f t="shared" si="40"/>
        <v>6735.0999999999985</v>
      </c>
      <c r="P111">
        <f t="shared" si="41"/>
        <v>1</v>
      </c>
      <c r="Q111">
        <f t="shared" si="42"/>
        <v>0</v>
      </c>
      <c r="R111">
        <f t="shared" si="43"/>
        <v>0</v>
      </c>
      <c r="S111">
        <f t="shared" si="44"/>
        <v>1</v>
      </c>
      <c r="T111">
        <f t="shared" si="45"/>
        <v>0</v>
      </c>
      <c r="U111">
        <f t="shared" si="46"/>
        <v>0</v>
      </c>
      <c r="V111">
        <f t="shared" si="47"/>
        <v>1</v>
      </c>
    </row>
    <row r="112" spans="1:22">
      <c r="A112" t="s">
        <v>30</v>
      </c>
      <c r="B112" t="s">
        <v>26</v>
      </c>
      <c r="C112" t="s">
        <v>110</v>
      </c>
      <c r="D112" t="s">
        <v>29</v>
      </c>
      <c r="E112" t="s">
        <v>19</v>
      </c>
      <c r="F112" t="s">
        <v>12</v>
      </c>
      <c r="G112" t="s">
        <v>19</v>
      </c>
      <c r="H112" s="27">
        <v>1.7404661749999999</v>
      </c>
      <c r="I112" s="27">
        <v>2.7779010801999999</v>
      </c>
      <c r="J112" s="27">
        <f t="shared" si="36"/>
        <v>1.0374349052</v>
      </c>
      <c r="K112" s="27">
        <f t="shared" si="37"/>
        <v>4.3075429502307729</v>
      </c>
      <c r="L112" s="5">
        <v>5.7</v>
      </c>
      <c r="M112" s="5">
        <f t="shared" si="38"/>
        <v>16.085223896860693</v>
      </c>
      <c r="N112" s="27">
        <f t="shared" si="39"/>
        <v>10.385223896860694</v>
      </c>
      <c r="O112" s="27">
        <f t="shared" si="40"/>
        <v>6735.0999999999985</v>
      </c>
      <c r="P112">
        <f t="shared" si="41"/>
        <v>1</v>
      </c>
      <c r="Q112">
        <f t="shared" si="42"/>
        <v>0</v>
      </c>
      <c r="R112">
        <f t="shared" si="43"/>
        <v>0</v>
      </c>
      <c r="S112">
        <f t="shared" si="44"/>
        <v>1</v>
      </c>
      <c r="T112">
        <f t="shared" si="45"/>
        <v>0</v>
      </c>
      <c r="U112">
        <f t="shared" si="46"/>
        <v>0</v>
      </c>
      <c r="V112">
        <f t="shared" si="47"/>
        <v>1</v>
      </c>
    </row>
    <row r="113" spans="1:22">
      <c r="A113" t="s">
        <v>30</v>
      </c>
      <c r="B113" t="s">
        <v>26</v>
      </c>
      <c r="C113" t="s">
        <v>110</v>
      </c>
      <c r="D113" t="s">
        <v>29</v>
      </c>
      <c r="E113" t="s">
        <v>19</v>
      </c>
      <c r="F113" t="s">
        <v>19</v>
      </c>
      <c r="G113" t="s">
        <v>18</v>
      </c>
      <c r="H113" s="27">
        <v>1.722766598</v>
      </c>
      <c r="I113" s="27">
        <v>3.5810118449999999</v>
      </c>
      <c r="J113" s="27">
        <f t="shared" si="36"/>
        <v>1.8582452469999999</v>
      </c>
      <c r="K113" s="27">
        <f t="shared" si="37"/>
        <v>4.3252425272307731</v>
      </c>
      <c r="L113" s="5">
        <v>5.6</v>
      </c>
      <c r="M113" s="5">
        <f t="shared" si="38"/>
        <v>35.90985768040575</v>
      </c>
      <c r="N113" s="27">
        <f t="shared" si="39"/>
        <v>30.309857680405749</v>
      </c>
      <c r="O113" s="27">
        <f t="shared" si="40"/>
        <v>6735.199999999998</v>
      </c>
      <c r="P113">
        <f t="shared" si="41"/>
        <v>1</v>
      </c>
      <c r="Q113">
        <f t="shared" si="42"/>
        <v>0</v>
      </c>
      <c r="R113">
        <f t="shared" si="43"/>
        <v>0</v>
      </c>
      <c r="S113">
        <f t="shared" si="44"/>
        <v>1</v>
      </c>
      <c r="T113">
        <f t="shared" si="45"/>
        <v>0</v>
      </c>
      <c r="U113">
        <f t="shared" si="46"/>
        <v>0</v>
      </c>
      <c r="V113">
        <f t="shared" si="47"/>
        <v>1</v>
      </c>
    </row>
    <row r="114" spans="1:22">
      <c r="A114" t="s">
        <v>30</v>
      </c>
      <c r="B114" t="s">
        <v>26</v>
      </c>
      <c r="C114" t="s">
        <v>110</v>
      </c>
      <c r="D114" t="s">
        <v>29</v>
      </c>
      <c r="E114" t="s">
        <v>33</v>
      </c>
      <c r="F114" t="s">
        <v>12</v>
      </c>
      <c r="G114" t="s">
        <v>33</v>
      </c>
      <c r="H114" s="27">
        <v>1.1631508100000001</v>
      </c>
      <c r="I114" s="27">
        <v>3.1362156549</v>
      </c>
      <c r="J114" s="27">
        <f t="shared" si="36"/>
        <v>1.9730648448999999</v>
      </c>
      <c r="K114" s="27">
        <f t="shared" si="37"/>
        <v>4.8848583152307725</v>
      </c>
      <c r="L114" s="5">
        <v>3.2</v>
      </c>
      <c r="M114" s="5">
        <f t="shared" si="38"/>
        <v>23.016599083222367</v>
      </c>
      <c r="N114" s="27">
        <f t="shared" si="39"/>
        <v>19.816599083222368</v>
      </c>
      <c r="O114" s="27">
        <f t="shared" si="40"/>
        <v>6737.5999999999985</v>
      </c>
      <c r="P114">
        <f t="shared" si="41"/>
        <v>1</v>
      </c>
      <c r="Q114">
        <f t="shared" si="42"/>
        <v>0</v>
      </c>
      <c r="R114">
        <f t="shared" si="43"/>
        <v>0</v>
      </c>
      <c r="S114">
        <f t="shared" si="44"/>
        <v>1</v>
      </c>
      <c r="T114">
        <f t="shared" si="45"/>
        <v>0</v>
      </c>
      <c r="U114">
        <f t="shared" si="46"/>
        <v>0</v>
      </c>
      <c r="V114">
        <f t="shared" si="47"/>
        <v>1</v>
      </c>
    </row>
    <row r="115" spans="1:22">
      <c r="A115" t="s">
        <v>23</v>
      </c>
      <c r="B115" t="s">
        <v>11</v>
      </c>
      <c r="C115" t="s">
        <v>110</v>
      </c>
      <c r="D115" t="s">
        <v>15</v>
      </c>
      <c r="E115" t="s">
        <v>15</v>
      </c>
      <c r="F115" t="s">
        <v>15</v>
      </c>
      <c r="G115" t="s">
        <v>15</v>
      </c>
      <c r="H115" s="27">
        <v>0.993251773</v>
      </c>
      <c r="I115" s="27">
        <v>2.6585880096999999</v>
      </c>
      <c r="J115" s="27">
        <f t="shared" si="36"/>
        <v>1.6653362367</v>
      </c>
      <c r="K115" s="27">
        <f t="shared" si="37"/>
        <v>5.0547573522307729</v>
      </c>
      <c r="L115" s="5">
        <v>2.7</v>
      </c>
      <c r="M115" s="5">
        <f t="shared" si="38"/>
        <v>14.276117121813536</v>
      </c>
      <c r="N115" s="27">
        <f t="shared" si="39"/>
        <v>11.576117121813535</v>
      </c>
      <c r="O115" s="27">
        <f t="shared" si="40"/>
        <v>6738.0999999999985</v>
      </c>
      <c r="P115">
        <f t="shared" si="41"/>
        <v>1</v>
      </c>
      <c r="Q115">
        <f t="shared" si="42"/>
        <v>0</v>
      </c>
      <c r="R115">
        <f t="shared" si="43"/>
        <v>0</v>
      </c>
      <c r="S115">
        <f t="shared" si="44"/>
        <v>1</v>
      </c>
      <c r="T115">
        <f t="shared" si="45"/>
        <v>0</v>
      </c>
      <c r="U115">
        <f t="shared" si="46"/>
        <v>0</v>
      </c>
      <c r="V115">
        <f t="shared" si="47"/>
        <v>1</v>
      </c>
    </row>
    <row r="116" spans="1:22">
      <c r="A116" t="s">
        <v>30</v>
      </c>
      <c r="B116" t="s">
        <v>26</v>
      </c>
      <c r="C116" t="s">
        <v>110</v>
      </c>
      <c r="D116" t="s">
        <v>29</v>
      </c>
      <c r="E116" t="s">
        <v>15</v>
      </c>
      <c r="F116" t="s">
        <v>15</v>
      </c>
      <c r="G116" t="s">
        <v>15</v>
      </c>
      <c r="H116" s="27">
        <v>0.530628251</v>
      </c>
      <c r="I116" s="27">
        <v>2.3341172502999998</v>
      </c>
      <c r="J116" s="27">
        <f t="shared" si="36"/>
        <v>1.8034889992999998</v>
      </c>
      <c r="K116" s="27">
        <f t="shared" si="37"/>
        <v>5.5173808742307724</v>
      </c>
      <c r="L116" s="5">
        <v>1.7</v>
      </c>
      <c r="M116" s="5">
        <f t="shared" si="38"/>
        <v>10.320345625132241</v>
      </c>
      <c r="N116" s="27">
        <f t="shared" si="39"/>
        <v>8.6203456251322415</v>
      </c>
      <c r="O116" s="27">
        <f t="shared" si="40"/>
        <v>6739.0999999999985</v>
      </c>
      <c r="P116">
        <f t="shared" si="41"/>
        <v>1</v>
      </c>
      <c r="Q116">
        <f t="shared" si="42"/>
        <v>0</v>
      </c>
      <c r="R116">
        <f t="shared" si="43"/>
        <v>0</v>
      </c>
      <c r="S116">
        <f t="shared" si="44"/>
        <v>1</v>
      </c>
      <c r="T116">
        <f t="shared" si="45"/>
        <v>0</v>
      </c>
      <c r="U116">
        <f t="shared" si="46"/>
        <v>0</v>
      </c>
      <c r="V116">
        <f t="shared" si="47"/>
        <v>1</v>
      </c>
    </row>
    <row r="117" spans="1:22">
      <c r="A117" t="s">
        <v>23</v>
      </c>
      <c r="B117" t="s">
        <v>11</v>
      </c>
      <c r="C117" t="s">
        <v>110</v>
      </c>
      <c r="D117" t="s">
        <v>19</v>
      </c>
      <c r="E117" t="s">
        <v>19</v>
      </c>
      <c r="F117" t="s">
        <v>19</v>
      </c>
      <c r="G117" t="s">
        <v>19</v>
      </c>
      <c r="H117" s="27">
        <v>0.26236426499999999</v>
      </c>
      <c r="I117" s="27">
        <v>1.7420161321000001</v>
      </c>
      <c r="J117" s="27">
        <f t="shared" si="36"/>
        <v>1.4796518671000001</v>
      </c>
      <c r="K117" s="27">
        <f t="shared" si="37"/>
        <v>5.7856448602307733</v>
      </c>
      <c r="L117" s="5">
        <v>1.3</v>
      </c>
      <c r="M117" s="5">
        <f t="shared" si="38"/>
        <v>5.7088416066652776</v>
      </c>
      <c r="N117" s="27">
        <f t="shared" si="39"/>
        <v>4.4088416066652778</v>
      </c>
      <c r="O117" s="27">
        <f t="shared" si="40"/>
        <v>6739.4999999999982</v>
      </c>
      <c r="P117">
        <f t="shared" si="41"/>
        <v>1</v>
      </c>
      <c r="Q117">
        <f t="shared" si="42"/>
        <v>0</v>
      </c>
      <c r="R117">
        <f t="shared" si="43"/>
        <v>0</v>
      </c>
      <c r="S117">
        <f t="shared" si="44"/>
        <v>1</v>
      </c>
      <c r="T117">
        <f t="shared" si="45"/>
        <v>0</v>
      </c>
      <c r="U117">
        <f t="shared" si="46"/>
        <v>0</v>
      </c>
      <c r="V117">
        <f t="shared" si="47"/>
        <v>1</v>
      </c>
    </row>
    <row r="118" spans="1:22">
      <c r="A118" t="s">
        <v>22</v>
      </c>
      <c r="B118" t="s">
        <v>11</v>
      </c>
      <c r="C118" t="s">
        <v>109</v>
      </c>
      <c r="D118" t="s">
        <v>15</v>
      </c>
      <c r="E118" t="s">
        <v>15</v>
      </c>
      <c r="F118" t="s">
        <v>15</v>
      </c>
      <c r="G118" t="s">
        <v>15</v>
      </c>
      <c r="H118" s="27">
        <v>0</v>
      </c>
      <c r="I118" s="27">
        <v>2.6561716121000001</v>
      </c>
      <c r="J118" s="27">
        <f t="shared" si="36"/>
        <v>2.6561716121000001</v>
      </c>
      <c r="K118" s="27">
        <f t="shared" si="37"/>
        <v>6.0480091252307728</v>
      </c>
      <c r="L118" s="5">
        <v>1</v>
      </c>
      <c r="M118" s="5">
        <f t="shared" si="38"/>
        <v>14.2416619920747</v>
      </c>
      <c r="N118" s="27">
        <f t="shared" si="39"/>
        <v>13.2416619920747</v>
      </c>
      <c r="O118" s="27">
        <f t="shared" si="40"/>
        <v>6739.7999999999984</v>
      </c>
      <c r="P118">
        <f t="shared" si="41"/>
        <v>1</v>
      </c>
      <c r="Q118">
        <f t="shared" si="42"/>
        <v>0</v>
      </c>
      <c r="R118">
        <f t="shared" si="43"/>
        <v>0</v>
      </c>
      <c r="S118">
        <f t="shared" si="44"/>
        <v>1</v>
      </c>
      <c r="T118">
        <f t="shared" si="45"/>
        <v>0</v>
      </c>
      <c r="U118">
        <f t="shared" si="46"/>
        <v>0</v>
      </c>
      <c r="V118">
        <f t="shared" si="47"/>
        <v>1</v>
      </c>
    </row>
  </sheetData>
  <sortState ref="A2:W118">
    <sortCondition descending="1" ref="L2:L118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8"/>
  <sheetViews>
    <sheetView workbookViewId="0"/>
  </sheetViews>
  <sheetFormatPr defaultRowHeight="16.5"/>
  <cols>
    <col min="8" max="11" width="9.125" style="27" bestFit="1" customWidth="1"/>
    <col min="12" max="15" width="9.5" style="27" bestFit="1" customWidth="1"/>
    <col min="26" max="26" width="10.5" bestFit="1" customWidth="1"/>
  </cols>
  <sheetData>
    <row r="1" spans="1:28">
      <c r="A1" s="23" t="s">
        <v>8</v>
      </c>
      <c r="B1" s="23" t="s">
        <v>9</v>
      </c>
      <c r="C1" s="23" t="s">
        <v>111</v>
      </c>
      <c r="D1" s="23" t="s">
        <v>105</v>
      </c>
      <c r="E1" s="23" t="s">
        <v>106</v>
      </c>
      <c r="F1" s="23" t="s">
        <v>107</v>
      </c>
      <c r="G1" s="23" t="s">
        <v>108</v>
      </c>
      <c r="H1" s="25" t="s">
        <v>35</v>
      </c>
      <c r="I1" s="25" t="s">
        <v>36</v>
      </c>
      <c r="J1" s="25" t="s">
        <v>37</v>
      </c>
      <c r="K1" s="25" t="s">
        <v>38</v>
      </c>
      <c r="L1" s="29" t="s">
        <v>39</v>
      </c>
      <c r="M1" s="29" t="s">
        <v>40</v>
      </c>
      <c r="N1" s="25" t="s">
        <v>41</v>
      </c>
      <c r="O1" s="25" t="s">
        <v>42</v>
      </c>
      <c r="P1" s="23" t="s">
        <v>43</v>
      </c>
      <c r="Q1" s="23" t="s">
        <v>44</v>
      </c>
      <c r="R1" s="23" t="s">
        <v>45</v>
      </c>
      <c r="S1" s="23" t="s">
        <v>46</v>
      </c>
      <c r="T1" s="23" t="s">
        <v>47</v>
      </c>
      <c r="U1" s="23" t="s">
        <v>48</v>
      </c>
      <c r="V1" s="23" t="s">
        <v>49</v>
      </c>
      <c r="X1" s="4" t="s">
        <v>50</v>
      </c>
      <c r="Y1" s="4" t="s">
        <v>4</v>
      </c>
      <c r="Z1" s="4" t="s">
        <v>3</v>
      </c>
    </row>
    <row r="2" spans="1:28">
      <c r="A2" t="s">
        <v>23</v>
      </c>
      <c r="B2" t="s">
        <v>11</v>
      </c>
      <c r="C2" t="s">
        <v>109</v>
      </c>
      <c r="D2" t="s">
        <v>13</v>
      </c>
      <c r="E2" t="s">
        <v>21</v>
      </c>
      <c r="F2" t="s">
        <v>13</v>
      </c>
      <c r="G2" t="s">
        <v>21</v>
      </c>
      <c r="H2" s="27">
        <v>11.198214719999999</v>
      </c>
      <c r="I2" s="27">
        <v>10.0295736121</v>
      </c>
      <c r="J2" s="27">
        <f t="shared" ref="J2:J33" si="0">ABS(H2-I2)</f>
        <v>1.1686411078999992</v>
      </c>
      <c r="K2" s="27">
        <f t="shared" ref="K2:K33" si="1">ABS($AB$2-H2)</f>
        <v>5.1502055947692265</v>
      </c>
      <c r="L2" s="5">
        <v>73000</v>
      </c>
      <c r="M2" s="5">
        <f t="shared" ref="M2:M33" si="2">EXP(I2)</f>
        <v>22687.595766244871</v>
      </c>
      <c r="N2" s="27">
        <f t="shared" ref="N2:N33" si="3">ABS(L2-M2)</f>
        <v>50312.404233755129</v>
      </c>
      <c r="O2" s="27">
        <f t="shared" ref="O2:O33" si="4">ABS($AB$3-L2)</f>
        <v>66259.199999999997</v>
      </c>
      <c r="P2">
        <f t="shared" ref="P2:P33" si="5">IF(L2&lt;1000,1,0)</f>
        <v>0</v>
      </c>
      <c r="Q2">
        <f t="shared" ref="Q2:Q33" si="6">IF(L2&gt;=1000,IF(L2&lt;15000,1,0),0)</f>
        <v>0</v>
      </c>
      <c r="R2">
        <f t="shared" ref="R2:R33" si="7">IF(L2&gt;=15000,1,0)</f>
        <v>1</v>
      </c>
      <c r="S2">
        <f t="shared" ref="S2:S33" si="8">IF(M2&lt;1000,1,0)</f>
        <v>0</v>
      </c>
      <c r="T2">
        <f t="shared" ref="T2:T33" si="9">IF(M2&gt;=1000,IF(M2&lt;15000,1,0),0)</f>
        <v>0</v>
      </c>
      <c r="U2">
        <f t="shared" ref="U2:U33" si="10">IF(M2&gt;=15000,1,0)</f>
        <v>1</v>
      </c>
      <c r="V2">
        <f t="shared" ref="V2:V33" si="11">P2*S2+Q2*T2+R2*U2</f>
        <v>1</v>
      </c>
      <c r="X2" s="1" t="s">
        <v>2</v>
      </c>
      <c r="Y2" s="2">
        <f>PEARSON(H2:H118,I2:I118)</f>
        <v>0.94684496863222012</v>
      </c>
      <c r="Z2" s="2">
        <f>PEARSON(L2:L118,M2:M118)</f>
        <v>0.88028345559731802</v>
      </c>
      <c r="AA2" t="s">
        <v>7</v>
      </c>
      <c r="AB2">
        <f>AVERAGE(H2:H118)</f>
        <v>6.0480091252307728</v>
      </c>
    </row>
    <row r="3" spans="1:28">
      <c r="A3" t="s">
        <v>23</v>
      </c>
      <c r="B3" t="s">
        <v>11</v>
      </c>
      <c r="C3" t="s">
        <v>109</v>
      </c>
      <c r="D3" t="s">
        <v>24</v>
      </c>
      <c r="E3" t="s">
        <v>13</v>
      </c>
      <c r="F3" t="s">
        <v>13</v>
      </c>
      <c r="G3" t="s">
        <v>13</v>
      </c>
      <c r="H3" s="27">
        <v>11.127262979999999</v>
      </c>
      <c r="I3" s="27">
        <v>10.941832275399999</v>
      </c>
      <c r="J3" s="27">
        <f t="shared" si="0"/>
        <v>0.18543070459999988</v>
      </c>
      <c r="K3" s="27">
        <f t="shared" si="1"/>
        <v>5.0792538547692265</v>
      </c>
      <c r="L3" s="5">
        <v>68000</v>
      </c>
      <c r="M3" s="5">
        <f t="shared" si="2"/>
        <v>56490.754998453573</v>
      </c>
      <c r="N3" s="27">
        <f t="shared" si="3"/>
        <v>11509.245001546427</v>
      </c>
      <c r="O3" s="27">
        <f t="shared" si="4"/>
        <v>61259.200000000004</v>
      </c>
      <c r="P3">
        <f t="shared" si="5"/>
        <v>0</v>
      </c>
      <c r="Q3">
        <f t="shared" si="6"/>
        <v>0</v>
      </c>
      <c r="R3">
        <f t="shared" si="7"/>
        <v>1</v>
      </c>
      <c r="S3">
        <f t="shared" si="8"/>
        <v>0</v>
      </c>
      <c r="T3">
        <f t="shared" si="9"/>
        <v>0</v>
      </c>
      <c r="U3">
        <f t="shared" si="10"/>
        <v>1</v>
      </c>
      <c r="V3">
        <f t="shared" si="11"/>
        <v>1</v>
      </c>
      <c r="X3" s="1" t="s">
        <v>1</v>
      </c>
      <c r="Y3" s="2">
        <f>AVERAGE(J2:J118)</f>
        <v>0.66506863960341922</v>
      </c>
      <c r="Z3" s="5">
        <f>AVERAGE(N2:N118)</f>
        <v>2537.8101921010634</v>
      </c>
      <c r="AA3" t="s">
        <v>6</v>
      </c>
      <c r="AB3">
        <f>AVERAGE(L2:L118)</f>
        <v>6740.7999999999984</v>
      </c>
    </row>
    <row r="4" spans="1:28">
      <c r="A4" t="s">
        <v>23</v>
      </c>
      <c r="B4" t="s">
        <v>11</v>
      </c>
      <c r="C4" t="s">
        <v>109</v>
      </c>
      <c r="D4" t="s">
        <v>21</v>
      </c>
      <c r="E4" t="s">
        <v>13</v>
      </c>
      <c r="F4" t="s">
        <v>21</v>
      </c>
      <c r="G4" t="s">
        <v>13</v>
      </c>
      <c r="H4" s="27">
        <v>11.00209984</v>
      </c>
      <c r="I4" s="27">
        <v>10.993869992900001</v>
      </c>
      <c r="J4" s="27">
        <f t="shared" si="0"/>
        <v>8.2298470999990769E-3</v>
      </c>
      <c r="K4" s="27">
        <f t="shared" si="1"/>
        <v>4.9540907147692268</v>
      </c>
      <c r="L4" s="5">
        <v>60000</v>
      </c>
      <c r="M4" s="5">
        <f t="shared" si="2"/>
        <v>59508.235451179331</v>
      </c>
      <c r="N4" s="27">
        <f t="shared" si="3"/>
        <v>491.76454882066901</v>
      </c>
      <c r="O4" s="27">
        <f t="shared" si="4"/>
        <v>53259.200000000004</v>
      </c>
      <c r="P4">
        <f t="shared" si="5"/>
        <v>0</v>
      </c>
      <c r="Q4">
        <f t="shared" si="6"/>
        <v>0</v>
      </c>
      <c r="R4">
        <f t="shared" si="7"/>
        <v>1</v>
      </c>
      <c r="S4">
        <f t="shared" si="8"/>
        <v>0</v>
      </c>
      <c r="T4">
        <f t="shared" si="9"/>
        <v>0</v>
      </c>
      <c r="U4">
        <f t="shared" si="10"/>
        <v>1</v>
      </c>
      <c r="V4">
        <f t="shared" si="11"/>
        <v>1</v>
      </c>
      <c r="X4" s="1" t="s">
        <v>5</v>
      </c>
      <c r="Y4" s="2">
        <f>SUM(J2:J118)/SUM(K2:K118)</f>
        <v>0.29265395922851895</v>
      </c>
      <c r="Z4" s="2">
        <f>SUM(N2:N118)/SUM(O2:O118)</f>
        <v>0.26623012174037591</v>
      </c>
    </row>
    <row r="5" spans="1:28">
      <c r="A5" t="s">
        <v>23</v>
      </c>
      <c r="B5" t="s">
        <v>11</v>
      </c>
      <c r="C5" t="s">
        <v>109</v>
      </c>
      <c r="D5" t="s">
        <v>24</v>
      </c>
      <c r="E5" t="s">
        <v>13</v>
      </c>
      <c r="F5" t="s">
        <v>24</v>
      </c>
      <c r="G5" t="s">
        <v>13</v>
      </c>
      <c r="H5" s="27">
        <v>10.96819829</v>
      </c>
      <c r="I5" s="27">
        <v>10.736144429299999</v>
      </c>
      <c r="J5" s="27">
        <f t="shared" si="0"/>
        <v>0.23205386070000067</v>
      </c>
      <c r="K5" s="27">
        <f t="shared" si="1"/>
        <v>4.9201891647692273</v>
      </c>
      <c r="L5" s="5">
        <v>58000</v>
      </c>
      <c r="M5" s="5">
        <f t="shared" si="2"/>
        <v>45988.398139447272</v>
      </c>
      <c r="N5" s="27">
        <f t="shared" si="3"/>
        <v>12011.601860552728</v>
      </c>
      <c r="O5" s="27">
        <f t="shared" si="4"/>
        <v>51259.200000000004</v>
      </c>
      <c r="P5">
        <f t="shared" si="5"/>
        <v>0</v>
      </c>
      <c r="Q5">
        <f t="shared" si="6"/>
        <v>0</v>
      </c>
      <c r="R5">
        <f t="shared" si="7"/>
        <v>1</v>
      </c>
      <c r="S5">
        <f t="shared" si="8"/>
        <v>0</v>
      </c>
      <c r="T5">
        <f t="shared" si="9"/>
        <v>0</v>
      </c>
      <c r="U5">
        <f t="shared" si="10"/>
        <v>1</v>
      </c>
      <c r="V5">
        <f t="shared" si="11"/>
        <v>1</v>
      </c>
      <c r="X5" s="1" t="s">
        <v>34</v>
      </c>
      <c r="Y5" s="1"/>
      <c r="Z5" s="3">
        <f>AVERAGE(V2:V118)</f>
        <v>0.85470085470085466</v>
      </c>
    </row>
    <row r="6" spans="1:28">
      <c r="A6" t="s">
        <v>10</v>
      </c>
      <c r="B6" t="s">
        <v>11</v>
      </c>
      <c r="C6" t="s">
        <v>109</v>
      </c>
      <c r="D6" t="s">
        <v>12</v>
      </c>
      <c r="E6" t="s">
        <v>13</v>
      </c>
      <c r="F6" t="s">
        <v>13</v>
      </c>
      <c r="G6" t="s">
        <v>13</v>
      </c>
      <c r="H6" s="27">
        <v>10.858999000000001</v>
      </c>
      <c r="I6" s="27">
        <v>9.4616690008000006</v>
      </c>
      <c r="J6" s="27">
        <f t="shared" si="0"/>
        <v>1.3973299992000001</v>
      </c>
      <c r="K6" s="27">
        <f t="shared" si="1"/>
        <v>4.8109898747692279</v>
      </c>
      <c r="L6" s="5">
        <v>52000</v>
      </c>
      <c r="M6" s="5">
        <f t="shared" si="2"/>
        <v>12857.325436848085</v>
      </c>
      <c r="N6" s="27">
        <f t="shared" si="3"/>
        <v>39142.674563151915</v>
      </c>
      <c r="O6" s="27">
        <f t="shared" si="4"/>
        <v>45259.200000000004</v>
      </c>
      <c r="P6">
        <f t="shared" si="5"/>
        <v>0</v>
      </c>
      <c r="Q6">
        <f t="shared" si="6"/>
        <v>0</v>
      </c>
      <c r="R6">
        <f t="shared" si="7"/>
        <v>1</v>
      </c>
      <c r="S6">
        <f t="shared" si="8"/>
        <v>0</v>
      </c>
      <c r="T6">
        <f t="shared" si="9"/>
        <v>1</v>
      </c>
      <c r="U6">
        <f t="shared" si="10"/>
        <v>0</v>
      </c>
      <c r="V6">
        <f t="shared" si="11"/>
        <v>0</v>
      </c>
      <c r="X6" s="1" t="s">
        <v>54</v>
      </c>
      <c r="Y6" s="1"/>
      <c r="Z6" s="1">
        <v>117</v>
      </c>
    </row>
    <row r="7" spans="1:28">
      <c r="A7" t="s">
        <v>23</v>
      </c>
      <c r="B7" t="s">
        <v>11</v>
      </c>
      <c r="C7" t="s">
        <v>109</v>
      </c>
      <c r="D7" t="s">
        <v>21</v>
      </c>
      <c r="E7" t="s">
        <v>13</v>
      </c>
      <c r="F7" t="s">
        <v>13</v>
      </c>
      <c r="G7" t="s">
        <v>21</v>
      </c>
      <c r="H7" s="27">
        <v>10.77895629</v>
      </c>
      <c r="I7" s="27">
        <v>10.7885572922</v>
      </c>
      <c r="J7" s="27">
        <f t="shared" si="0"/>
        <v>9.6010022000001527E-3</v>
      </c>
      <c r="K7" s="27">
        <f t="shared" si="1"/>
        <v>4.7309471647692272</v>
      </c>
      <c r="L7" s="5">
        <v>48000</v>
      </c>
      <c r="M7" s="5">
        <f t="shared" si="2"/>
        <v>48463.067509899105</v>
      </c>
      <c r="N7" s="27">
        <f t="shared" si="3"/>
        <v>463.06750989910506</v>
      </c>
      <c r="O7" s="27">
        <f t="shared" si="4"/>
        <v>41259.200000000004</v>
      </c>
      <c r="P7">
        <f t="shared" si="5"/>
        <v>0</v>
      </c>
      <c r="Q7">
        <f t="shared" si="6"/>
        <v>0</v>
      </c>
      <c r="R7">
        <f t="shared" si="7"/>
        <v>1</v>
      </c>
      <c r="S7">
        <f t="shared" si="8"/>
        <v>0</v>
      </c>
      <c r="T7">
        <f t="shared" si="9"/>
        <v>0</v>
      </c>
      <c r="U7">
        <f t="shared" si="10"/>
        <v>1</v>
      </c>
      <c r="V7">
        <f t="shared" si="11"/>
        <v>1</v>
      </c>
    </row>
    <row r="8" spans="1:28">
      <c r="A8" t="s">
        <v>23</v>
      </c>
      <c r="B8" t="s">
        <v>11</v>
      </c>
      <c r="C8" t="s">
        <v>109</v>
      </c>
      <c r="D8" t="s">
        <v>13</v>
      </c>
      <c r="E8" t="s">
        <v>13</v>
      </c>
      <c r="F8" t="s">
        <v>21</v>
      </c>
      <c r="G8" t="s">
        <v>21</v>
      </c>
      <c r="H8" s="27">
        <v>10.59663473</v>
      </c>
      <c r="I8" s="27">
        <v>9.8637289341999992</v>
      </c>
      <c r="J8" s="27">
        <f t="shared" si="0"/>
        <v>0.7329057958000007</v>
      </c>
      <c r="K8" s="27">
        <f t="shared" si="1"/>
        <v>4.5486256047692271</v>
      </c>
      <c r="L8" s="5">
        <v>40000</v>
      </c>
      <c r="M8" s="5">
        <f t="shared" si="2"/>
        <v>19220.427681965557</v>
      </c>
      <c r="N8" s="27">
        <f t="shared" si="3"/>
        <v>20779.572318034443</v>
      </c>
      <c r="O8" s="27">
        <f t="shared" si="4"/>
        <v>33259.200000000004</v>
      </c>
      <c r="P8">
        <f t="shared" si="5"/>
        <v>0</v>
      </c>
      <c r="Q8">
        <f t="shared" si="6"/>
        <v>0</v>
      </c>
      <c r="R8">
        <f t="shared" si="7"/>
        <v>1</v>
      </c>
      <c r="S8">
        <f t="shared" si="8"/>
        <v>0</v>
      </c>
      <c r="T8">
        <f t="shared" si="9"/>
        <v>0</v>
      </c>
      <c r="U8">
        <f t="shared" si="10"/>
        <v>1</v>
      </c>
      <c r="V8">
        <f t="shared" si="11"/>
        <v>1</v>
      </c>
    </row>
    <row r="9" spans="1:28">
      <c r="A9" t="s">
        <v>23</v>
      </c>
      <c r="B9" t="s">
        <v>11</v>
      </c>
      <c r="C9" t="s">
        <v>109</v>
      </c>
      <c r="D9" t="s">
        <v>21</v>
      </c>
      <c r="E9" t="s">
        <v>13</v>
      </c>
      <c r="F9" t="s">
        <v>13</v>
      </c>
      <c r="G9" t="s">
        <v>13</v>
      </c>
      <c r="H9" s="27">
        <v>10.491274219999999</v>
      </c>
      <c r="I9" s="27">
        <v>10.1897292148</v>
      </c>
      <c r="J9" s="27">
        <f t="shared" si="0"/>
        <v>0.30154500519999949</v>
      </c>
      <c r="K9" s="27">
        <f t="shared" si="1"/>
        <v>4.4432650947692265</v>
      </c>
      <c r="L9" s="5">
        <v>36000</v>
      </c>
      <c r="M9" s="5">
        <f t="shared" si="2"/>
        <v>26628.283378798278</v>
      </c>
      <c r="N9" s="27">
        <f t="shared" si="3"/>
        <v>9371.7166212017219</v>
      </c>
      <c r="O9" s="27">
        <f t="shared" si="4"/>
        <v>29259.200000000001</v>
      </c>
      <c r="P9">
        <f t="shared" si="5"/>
        <v>0</v>
      </c>
      <c r="Q9">
        <f t="shared" si="6"/>
        <v>0</v>
      </c>
      <c r="R9">
        <f t="shared" si="7"/>
        <v>1</v>
      </c>
      <c r="S9">
        <f t="shared" si="8"/>
        <v>0</v>
      </c>
      <c r="T9">
        <f t="shared" si="9"/>
        <v>0</v>
      </c>
      <c r="U9">
        <f t="shared" si="10"/>
        <v>1</v>
      </c>
      <c r="V9">
        <f t="shared" si="11"/>
        <v>1</v>
      </c>
      <c r="X9" s="4" t="s">
        <v>51</v>
      </c>
      <c r="Y9" s="4" t="s">
        <v>4</v>
      </c>
      <c r="Z9" s="4" t="s">
        <v>3</v>
      </c>
    </row>
    <row r="10" spans="1:28">
      <c r="A10" t="s">
        <v>23</v>
      </c>
      <c r="B10" t="s">
        <v>11</v>
      </c>
      <c r="C10" t="s">
        <v>109</v>
      </c>
      <c r="D10" t="s">
        <v>13</v>
      </c>
      <c r="E10" t="s">
        <v>21</v>
      </c>
      <c r="F10" t="s">
        <v>21</v>
      </c>
      <c r="G10" t="s">
        <v>13</v>
      </c>
      <c r="H10" s="27">
        <v>10.37349118</v>
      </c>
      <c r="I10" s="27">
        <v>10.096627805500001</v>
      </c>
      <c r="J10" s="27">
        <f t="shared" si="0"/>
        <v>0.27686337449999954</v>
      </c>
      <c r="K10" s="27">
        <f t="shared" si="1"/>
        <v>4.3254820547692274</v>
      </c>
      <c r="L10" s="5">
        <v>32000</v>
      </c>
      <c r="M10" s="5">
        <f t="shared" si="2"/>
        <v>24261.058317110856</v>
      </c>
      <c r="N10" s="27">
        <f t="shared" si="3"/>
        <v>7738.9416828891444</v>
      </c>
      <c r="O10" s="27">
        <f t="shared" si="4"/>
        <v>25259.200000000001</v>
      </c>
      <c r="P10">
        <f t="shared" si="5"/>
        <v>0</v>
      </c>
      <c r="Q10">
        <f t="shared" si="6"/>
        <v>0</v>
      </c>
      <c r="R10">
        <f t="shared" si="7"/>
        <v>1</v>
      </c>
      <c r="S10">
        <f t="shared" si="8"/>
        <v>0</v>
      </c>
      <c r="T10">
        <f t="shared" si="9"/>
        <v>0</v>
      </c>
      <c r="U10">
        <f t="shared" si="10"/>
        <v>1</v>
      </c>
      <c r="V10">
        <f t="shared" si="11"/>
        <v>1</v>
      </c>
      <c r="X10" s="1" t="s">
        <v>2</v>
      </c>
      <c r="Y10" s="2">
        <f>PEARSON(H2:H20,I2:I20)</f>
        <v>0.45425295258862425</v>
      </c>
      <c r="Z10" s="2">
        <f>PEARSON(L2:L20,M2:M20)</f>
        <v>0.57065821496292224</v>
      </c>
    </row>
    <row r="11" spans="1:28">
      <c r="A11" t="s">
        <v>23</v>
      </c>
      <c r="B11" t="s">
        <v>11</v>
      </c>
      <c r="C11" t="s">
        <v>109</v>
      </c>
      <c r="D11" t="s">
        <v>24</v>
      </c>
      <c r="E11" t="s">
        <v>13</v>
      </c>
      <c r="F11" t="s">
        <v>13</v>
      </c>
      <c r="G11" t="s">
        <v>24</v>
      </c>
      <c r="H11" s="27">
        <v>10.08580911</v>
      </c>
      <c r="I11" s="27">
        <v>10.3113955196</v>
      </c>
      <c r="J11" s="27">
        <f t="shared" si="0"/>
        <v>0.22558640959999998</v>
      </c>
      <c r="K11" s="27">
        <f t="shared" si="1"/>
        <v>4.0377999847692267</v>
      </c>
      <c r="L11" s="5">
        <v>24000</v>
      </c>
      <c r="M11" s="5">
        <f t="shared" si="2"/>
        <v>30073.375355003449</v>
      </c>
      <c r="N11" s="27">
        <f t="shared" si="3"/>
        <v>6073.3753550034489</v>
      </c>
      <c r="O11" s="27">
        <f t="shared" si="4"/>
        <v>17259.2</v>
      </c>
      <c r="P11">
        <f t="shared" si="5"/>
        <v>0</v>
      </c>
      <c r="Q11">
        <f t="shared" si="6"/>
        <v>0</v>
      </c>
      <c r="R11">
        <f t="shared" si="7"/>
        <v>1</v>
      </c>
      <c r="S11">
        <f t="shared" si="8"/>
        <v>0</v>
      </c>
      <c r="T11">
        <f t="shared" si="9"/>
        <v>0</v>
      </c>
      <c r="U11">
        <f t="shared" si="10"/>
        <v>1</v>
      </c>
      <c r="V11">
        <f t="shared" si="11"/>
        <v>1</v>
      </c>
      <c r="X11" s="1" t="s">
        <v>1</v>
      </c>
      <c r="Y11" s="2">
        <f>AVERAGE(J2:J20)</f>
        <v>0.46602922668421032</v>
      </c>
      <c r="Z11" s="5">
        <f>AVERAGE(N2:N20)</f>
        <v>12090.552487521498</v>
      </c>
    </row>
    <row r="12" spans="1:28">
      <c r="A12" t="s">
        <v>23</v>
      </c>
      <c r="B12" t="s">
        <v>11</v>
      </c>
      <c r="C12" t="s">
        <v>109</v>
      </c>
      <c r="D12" t="s">
        <v>13</v>
      </c>
      <c r="E12" t="s">
        <v>24</v>
      </c>
      <c r="F12" t="s">
        <v>13</v>
      </c>
      <c r="G12" t="s">
        <v>24</v>
      </c>
      <c r="H12" s="27">
        <v>9.9987977319999999</v>
      </c>
      <c r="I12" s="27">
        <v>9.4526026952999995</v>
      </c>
      <c r="J12" s="27">
        <f t="shared" si="0"/>
        <v>0.54619503670000036</v>
      </c>
      <c r="K12" s="27">
        <f t="shared" si="1"/>
        <v>3.9507886067692271</v>
      </c>
      <c r="L12" s="5">
        <v>22000</v>
      </c>
      <c r="M12" s="5">
        <f t="shared" si="2"/>
        <v>12741.283825736806</v>
      </c>
      <c r="N12" s="27">
        <f t="shared" si="3"/>
        <v>9258.7161742631943</v>
      </c>
      <c r="O12" s="27">
        <f t="shared" si="4"/>
        <v>15259.2</v>
      </c>
      <c r="P12">
        <f t="shared" si="5"/>
        <v>0</v>
      </c>
      <c r="Q12">
        <f t="shared" si="6"/>
        <v>0</v>
      </c>
      <c r="R12">
        <f t="shared" si="7"/>
        <v>1</v>
      </c>
      <c r="S12">
        <f t="shared" si="8"/>
        <v>0</v>
      </c>
      <c r="T12">
        <f t="shared" si="9"/>
        <v>1</v>
      </c>
      <c r="U12">
        <f t="shared" si="10"/>
        <v>0</v>
      </c>
      <c r="V12">
        <f t="shared" si="11"/>
        <v>0</v>
      </c>
      <c r="X12" s="1" t="s">
        <v>34</v>
      </c>
      <c r="Y12" s="1"/>
      <c r="Z12" s="3">
        <f>AVERAGE(V2:V20)</f>
        <v>0.84210526315789469</v>
      </c>
    </row>
    <row r="13" spans="1:28">
      <c r="A13" t="s">
        <v>23</v>
      </c>
      <c r="B13" t="s">
        <v>11</v>
      </c>
      <c r="C13" t="s">
        <v>109</v>
      </c>
      <c r="D13" t="s">
        <v>13</v>
      </c>
      <c r="E13" t="s">
        <v>13</v>
      </c>
      <c r="F13" t="s">
        <v>24</v>
      </c>
      <c r="G13" t="s">
        <v>13</v>
      </c>
      <c r="H13" s="27">
        <v>9.9522777169999994</v>
      </c>
      <c r="I13" s="27">
        <v>9.6235551829000006</v>
      </c>
      <c r="J13" s="27">
        <f t="shared" si="0"/>
        <v>0.32872253409999885</v>
      </c>
      <c r="K13" s="27">
        <f t="shared" si="1"/>
        <v>3.9042685917692266</v>
      </c>
      <c r="L13" s="5">
        <v>21000</v>
      </c>
      <c r="M13" s="5">
        <f t="shared" si="2"/>
        <v>15116.697142272697</v>
      </c>
      <c r="N13" s="27">
        <f t="shared" si="3"/>
        <v>5883.3028577273035</v>
      </c>
      <c r="O13" s="27">
        <f t="shared" si="4"/>
        <v>14259.2</v>
      </c>
      <c r="P13">
        <f t="shared" si="5"/>
        <v>0</v>
      </c>
      <c r="Q13">
        <f t="shared" si="6"/>
        <v>0</v>
      </c>
      <c r="R13">
        <f t="shared" si="7"/>
        <v>1</v>
      </c>
      <c r="S13">
        <f t="shared" si="8"/>
        <v>0</v>
      </c>
      <c r="T13">
        <f t="shared" si="9"/>
        <v>0</v>
      </c>
      <c r="U13">
        <f t="shared" si="10"/>
        <v>1</v>
      </c>
      <c r="V13">
        <f t="shared" si="11"/>
        <v>1</v>
      </c>
      <c r="X13" s="1" t="s">
        <v>54</v>
      </c>
      <c r="Y13" s="1"/>
      <c r="Z13" s="1">
        <v>19</v>
      </c>
    </row>
    <row r="14" spans="1:28">
      <c r="A14" t="s">
        <v>10</v>
      </c>
      <c r="B14" t="s">
        <v>11</v>
      </c>
      <c r="C14" t="s">
        <v>109</v>
      </c>
      <c r="D14" t="s">
        <v>13</v>
      </c>
      <c r="E14" t="s">
        <v>12</v>
      </c>
      <c r="F14" t="s">
        <v>14</v>
      </c>
      <c r="G14" t="s">
        <v>14</v>
      </c>
      <c r="H14" s="27">
        <v>9.9034875529999997</v>
      </c>
      <c r="I14" s="27">
        <v>8.2339406648000004</v>
      </c>
      <c r="J14" s="27">
        <f t="shared" si="0"/>
        <v>1.6695468881999993</v>
      </c>
      <c r="K14" s="27">
        <f t="shared" si="1"/>
        <v>3.8554784277692269</v>
      </c>
      <c r="L14" s="5">
        <v>20000</v>
      </c>
      <c r="M14" s="5">
        <f t="shared" si="2"/>
        <v>3766.6476404063073</v>
      </c>
      <c r="N14" s="27">
        <f t="shared" si="3"/>
        <v>16233.352359593693</v>
      </c>
      <c r="O14" s="27">
        <f t="shared" si="4"/>
        <v>13259.2</v>
      </c>
      <c r="P14">
        <f t="shared" si="5"/>
        <v>0</v>
      </c>
      <c r="Q14">
        <f t="shared" si="6"/>
        <v>0</v>
      </c>
      <c r="R14">
        <f t="shared" si="7"/>
        <v>1</v>
      </c>
      <c r="S14">
        <f t="shared" si="8"/>
        <v>0</v>
      </c>
      <c r="T14">
        <f t="shared" si="9"/>
        <v>1</v>
      </c>
      <c r="U14">
        <f t="shared" si="10"/>
        <v>0</v>
      </c>
      <c r="V14">
        <f t="shared" si="11"/>
        <v>0</v>
      </c>
    </row>
    <row r="15" spans="1:28">
      <c r="A15" t="s">
        <v>23</v>
      </c>
      <c r="B15" t="s">
        <v>11</v>
      </c>
      <c r="C15" t="s">
        <v>109</v>
      </c>
      <c r="D15" t="s">
        <v>21</v>
      </c>
      <c r="E15" t="s">
        <v>21</v>
      </c>
      <c r="F15" t="s">
        <v>13</v>
      </c>
      <c r="G15" t="s">
        <v>13</v>
      </c>
      <c r="H15" s="27">
        <v>9.9034875529999997</v>
      </c>
      <c r="I15" s="27">
        <v>10.3679214663</v>
      </c>
      <c r="J15" s="27">
        <f t="shared" si="0"/>
        <v>0.46443391330000061</v>
      </c>
      <c r="K15" s="27">
        <f t="shared" si="1"/>
        <v>3.8554784277692269</v>
      </c>
      <c r="L15" s="5">
        <v>20000</v>
      </c>
      <c r="M15" s="5">
        <f t="shared" si="2"/>
        <v>31822.264532045723</v>
      </c>
      <c r="N15" s="27">
        <f t="shared" si="3"/>
        <v>11822.264532045723</v>
      </c>
      <c r="O15" s="27">
        <f t="shared" si="4"/>
        <v>13259.2</v>
      </c>
      <c r="P15">
        <f t="shared" si="5"/>
        <v>0</v>
      </c>
      <c r="Q15">
        <f t="shared" si="6"/>
        <v>0</v>
      </c>
      <c r="R15">
        <f t="shared" si="7"/>
        <v>1</v>
      </c>
      <c r="S15">
        <f t="shared" si="8"/>
        <v>0</v>
      </c>
      <c r="T15">
        <f t="shared" si="9"/>
        <v>0</v>
      </c>
      <c r="U15">
        <f t="shared" si="10"/>
        <v>1</v>
      </c>
      <c r="V15">
        <f t="shared" si="11"/>
        <v>1</v>
      </c>
    </row>
    <row r="16" spans="1:28">
      <c r="A16" t="s">
        <v>23</v>
      </c>
      <c r="B16" t="s">
        <v>11</v>
      </c>
      <c r="C16" t="s">
        <v>109</v>
      </c>
      <c r="D16" t="s">
        <v>13</v>
      </c>
      <c r="E16" t="s">
        <v>24</v>
      </c>
      <c r="F16" t="s">
        <v>13</v>
      </c>
      <c r="G16" t="s">
        <v>13</v>
      </c>
      <c r="H16" s="27">
        <v>9.9034875529999997</v>
      </c>
      <c r="I16" s="27">
        <v>9.9365895580999997</v>
      </c>
      <c r="J16" s="27">
        <f t="shared" si="0"/>
        <v>3.3102005099999943E-2</v>
      </c>
      <c r="K16" s="27">
        <f t="shared" si="1"/>
        <v>3.8554784277692269</v>
      </c>
      <c r="L16" s="5">
        <v>20000</v>
      </c>
      <c r="M16" s="5">
        <f t="shared" si="2"/>
        <v>20673.119450482998</v>
      </c>
      <c r="N16" s="27">
        <f t="shared" si="3"/>
        <v>673.11945048299822</v>
      </c>
      <c r="O16" s="27">
        <f t="shared" si="4"/>
        <v>13259.2</v>
      </c>
      <c r="P16">
        <f t="shared" si="5"/>
        <v>0</v>
      </c>
      <c r="Q16">
        <f t="shared" si="6"/>
        <v>0</v>
      </c>
      <c r="R16">
        <f t="shared" si="7"/>
        <v>1</v>
      </c>
      <c r="S16">
        <f t="shared" si="8"/>
        <v>0</v>
      </c>
      <c r="T16">
        <f t="shared" si="9"/>
        <v>0</v>
      </c>
      <c r="U16">
        <f t="shared" si="10"/>
        <v>1</v>
      </c>
      <c r="V16">
        <f t="shared" si="11"/>
        <v>1</v>
      </c>
      <c r="X16" s="4" t="s">
        <v>52</v>
      </c>
      <c r="Y16" s="4" t="s">
        <v>4</v>
      </c>
      <c r="Z16" s="4" t="s">
        <v>3</v>
      </c>
    </row>
    <row r="17" spans="1:26">
      <c r="A17" t="s">
        <v>23</v>
      </c>
      <c r="B17" t="s">
        <v>11</v>
      </c>
      <c r="C17" t="s">
        <v>109</v>
      </c>
      <c r="D17" t="s">
        <v>13</v>
      </c>
      <c r="E17" t="s">
        <v>13</v>
      </c>
      <c r="F17" t="s">
        <v>24</v>
      </c>
      <c r="G17" t="s">
        <v>24</v>
      </c>
      <c r="H17" s="27">
        <v>9.7981270370000004</v>
      </c>
      <c r="I17" s="27">
        <v>10.265215587</v>
      </c>
      <c r="J17" s="27">
        <f t="shared" si="0"/>
        <v>0.46708854999999971</v>
      </c>
      <c r="K17" s="27">
        <f t="shared" si="1"/>
        <v>3.7501179117692276</v>
      </c>
      <c r="L17" s="5">
        <v>18000</v>
      </c>
      <c r="M17" s="5">
        <f t="shared" si="2"/>
        <v>28716.167969094189</v>
      </c>
      <c r="N17" s="27">
        <f t="shared" si="3"/>
        <v>10716.167969094189</v>
      </c>
      <c r="O17" s="27">
        <f t="shared" si="4"/>
        <v>11259.2</v>
      </c>
      <c r="P17">
        <f t="shared" si="5"/>
        <v>0</v>
      </c>
      <c r="Q17">
        <f t="shared" si="6"/>
        <v>0</v>
      </c>
      <c r="R17">
        <f t="shared" si="7"/>
        <v>1</v>
      </c>
      <c r="S17">
        <f t="shared" si="8"/>
        <v>0</v>
      </c>
      <c r="T17">
        <f t="shared" si="9"/>
        <v>0</v>
      </c>
      <c r="U17">
        <f t="shared" si="10"/>
        <v>1</v>
      </c>
      <c r="V17">
        <f t="shared" si="11"/>
        <v>1</v>
      </c>
      <c r="X17" s="1" t="s">
        <v>2</v>
      </c>
      <c r="Y17" s="2">
        <f>PEARSON(H21:H41,I21:I41)</f>
        <v>0.71661080817828982</v>
      </c>
      <c r="Z17" s="2">
        <f>PEARSON(L21:L41,M21:M41)</f>
        <v>0.85423580084700945</v>
      </c>
    </row>
    <row r="18" spans="1:26">
      <c r="A18" t="s">
        <v>25</v>
      </c>
      <c r="B18" t="s">
        <v>26</v>
      </c>
      <c r="C18" t="s">
        <v>110</v>
      </c>
      <c r="D18" t="s">
        <v>27</v>
      </c>
      <c r="E18" t="s">
        <v>13</v>
      </c>
      <c r="F18" t="s">
        <v>13</v>
      </c>
      <c r="G18" t="s">
        <v>13</v>
      </c>
      <c r="H18" s="27">
        <v>9.7584617809999994</v>
      </c>
      <c r="I18" s="27">
        <v>9.6995672554999999</v>
      </c>
      <c r="J18" s="27">
        <f t="shared" si="0"/>
        <v>5.8894525499999517E-2</v>
      </c>
      <c r="K18" s="27">
        <f t="shared" si="1"/>
        <v>3.7104526557692266</v>
      </c>
      <c r="L18" s="5">
        <v>17300</v>
      </c>
      <c r="M18" s="5">
        <f t="shared" si="2"/>
        <v>16310.547370908178</v>
      </c>
      <c r="N18" s="27">
        <f t="shared" si="3"/>
        <v>989.45262909182202</v>
      </c>
      <c r="O18" s="27">
        <f t="shared" si="4"/>
        <v>10559.2</v>
      </c>
      <c r="P18">
        <f t="shared" si="5"/>
        <v>0</v>
      </c>
      <c r="Q18">
        <f t="shared" si="6"/>
        <v>0</v>
      </c>
      <c r="R18">
        <f t="shared" si="7"/>
        <v>1</v>
      </c>
      <c r="S18">
        <f t="shared" si="8"/>
        <v>0</v>
      </c>
      <c r="T18">
        <f t="shared" si="9"/>
        <v>0</v>
      </c>
      <c r="U18">
        <f t="shared" si="10"/>
        <v>1</v>
      </c>
      <c r="V18">
        <f t="shared" si="11"/>
        <v>1</v>
      </c>
      <c r="X18" s="1" t="s">
        <v>1</v>
      </c>
      <c r="Y18" s="2">
        <f>AVERAGE(J21:J41)</f>
        <v>0.84588634579047617</v>
      </c>
      <c r="Z18" s="5">
        <f>AVERAGE(N21:N41)</f>
        <v>2591.3380842000042</v>
      </c>
    </row>
    <row r="19" spans="1:26">
      <c r="A19" t="s">
        <v>10</v>
      </c>
      <c r="B19" t="s">
        <v>11</v>
      </c>
      <c r="C19" t="s">
        <v>109</v>
      </c>
      <c r="D19" t="s">
        <v>13</v>
      </c>
      <c r="E19" t="s">
        <v>13</v>
      </c>
      <c r="F19" t="s">
        <v>13</v>
      </c>
      <c r="G19" t="s">
        <v>13</v>
      </c>
      <c r="H19" s="27">
        <v>9.7409686230000005</v>
      </c>
      <c r="I19" s="27">
        <v>10.297057968900001</v>
      </c>
      <c r="J19" s="27">
        <f t="shared" si="0"/>
        <v>0.55608934590000025</v>
      </c>
      <c r="K19" s="27">
        <f t="shared" si="1"/>
        <v>3.6929594977692277</v>
      </c>
      <c r="L19" s="5">
        <v>17000</v>
      </c>
      <c r="M19" s="5">
        <f t="shared" si="2"/>
        <v>29645.273113484764</v>
      </c>
      <c r="N19" s="27">
        <f t="shared" si="3"/>
        <v>12645.273113484764</v>
      </c>
      <c r="O19" s="27">
        <f t="shared" si="4"/>
        <v>10259.200000000001</v>
      </c>
      <c r="P19">
        <f t="shared" si="5"/>
        <v>0</v>
      </c>
      <c r="Q19">
        <f t="shared" si="6"/>
        <v>0</v>
      </c>
      <c r="R19">
        <f t="shared" si="7"/>
        <v>1</v>
      </c>
      <c r="S19">
        <f t="shared" si="8"/>
        <v>0</v>
      </c>
      <c r="T19">
        <f t="shared" si="9"/>
        <v>0</v>
      </c>
      <c r="U19">
        <f t="shared" si="10"/>
        <v>1</v>
      </c>
      <c r="V19">
        <f t="shared" si="11"/>
        <v>1</v>
      </c>
      <c r="X19" s="1" t="s">
        <v>34</v>
      </c>
      <c r="Y19" s="1"/>
      <c r="Z19" s="3">
        <f>AVERAGE(V21:V41)</f>
        <v>0.5714285714285714</v>
      </c>
    </row>
    <row r="20" spans="1:26">
      <c r="A20" t="s">
        <v>23</v>
      </c>
      <c r="B20" t="s">
        <v>11</v>
      </c>
      <c r="C20" t="s">
        <v>109</v>
      </c>
      <c r="D20" t="s">
        <v>13</v>
      </c>
      <c r="E20" t="s">
        <v>24</v>
      </c>
      <c r="F20" t="s">
        <v>24</v>
      </c>
      <c r="G20" t="s">
        <v>13</v>
      </c>
      <c r="H20" s="27">
        <v>9.7409686230000005</v>
      </c>
      <c r="I20" s="27">
        <v>9.9332640243999997</v>
      </c>
      <c r="J20" s="27">
        <f t="shared" si="0"/>
        <v>0.19229540139999912</v>
      </c>
      <c r="K20" s="27">
        <f t="shared" si="1"/>
        <v>3.6929594977692277</v>
      </c>
      <c r="L20" s="5">
        <v>17000</v>
      </c>
      <c r="M20" s="5">
        <f t="shared" si="2"/>
        <v>20604.484482270014</v>
      </c>
      <c r="N20" s="27">
        <f t="shared" si="3"/>
        <v>3604.4844822700143</v>
      </c>
      <c r="O20" s="27">
        <f t="shared" si="4"/>
        <v>10259.200000000001</v>
      </c>
      <c r="P20">
        <f t="shared" si="5"/>
        <v>0</v>
      </c>
      <c r="Q20">
        <f t="shared" si="6"/>
        <v>0</v>
      </c>
      <c r="R20">
        <f t="shared" si="7"/>
        <v>1</v>
      </c>
      <c r="S20">
        <f t="shared" si="8"/>
        <v>0</v>
      </c>
      <c r="T20">
        <f t="shared" si="9"/>
        <v>0</v>
      </c>
      <c r="U20">
        <f t="shared" si="10"/>
        <v>1</v>
      </c>
      <c r="V20">
        <f t="shared" si="11"/>
        <v>1</v>
      </c>
      <c r="X20" s="1" t="s">
        <v>54</v>
      </c>
      <c r="Y20" s="1"/>
      <c r="Z20" s="1">
        <v>21</v>
      </c>
    </row>
    <row r="21" spans="1:26">
      <c r="A21" t="s">
        <v>23</v>
      </c>
      <c r="B21" t="s">
        <v>11</v>
      </c>
      <c r="C21" t="s">
        <v>109</v>
      </c>
      <c r="D21" t="s">
        <v>24</v>
      </c>
      <c r="E21" t="s">
        <v>24</v>
      </c>
      <c r="F21" t="s">
        <v>13</v>
      </c>
      <c r="G21" t="s">
        <v>13</v>
      </c>
      <c r="H21" s="27">
        <v>9.4727046359999996</v>
      </c>
      <c r="I21" s="27">
        <v>9.6687139204000001</v>
      </c>
      <c r="J21" s="27">
        <f t="shared" si="0"/>
        <v>0.19600928440000054</v>
      </c>
      <c r="K21" s="27">
        <f t="shared" si="1"/>
        <v>3.4246955107692267</v>
      </c>
      <c r="L21" s="5">
        <v>13000</v>
      </c>
      <c r="M21" s="5">
        <f t="shared" si="2"/>
        <v>15814.996594402235</v>
      </c>
      <c r="N21" s="27">
        <f t="shared" si="3"/>
        <v>2814.9965944022351</v>
      </c>
      <c r="O21" s="27">
        <f t="shared" si="4"/>
        <v>6259.2000000000016</v>
      </c>
      <c r="P21">
        <f t="shared" si="5"/>
        <v>0</v>
      </c>
      <c r="Q21">
        <f t="shared" si="6"/>
        <v>1</v>
      </c>
      <c r="R21">
        <f t="shared" si="7"/>
        <v>0</v>
      </c>
      <c r="S21">
        <f t="shared" si="8"/>
        <v>0</v>
      </c>
      <c r="T21">
        <f t="shared" si="9"/>
        <v>0</v>
      </c>
      <c r="U21">
        <f t="shared" si="10"/>
        <v>1</v>
      </c>
      <c r="V21">
        <f t="shared" si="11"/>
        <v>0</v>
      </c>
    </row>
    <row r="22" spans="1:26">
      <c r="A22" t="s">
        <v>23</v>
      </c>
      <c r="B22" t="s">
        <v>11</v>
      </c>
      <c r="C22" t="s">
        <v>109</v>
      </c>
      <c r="D22" t="s">
        <v>13</v>
      </c>
      <c r="E22" t="s">
        <v>21</v>
      </c>
      <c r="F22" t="s">
        <v>13</v>
      </c>
      <c r="G22" t="s">
        <v>13</v>
      </c>
      <c r="H22" s="27">
        <v>9.3926619290000009</v>
      </c>
      <c r="I22" s="27">
        <v>9.6811316499999993</v>
      </c>
      <c r="J22" s="27">
        <f t="shared" si="0"/>
        <v>0.28846972099999846</v>
      </c>
      <c r="K22" s="27">
        <f t="shared" si="1"/>
        <v>3.344652803769228</v>
      </c>
      <c r="L22" s="5">
        <v>12000</v>
      </c>
      <c r="M22" s="5">
        <f t="shared" si="2"/>
        <v>16012.6073448774</v>
      </c>
      <c r="N22" s="27">
        <f t="shared" si="3"/>
        <v>4012.6073448774005</v>
      </c>
      <c r="O22" s="27">
        <f t="shared" si="4"/>
        <v>5259.2000000000016</v>
      </c>
      <c r="P22">
        <f t="shared" si="5"/>
        <v>0</v>
      </c>
      <c r="Q22">
        <f t="shared" si="6"/>
        <v>1</v>
      </c>
      <c r="R22">
        <f t="shared" si="7"/>
        <v>0</v>
      </c>
      <c r="S22">
        <f t="shared" si="8"/>
        <v>0</v>
      </c>
      <c r="T22">
        <f t="shared" si="9"/>
        <v>0</v>
      </c>
      <c r="U22">
        <f t="shared" si="10"/>
        <v>1</v>
      </c>
      <c r="V22">
        <f t="shared" si="11"/>
        <v>0</v>
      </c>
    </row>
    <row r="23" spans="1:26">
      <c r="A23" t="s">
        <v>23</v>
      </c>
      <c r="B23" t="s">
        <v>11</v>
      </c>
      <c r="C23" t="s">
        <v>109</v>
      </c>
      <c r="D23" t="s">
        <v>13</v>
      </c>
      <c r="E23" t="s">
        <v>13</v>
      </c>
      <c r="F23" t="s">
        <v>13</v>
      </c>
      <c r="G23" t="s">
        <v>24</v>
      </c>
      <c r="H23" s="27">
        <v>9.3056505519999995</v>
      </c>
      <c r="I23" s="27">
        <v>9.2961377143000004</v>
      </c>
      <c r="J23" s="27">
        <f t="shared" si="0"/>
        <v>9.5128376999991104E-3</v>
      </c>
      <c r="K23" s="27">
        <f t="shared" si="1"/>
        <v>3.2576414267692266</v>
      </c>
      <c r="L23" s="5">
        <v>11000</v>
      </c>
      <c r="M23" s="5">
        <f t="shared" si="2"/>
        <v>10895.854930648797</v>
      </c>
      <c r="N23" s="27">
        <f t="shared" si="3"/>
        <v>104.14506935120335</v>
      </c>
      <c r="O23" s="27">
        <f t="shared" si="4"/>
        <v>4259.2000000000016</v>
      </c>
      <c r="P23">
        <f t="shared" si="5"/>
        <v>0</v>
      </c>
      <c r="Q23">
        <f t="shared" si="6"/>
        <v>1</v>
      </c>
      <c r="R23">
        <f t="shared" si="7"/>
        <v>0</v>
      </c>
      <c r="S23">
        <f t="shared" si="8"/>
        <v>0</v>
      </c>
      <c r="T23">
        <f t="shared" si="9"/>
        <v>1</v>
      </c>
      <c r="U23">
        <f t="shared" si="10"/>
        <v>0</v>
      </c>
      <c r="V23">
        <f t="shared" si="11"/>
        <v>1</v>
      </c>
      <c r="X23" s="4" t="s">
        <v>53</v>
      </c>
      <c r="Y23" s="4" t="s">
        <v>4</v>
      </c>
      <c r="Z23" s="4" t="s">
        <v>3</v>
      </c>
    </row>
    <row r="24" spans="1:26">
      <c r="A24" t="s">
        <v>23</v>
      </c>
      <c r="B24" t="s">
        <v>11</v>
      </c>
      <c r="C24" t="s">
        <v>109</v>
      </c>
      <c r="D24" t="s">
        <v>13</v>
      </c>
      <c r="E24" t="s">
        <v>13</v>
      </c>
      <c r="F24" t="s">
        <v>21</v>
      </c>
      <c r="G24" t="s">
        <v>13</v>
      </c>
      <c r="H24" s="27">
        <v>9.3056505519999995</v>
      </c>
      <c r="I24" s="27">
        <v>9.6798694103000003</v>
      </c>
      <c r="J24" s="27">
        <f t="shared" si="0"/>
        <v>0.37421885830000079</v>
      </c>
      <c r="K24" s="27">
        <f t="shared" si="1"/>
        <v>3.2576414267692266</v>
      </c>
      <c r="L24" s="5">
        <v>11000</v>
      </c>
      <c r="M24" s="5">
        <f t="shared" si="2"/>
        <v>15992.408346856637</v>
      </c>
      <c r="N24" s="27">
        <f t="shared" si="3"/>
        <v>4992.4083468566369</v>
      </c>
      <c r="O24" s="27">
        <f t="shared" si="4"/>
        <v>4259.2000000000016</v>
      </c>
      <c r="P24">
        <f t="shared" si="5"/>
        <v>0</v>
      </c>
      <c r="Q24">
        <f t="shared" si="6"/>
        <v>1</v>
      </c>
      <c r="R24">
        <f t="shared" si="7"/>
        <v>0</v>
      </c>
      <c r="S24">
        <f t="shared" si="8"/>
        <v>0</v>
      </c>
      <c r="T24">
        <f t="shared" si="9"/>
        <v>0</v>
      </c>
      <c r="U24">
        <f t="shared" si="10"/>
        <v>1</v>
      </c>
      <c r="V24">
        <f t="shared" si="11"/>
        <v>0</v>
      </c>
      <c r="X24" s="1" t="s">
        <v>2</v>
      </c>
      <c r="Y24" s="2">
        <f>PEARSON(H42:H118,I42:I118)</f>
        <v>0.86819373833088842</v>
      </c>
      <c r="Z24" s="2">
        <f>PEARSON(L42:L118,M42:M118)</f>
        <v>0.60330336816343799</v>
      </c>
    </row>
    <row r="25" spans="1:26">
      <c r="A25" t="s">
        <v>23</v>
      </c>
      <c r="B25" t="s">
        <v>11</v>
      </c>
      <c r="C25" t="s">
        <v>109</v>
      </c>
      <c r="D25" t="s">
        <v>13</v>
      </c>
      <c r="E25" t="s">
        <v>13</v>
      </c>
      <c r="F25" t="s">
        <v>13</v>
      </c>
      <c r="G25" t="s">
        <v>21</v>
      </c>
      <c r="H25" s="27">
        <v>9.0693526789999996</v>
      </c>
      <c r="I25" s="27">
        <v>9.4826145589999999</v>
      </c>
      <c r="J25" s="27">
        <f t="shared" si="0"/>
        <v>0.4132618800000003</v>
      </c>
      <c r="K25" s="27">
        <f t="shared" si="1"/>
        <v>3.0213435537692268</v>
      </c>
      <c r="L25" s="5">
        <v>8685</v>
      </c>
      <c r="M25" s="5">
        <f t="shared" si="2"/>
        <v>13129.469449781853</v>
      </c>
      <c r="N25" s="27">
        <f t="shared" si="3"/>
        <v>4444.4694497818527</v>
      </c>
      <c r="O25" s="27">
        <f t="shared" si="4"/>
        <v>1944.2000000000016</v>
      </c>
      <c r="P25">
        <f t="shared" si="5"/>
        <v>0</v>
      </c>
      <c r="Q25">
        <f t="shared" si="6"/>
        <v>1</v>
      </c>
      <c r="R25">
        <f t="shared" si="7"/>
        <v>0</v>
      </c>
      <c r="S25">
        <f t="shared" si="8"/>
        <v>0</v>
      </c>
      <c r="T25">
        <f t="shared" si="9"/>
        <v>1</v>
      </c>
      <c r="U25">
        <f t="shared" si="10"/>
        <v>0</v>
      </c>
      <c r="V25">
        <f t="shared" si="11"/>
        <v>1</v>
      </c>
      <c r="X25" s="1" t="s">
        <v>1</v>
      </c>
      <c r="Y25" s="2">
        <f>AVERAGE(J42:J118)</f>
        <v>0.66486834110389614</v>
      </c>
      <c r="Z25" s="5">
        <f>AVERAGE(N42:N118)</f>
        <v>166.04149928202108</v>
      </c>
    </row>
    <row r="26" spans="1:26">
      <c r="A26" t="s">
        <v>10</v>
      </c>
      <c r="B26" t="s">
        <v>11</v>
      </c>
      <c r="C26" t="s">
        <v>109</v>
      </c>
      <c r="D26" t="s">
        <v>13</v>
      </c>
      <c r="E26" t="s">
        <v>13</v>
      </c>
      <c r="F26" t="s">
        <v>14</v>
      </c>
      <c r="G26" t="s">
        <v>14</v>
      </c>
      <c r="H26" s="27">
        <v>8.8790546619999997</v>
      </c>
      <c r="I26" s="27">
        <v>7.6485524732999997</v>
      </c>
      <c r="J26" s="27">
        <f t="shared" si="0"/>
        <v>1.2305021887000001</v>
      </c>
      <c r="K26" s="27">
        <f t="shared" si="1"/>
        <v>2.8310455367692269</v>
      </c>
      <c r="L26" s="5">
        <v>7180</v>
      </c>
      <c r="M26" s="5">
        <f t="shared" si="2"/>
        <v>2097.60704855733</v>
      </c>
      <c r="N26" s="27">
        <f t="shared" si="3"/>
        <v>5082.39295144267</v>
      </c>
      <c r="O26" s="27">
        <f t="shared" si="4"/>
        <v>439.20000000000164</v>
      </c>
      <c r="P26">
        <f t="shared" si="5"/>
        <v>0</v>
      </c>
      <c r="Q26">
        <f t="shared" si="6"/>
        <v>1</v>
      </c>
      <c r="R26">
        <f t="shared" si="7"/>
        <v>0</v>
      </c>
      <c r="S26">
        <f t="shared" si="8"/>
        <v>0</v>
      </c>
      <c r="T26">
        <f t="shared" si="9"/>
        <v>1</v>
      </c>
      <c r="U26">
        <f t="shared" si="10"/>
        <v>0</v>
      </c>
      <c r="V26">
        <f t="shared" si="11"/>
        <v>1</v>
      </c>
      <c r="X26" s="1" t="s">
        <v>34</v>
      </c>
      <c r="Y26" s="1"/>
      <c r="Z26" s="3">
        <f>AVERAGE(V42:V118)</f>
        <v>0.93506493506493504</v>
      </c>
    </row>
    <row r="27" spans="1:26">
      <c r="A27" t="s">
        <v>30</v>
      </c>
      <c r="B27" t="s">
        <v>26</v>
      </c>
      <c r="C27" t="s">
        <v>110</v>
      </c>
      <c r="D27" t="s">
        <v>27</v>
      </c>
      <c r="E27" t="s">
        <v>13</v>
      </c>
      <c r="F27" t="s">
        <v>13</v>
      </c>
      <c r="G27" t="s">
        <v>13</v>
      </c>
      <c r="H27" s="27">
        <v>8.7795574559999991</v>
      </c>
      <c r="I27" s="27">
        <v>8.7983593604999992</v>
      </c>
      <c r="J27" s="27">
        <f t="shared" si="0"/>
        <v>1.8801904500000077E-2</v>
      </c>
      <c r="K27" s="27">
        <f t="shared" si="1"/>
        <v>2.7315483307692263</v>
      </c>
      <c r="L27" s="5">
        <v>6500</v>
      </c>
      <c r="M27" s="5">
        <f t="shared" si="2"/>
        <v>6623.3685273181818</v>
      </c>
      <c r="N27" s="27">
        <f t="shared" si="3"/>
        <v>123.3685273181818</v>
      </c>
      <c r="O27" s="27">
        <f t="shared" si="4"/>
        <v>240.79999999999836</v>
      </c>
      <c r="P27">
        <f t="shared" si="5"/>
        <v>0</v>
      </c>
      <c r="Q27">
        <f t="shared" si="6"/>
        <v>1</v>
      </c>
      <c r="R27">
        <f t="shared" si="7"/>
        <v>0</v>
      </c>
      <c r="S27">
        <f t="shared" si="8"/>
        <v>0</v>
      </c>
      <c r="T27">
        <f t="shared" si="9"/>
        <v>1</v>
      </c>
      <c r="U27">
        <f t="shared" si="10"/>
        <v>0</v>
      </c>
      <c r="V27">
        <f t="shared" si="11"/>
        <v>1</v>
      </c>
      <c r="X27" s="1" t="s">
        <v>54</v>
      </c>
      <c r="Y27" s="1"/>
      <c r="Z27" s="1">
        <v>77</v>
      </c>
    </row>
    <row r="28" spans="1:26">
      <c r="A28" t="s">
        <v>22</v>
      </c>
      <c r="B28" t="s">
        <v>11</v>
      </c>
      <c r="C28" t="s">
        <v>109</v>
      </c>
      <c r="D28" t="s">
        <v>13</v>
      </c>
      <c r="E28" t="s">
        <v>13</v>
      </c>
      <c r="F28" t="s">
        <v>13</v>
      </c>
      <c r="G28" t="s">
        <v>13</v>
      </c>
      <c r="H28" s="27">
        <v>8.5171931910000005</v>
      </c>
      <c r="I28" s="27">
        <v>7.1602743214000002</v>
      </c>
      <c r="J28" s="27">
        <f t="shared" si="0"/>
        <v>1.3569188696000003</v>
      </c>
      <c r="K28" s="27">
        <f t="shared" si="1"/>
        <v>2.4691840657692277</v>
      </c>
      <c r="L28" s="5">
        <v>5000</v>
      </c>
      <c r="M28" s="5">
        <f t="shared" si="2"/>
        <v>1287.2640085405576</v>
      </c>
      <c r="N28" s="27">
        <f t="shared" si="3"/>
        <v>3712.7359914594426</v>
      </c>
      <c r="O28" s="27">
        <f t="shared" si="4"/>
        <v>1740.7999999999984</v>
      </c>
      <c r="P28">
        <f t="shared" si="5"/>
        <v>0</v>
      </c>
      <c r="Q28">
        <f t="shared" si="6"/>
        <v>1</v>
      </c>
      <c r="R28">
        <f t="shared" si="7"/>
        <v>0</v>
      </c>
      <c r="S28">
        <f t="shared" si="8"/>
        <v>0</v>
      </c>
      <c r="T28">
        <f t="shared" si="9"/>
        <v>1</v>
      </c>
      <c r="U28">
        <f t="shared" si="10"/>
        <v>0</v>
      </c>
      <c r="V28">
        <f t="shared" si="11"/>
        <v>1</v>
      </c>
    </row>
    <row r="29" spans="1:26">
      <c r="A29" t="s">
        <v>10</v>
      </c>
      <c r="B29" t="s">
        <v>11</v>
      </c>
      <c r="C29" t="s">
        <v>110</v>
      </c>
      <c r="D29" t="s">
        <v>15</v>
      </c>
      <c r="E29" t="s">
        <v>13</v>
      </c>
      <c r="F29" t="s">
        <v>13</v>
      </c>
      <c r="G29" t="s">
        <v>13</v>
      </c>
      <c r="H29" s="27">
        <v>8.4763711970000006</v>
      </c>
      <c r="I29" s="27">
        <v>9.1359319761000002</v>
      </c>
      <c r="J29" s="27">
        <f t="shared" si="0"/>
        <v>0.65956077909999955</v>
      </c>
      <c r="K29" s="27">
        <f t="shared" si="1"/>
        <v>2.4283620717692278</v>
      </c>
      <c r="L29" s="5">
        <v>4800</v>
      </c>
      <c r="M29" s="5">
        <f t="shared" si="2"/>
        <v>9282.9250558592521</v>
      </c>
      <c r="N29" s="27">
        <f t="shared" si="3"/>
        <v>4482.9250558592521</v>
      </c>
      <c r="O29" s="27">
        <f t="shared" si="4"/>
        <v>1940.7999999999984</v>
      </c>
      <c r="P29">
        <f t="shared" si="5"/>
        <v>0</v>
      </c>
      <c r="Q29">
        <f t="shared" si="6"/>
        <v>1</v>
      </c>
      <c r="R29">
        <f t="shared" si="7"/>
        <v>0</v>
      </c>
      <c r="S29">
        <f t="shared" si="8"/>
        <v>0</v>
      </c>
      <c r="T29">
        <f t="shared" si="9"/>
        <v>1</v>
      </c>
      <c r="U29">
        <f t="shared" si="10"/>
        <v>0</v>
      </c>
      <c r="V29">
        <f t="shared" si="11"/>
        <v>1</v>
      </c>
    </row>
    <row r="30" spans="1:26">
      <c r="A30" t="s">
        <v>23</v>
      </c>
      <c r="B30" t="s">
        <v>11</v>
      </c>
      <c r="C30" t="s">
        <v>109</v>
      </c>
      <c r="D30" t="s">
        <v>13</v>
      </c>
      <c r="E30" t="s">
        <v>12</v>
      </c>
      <c r="F30" t="s">
        <v>13</v>
      </c>
      <c r="G30" t="s">
        <v>13</v>
      </c>
      <c r="H30" s="27">
        <v>8.3779311239999998</v>
      </c>
      <c r="I30" s="27">
        <v>6.8010200858000003</v>
      </c>
      <c r="J30" s="27">
        <f t="shared" si="0"/>
        <v>1.5769110381999996</v>
      </c>
      <c r="K30" s="27">
        <f t="shared" si="1"/>
        <v>2.329921998769227</v>
      </c>
      <c r="L30" s="5">
        <v>4350</v>
      </c>
      <c r="M30" s="5">
        <f t="shared" si="2"/>
        <v>898.76364022082043</v>
      </c>
      <c r="N30" s="27">
        <f t="shared" si="3"/>
        <v>3451.2363597791796</v>
      </c>
      <c r="O30" s="27">
        <f t="shared" si="4"/>
        <v>2390.7999999999984</v>
      </c>
      <c r="P30">
        <f t="shared" si="5"/>
        <v>0</v>
      </c>
      <c r="Q30">
        <f t="shared" si="6"/>
        <v>1</v>
      </c>
      <c r="R30">
        <f t="shared" si="7"/>
        <v>0</v>
      </c>
      <c r="S30">
        <f t="shared" si="8"/>
        <v>1</v>
      </c>
      <c r="T30">
        <f t="shared" si="9"/>
        <v>0</v>
      </c>
      <c r="U30">
        <f t="shared" si="10"/>
        <v>0</v>
      </c>
      <c r="V30">
        <f t="shared" si="11"/>
        <v>0</v>
      </c>
    </row>
    <row r="31" spans="1:26">
      <c r="A31" t="s">
        <v>10</v>
      </c>
      <c r="B31" t="s">
        <v>11</v>
      </c>
      <c r="C31" t="s">
        <v>110</v>
      </c>
      <c r="D31" t="s">
        <v>16</v>
      </c>
      <c r="E31" t="s">
        <v>13</v>
      </c>
      <c r="F31" t="s">
        <v>13</v>
      </c>
      <c r="G31" t="s">
        <v>13</v>
      </c>
      <c r="H31" s="27">
        <v>8.2940496400000008</v>
      </c>
      <c r="I31" s="27">
        <v>8.6917247439</v>
      </c>
      <c r="J31" s="27">
        <f t="shared" si="0"/>
        <v>0.39767510389999927</v>
      </c>
      <c r="K31" s="27">
        <f t="shared" si="1"/>
        <v>2.2460405147692279</v>
      </c>
      <c r="L31" s="5">
        <v>4000</v>
      </c>
      <c r="M31" s="5">
        <f t="shared" si="2"/>
        <v>5953.441554829592</v>
      </c>
      <c r="N31" s="27">
        <f t="shared" si="3"/>
        <v>1953.441554829592</v>
      </c>
      <c r="O31" s="27">
        <f t="shared" si="4"/>
        <v>2740.7999999999984</v>
      </c>
      <c r="P31">
        <f t="shared" si="5"/>
        <v>0</v>
      </c>
      <c r="Q31">
        <f t="shared" si="6"/>
        <v>1</v>
      </c>
      <c r="R31">
        <f t="shared" si="7"/>
        <v>0</v>
      </c>
      <c r="S31">
        <f t="shared" si="8"/>
        <v>0</v>
      </c>
      <c r="T31">
        <f t="shared" si="9"/>
        <v>1</v>
      </c>
      <c r="U31">
        <f t="shared" si="10"/>
        <v>0</v>
      </c>
      <c r="V31">
        <f t="shared" si="11"/>
        <v>1</v>
      </c>
    </row>
    <row r="32" spans="1:26">
      <c r="A32" t="s">
        <v>10</v>
      </c>
      <c r="B32" t="s">
        <v>11</v>
      </c>
      <c r="C32" t="s">
        <v>109</v>
      </c>
      <c r="D32" t="s">
        <v>12</v>
      </c>
      <c r="E32" t="s">
        <v>17</v>
      </c>
      <c r="F32" t="s">
        <v>16</v>
      </c>
      <c r="G32" t="s">
        <v>18</v>
      </c>
      <c r="H32" s="27">
        <v>8.1693363960000003</v>
      </c>
      <c r="I32" s="27">
        <v>7.1087648980999996</v>
      </c>
      <c r="J32" s="27">
        <f t="shared" si="0"/>
        <v>1.0605714979000007</v>
      </c>
      <c r="K32" s="27">
        <f t="shared" si="1"/>
        <v>2.1213272707692274</v>
      </c>
      <c r="L32" s="5">
        <v>3531</v>
      </c>
      <c r="M32" s="5">
        <f t="shared" si="2"/>
        <v>1222.6365324516723</v>
      </c>
      <c r="N32" s="27">
        <f t="shared" si="3"/>
        <v>2308.3634675483277</v>
      </c>
      <c r="O32" s="27">
        <f t="shared" si="4"/>
        <v>3209.7999999999984</v>
      </c>
      <c r="P32">
        <f t="shared" si="5"/>
        <v>0</v>
      </c>
      <c r="Q32">
        <f t="shared" si="6"/>
        <v>1</v>
      </c>
      <c r="R32">
        <f t="shared" si="7"/>
        <v>0</v>
      </c>
      <c r="S32">
        <f t="shared" si="8"/>
        <v>0</v>
      </c>
      <c r="T32">
        <f t="shared" si="9"/>
        <v>1</v>
      </c>
      <c r="U32">
        <f t="shared" si="10"/>
        <v>0</v>
      </c>
      <c r="V32">
        <f t="shared" si="11"/>
        <v>1</v>
      </c>
    </row>
    <row r="33" spans="1:22">
      <c r="A33" t="s">
        <v>25</v>
      </c>
      <c r="B33" t="s">
        <v>26</v>
      </c>
      <c r="C33" t="s">
        <v>110</v>
      </c>
      <c r="D33" t="s">
        <v>27</v>
      </c>
      <c r="E33" t="s">
        <v>12</v>
      </c>
      <c r="F33" t="s">
        <v>15</v>
      </c>
      <c r="G33" t="s">
        <v>15</v>
      </c>
      <c r="H33" s="27">
        <v>8.0922394069999992</v>
      </c>
      <c r="I33" s="27">
        <v>6.9385837161000001</v>
      </c>
      <c r="J33" s="27">
        <f t="shared" si="0"/>
        <v>1.1536556908999991</v>
      </c>
      <c r="K33" s="27">
        <f t="shared" si="1"/>
        <v>2.0442302817692264</v>
      </c>
      <c r="L33" s="5">
        <v>3269</v>
      </c>
      <c r="M33" s="5">
        <f t="shared" si="2"/>
        <v>1031.308554440006</v>
      </c>
      <c r="N33" s="27">
        <f t="shared" si="3"/>
        <v>2237.691445559994</v>
      </c>
      <c r="O33" s="27">
        <f t="shared" si="4"/>
        <v>3471.7999999999984</v>
      </c>
      <c r="P33">
        <f t="shared" si="5"/>
        <v>0</v>
      </c>
      <c r="Q33">
        <f t="shared" si="6"/>
        <v>1</v>
      </c>
      <c r="R33">
        <f t="shared" si="7"/>
        <v>0</v>
      </c>
      <c r="S33">
        <f t="shared" si="8"/>
        <v>0</v>
      </c>
      <c r="T33">
        <f t="shared" si="9"/>
        <v>1</v>
      </c>
      <c r="U33">
        <f t="shared" si="10"/>
        <v>0</v>
      </c>
      <c r="V33">
        <f t="shared" si="11"/>
        <v>1</v>
      </c>
    </row>
    <row r="34" spans="1:22">
      <c r="A34" t="s">
        <v>10</v>
      </c>
      <c r="B34" t="s">
        <v>11</v>
      </c>
      <c r="C34" t="s">
        <v>110</v>
      </c>
      <c r="D34" t="s">
        <v>19</v>
      </c>
      <c r="E34" t="s">
        <v>17</v>
      </c>
      <c r="F34" t="s">
        <v>12</v>
      </c>
      <c r="G34" t="s">
        <v>18</v>
      </c>
      <c r="H34" s="27">
        <v>7.936302693</v>
      </c>
      <c r="I34" s="27">
        <v>5.6426300232999997</v>
      </c>
      <c r="J34" s="27">
        <f t="shared" ref="J34:J65" si="12">ABS(H34-I34)</f>
        <v>2.2936726697000003</v>
      </c>
      <c r="K34" s="27">
        <f t="shared" ref="K34:K65" si="13">ABS($AB$2-H34)</f>
        <v>1.8882935677692272</v>
      </c>
      <c r="L34" s="5">
        <v>2797</v>
      </c>
      <c r="M34" s="5">
        <f t="shared" ref="M34:M65" si="14">EXP(I34)</f>
        <v>282.20394627889101</v>
      </c>
      <c r="N34" s="27">
        <f t="shared" ref="N34:N65" si="15">ABS(L34-M34)</f>
        <v>2514.7960537211088</v>
      </c>
      <c r="O34" s="27">
        <f t="shared" ref="O34:O65" si="16">ABS($AB$3-L34)</f>
        <v>3943.7999999999984</v>
      </c>
      <c r="P34">
        <f t="shared" ref="P34:P65" si="17">IF(L34&lt;1000,1,0)</f>
        <v>0</v>
      </c>
      <c r="Q34">
        <f t="shared" ref="Q34:Q65" si="18">IF(L34&gt;=1000,IF(L34&lt;15000,1,0),0)</f>
        <v>1</v>
      </c>
      <c r="R34">
        <f t="shared" ref="R34:R65" si="19">IF(L34&gt;=15000,1,0)</f>
        <v>0</v>
      </c>
      <c r="S34">
        <f t="shared" ref="S34:S65" si="20">IF(M34&lt;1000,1,0)</f>
        <v>1</v>
      </c>
      <c r="T34">
        <f t="shared" ref="T34:T65" si="21">IF(M34&gt;=1000,IF(M34&lt;15000,1,0),0)</f>
        <v>0</v>
      </c>
      <c r="U34">
        <f t="shared" ref="U34:U65" si="22">IF(M34&gt;=15000,1,0)</f>
        <v>0</v>
      </c>
      <c r="V34">
        <f t="shared" ref="V34:V65" si="23">P34*S34+Q34*T34+R34*U34</f>
        <v>0</v>
      </c>
    </row>
    <row r="35" spans="1:22">
      <c r="A35" t="s">
        <v>23</v>
      </c>
      <c r="B35" t="s">
        <v>11</v>
      </c>
      <c r="C35" t="s">
        <v>109</v>
      </c>
      <c r="D35" t="s">
        <v>13</v>
      </c>
      <c r="E35" t="s">
        <v>13</v>
      </c>
      <c r="F35" t="s">
        <v>13</v>
      </c>
      <c r="G35" t="s">
        <v>13</v>
      </c>
      <c r="H35" s="27">
        <v>7.8845765109999997</v>
      </c>
      <c r="I35" s="27">
        <v>8.1700578541999995</v>
      </c>
      <c r="J35" s="27">
        <f t="shared" si="12"/>
        <v>0.28548134319999985</v>
      </c>
      <c r="K35" s="27">
        <f t="shared" si="13"/>
        <v>1.8365673857692268</v>
      </c>
      <c r="L35" s="5">
        <v>2656</v>
      </c>
      <c r="M35" s="5">
        <f t="shared" si="14"/>
        <v>3533.5483883244469</v>
      </c>
      <c r="N35" s="27">
        <f t="shared" si="15"/>
        <v>877.54838832444693</v>
      </c>
      <c r="O35" s="27">
        <f t="shared" si="16"/>
        <v>4084.7999999999984</v>
      </c>
      <c r="P35">
        <f t="shared" si="17"/>
        <v>0</v>
      </c>
      <c r="Q35">
        <f t="shared" si="18"/>
        <v>1</v>
      </c>
      <c r="R35">
        <f t="shared" si="19"/>
        <v>0</v>
      </c>
      <c r="S35">
        <f t="shared" si="20"/>
        <v>0</v>
      </c>
      <c r="T35">
        <f t="shared" si="21"/>
        <v>1</v>
      </c>
      <c r="U35">
        <f t="shared" si="22"/>
        <v>0</v>
      </c>
      <c r="V35">
        <f t="shared" si="23"/>
        <v>1</v>
      </c>
    </row>
    <row r="36" spans="1:22">
      <c r="A36" t="s">
        <v>25</v>
      </c>
      <c r="B36" t="s">
        <v>26</v>
      </c>
      <c r="C36" t="s">
        <v>110</v>
      </c>
      <c r="D36" t="s">
        <v>27</v>
      </c>
      <c r="E36" t="s">
        <v>12</v>
      </c>
      <c r="F36" t="s">
        <v>19</v>
      </c>
      <c r="G36" t="s">
        <v>18</v>
      </c>
      <c r="H36" s="27">
        <v>7.6009024600000004</v>
      </c>
      <c r="I36" s="27">
        <v>5.7345401582999997</v>
      </c>
      <c r="J36" s="27">
        <f t="shared" si="12"/>
        <v>1.8663623017000006</v>
      </c>
      <c r="K36" s="27">
        <f t="shared" si="13"/>
        <v>1.5528933347692275</v>
      </c>
      <c r="L36" s="5">
        <v>2000</v>
      </c>
      <c r="M36" s="5">
        <f t="shared" si="14"/>
        <v>309.37067650748384</v>
      </c>
      <c r="N36" s="27">
        <f t="shared" si="15"/>
        <v>1690.6293234925161</v>
      </c>
      <c r="O36" s="27">
        <f t="shared" si="16"/>
        <v>4740.7999999999984</v>
      </c>
      <c r="P36">
        <f t="shared" si="17"/>
        <v>0</v>
      </c>
      <c r="Q36">
        <f t="shared" si="18"/>
        <v>1</v>
      </c>
      <c r="R36">
        <f t="shared" si="19"/>
        <v>0</v>
      </c>
      <c r="S36">
        <f t="shared" si="20"/>
        <v>1</v>
      </c>
      <c r="T36">
        <f t="shared" si="21"/>
        <v>0</v>
      </c>
      <c r="U36">
        <f t="shared" si="22"/>
        <v>0</v>
      </c>
      <c r="V36">
        <f t="shared" si="23"/>
        <v>0</v>
      </c>
    </row>
    <row r="37" spans="1:22">
      <c r="A37" t="s">
        <v>23</v>
      </c>
      <c r="B37" t="s">
        <v>11</v>
      </c>
      <c r="C37" t="s">
        <v>109</v>
      </c>
      <c r="D37" t="s">
        <v>12</v>
      </c>
      <c r="E37" t="s">
        <v>13</v>
      </c>
      <c r="F37" t="s">
        <v>13</v>
      </c>
      <c r="G37" t="s">
        <v>13</v>
      </c>
      <c r="H37" s="27">
        <v>7.5496091649999997</v>
      </c>
      <c r="I37" s="27">
        <v>8.9622980185000003</v>
      </c>
      <c r="J37" s="27">
        <f t="shared" si="12"/>
        <v>1.4126888535000006</v>
      </c>
      <c r="K37" s="27">
        <f t="shared" si="13"/>
        <v>1.5016000397692268</v>
      </c>
      <c r="L37" s="5">
        <v>1900</v>
      </c>
      <c r="M37" s="5">
        <f t="shared" si="14"/>
        <v>7803.2689302166445</v>
      </c>
      <c r="N37" s="27">
        <f t="shared" si="15"/>
        <v>5903.2689302166445</v>
      </c>
      <c r="O37" s="27">
        <f t="shared" si="16"/>
        <v>4840.7999999999984</v>
      </c>
      <c r="P37">
        <f t="shared" si="17"/>
        <v>0</v>
      </c>
      <c r="Q37">
        <f t="shared" si="18"/>
        <v>1</v>
      </c>
      <c r="R37">
        <f t="shared" si="19"/>
        <v>0</v>
      </c>
      <c r="S37">
        <f t="shared" si="20"/>
        <v>0</v>
      </c>
      <c r="T37">
        <f t="shared" si="21"/>
        <v>1</v>
      </c>
      <c r="U37">
        <f t="shared" si="22"/>
        <v>0</v>
      </c>
      <c r="V37">
        <f t="shared" si="23"/>
        <v>1</v>
      </c>
    </row>
    <row r="38" spans="1:22">
      <c r="A38" t="s">
        <v>10</v>
      </c>
      <c r="B38" t="s">
        <v>11</v>
      </c>
      <c r="C38" t="s">
        <v>110</v>
      </c>
      <c r="D38" t="s">
        <v>19</v>
      </c>
      <c r="E38" t="s">
        <v>12</v>
      </c>
      <c r="F38" t="s">
        <v>14</v>
      </c>
      <c r="G38" t="s">
        <v>14</v>
      </c>
      <c r="H38" s="27">
        <v>7.4905294019999999</v>
      </c>
      <c r="I38" s="27">
        <v>8.174287928</v>
      </c>
      <c r="J38" s="27">
        <f t="shared" si="12"/>
        <v>0.68375852600000009</v>
      </c>
      <c r="K38" s="27">
        <f t="shared" si="13"/>
        <v>1.4425202767692271</v>
      </c>
      <c r="L38" s="5">
        <v>1791</v>
      </c>
      <c r="M38" s="5">
        <f t="shared" si="14"/>
        <v>3548.5272172234427</v>
      </c>
      <c r="N38" s="27">
        <f t="shared" si="15"/>
        <v>1757.5272172234427</v>
      </c>
      <c r="O38" s="27">
        <f t="shared" si="16"/>
        <v>4949.7999999999984</v>
      </c>
      <c r="P38">
        <f t="shared" si="17"/>
        <v>0</v>
      </c>
      <c r="Q38">
        <f t="shared" si="18"/>
        <v>1</v>
      </c>
      <c r="R38">
        <f t="shared" si="19"/>
        <v>0</v>
      </c>
      <c r="S38">
        <f t="shared" si="20"/>
        <v>0</v>
      </c>
      <c r="T38">
        <f t="shared" si="21"/>
        <v>1</v>
      </c>
      <c r="U38">
        <f t="shared" si="22"/>
        <v>0</v>
      </c>
      <c r="V38">
        <f t="shared" si="23"/>
        <v>1</v>
      </c>
    </row>
    <row r="39" spans="1:22">
      <c r="A39" t="s">
        <v>30</v>
      </c>
      <c r="B39" t="s">
        <v>26</v>
      </c>
      <c r="C39" t="s">
        <v>110</v>
      </c>
      <c r="D39" t="s">
        <v>31</v>
      </c>
      <c r="E39" t="s">
        <v>19</v>
      </c>
      <c r="F39" t="s">
        <v>16</v>
      </c>
      <c r="G39" t="s">
        <v>13</v>
      </c>
      <c r="H39" s="27">
        <v>7.2071188560000001</v>
      </c>
      <c r="I39" s="27">
        <v>5.5552928797999996</v>
      </c>
      <c r="J39" s="27">
        <f t="shared" si="12"/>
        <v>1.6518259762000005</v>
      </c>
      <c r="K39" s="27">
        <f t="shared" si="13"/>
        <v>1.1591097307692273</v>
      </c>
      <c r="L39" s="5">
        <v>1349</v>
      </c>
      <c r="M39" s="5">
        <f t="shared" si="14"/>
        <v>258.60269293535731</v>
      </c>
      <c r="N39" s="27">
        <f t="shared" si="15"/>
        <v>1090.3973070646427</v>
      </c>
      <c r="O39" s="27">
        <f t="shared" si="16"/>
        <v>5391.7999999999984</v>
      </c>
      <c r="P39">
        <f t="shared" si="17"/>
        <v>0</v>
      </c>
      <c r="Q39">
        <f t="shared" si="18"/>
        <v>1</v>
      </c>
      <c r="R39">
        <f t="shared" si="19"/>
        <v>0</v>
      </c>
      <c r="S39">
        <f t="shared" si="20"/>
        <v>1</v>
      </c>
      <c r="T39">
        <f t="shared" si="21"/>
        <v>0</v>
      </c>
      <c r="U39">
        <f t="shared" si="22"/>
        <v>0</v>
      </c>
      <c r="V39">
        <f t="shared" si="23"/>
        <v>0</v>
      </c>
    </row>
    <row r="40" spans="1:22">
      <c r="A40" t="s">
        <v>25</v>
      </c>
      <c r="B40" t="s">
        <v>26</v>
      </c>
      <c r="C40" t="s">
        <v>109</v>
      </c>
      <c r="D40" t="s">
        <v>28</v>
      </c>
      <c r="E40" t="s">
        <v>13</v>
      </c>
      <c r="F40" t="s">
        <v>13</v>
      </c>
      <c r="G40" t="s">
        <v>13</v>
      </c>
      <c r="H40" s="27">
        <v>7.14440718</v>
      </c>
      <c r="I40" s="27">
        <v>6.7245910015000003</v>
      </c>
      <c r="J40" s="27">
        <f t="shared" si="12"/>
        <v>0.41981617849999964</v>
      </c>
      <c r="K40" s="27">
        <f t="shared" si="13"/>
        <v>1.0963980547692271</v>
      </c>
      <c r="L40" s="5">
        <v>1267</v>
      </c>
      <c r="M40" s="5">
        <f t="shared" si="14"/>
        <v>832.63136191764261</v>
      </c>
      <c r="N40" s="27">
        <f t="shared" si="15"/>
        <v>434.36863808235739</v>
      </c>
      <c r="O40" s="27">
        <f t="shared" si="16"/>
        <v>5473.7999999999984</v>
      </c>
      <c r="P40">
        <f t="shared" si="17"/>
        <v>0</v>
      </c>
      <c r="Q40">
        <f t="shared" si="18"/>
        <v>1</v>
      </c>
      <c r="R40">
        <f t="shared" si="19"/>
        <v>0</v>
      </c>
      <c r="S40">
        <f t="shared" si="20"/>
        <v>1</v>
      </c>
      <c r="T40">
        <f t="shared" si="21"/>
        <v>0</v>
      </c>
      <c r="U40">
        <f t="shared" si="22"/>
        <v>0</v>
      </c>
      <c r="V40">
        <f t="shared" si="23"/>
        <v>0</v>
      </c>
    </row>
    <row r="41" spans="1:22">
      <c r="A41" t="s">
        <v>23</v>
      </c>
      <c r="B41" t="s">
        <v>11</v>
      </c>
      <c r="C41" t="s">
        <v>110</v>
      </c>
      <c r="D41" t="s">
        <v>19</v>
      </c>
      <c r="E41" t="s">
        <v>13</v>
      </c>
      <c r="F41" t="s">
        <v>13</v>
      </c>
      <c r="G41" t="s">
        <v>13</v>
      </c>
      <c r="H41" s="27">
        <v>7.1428274009999999</v>
      </c>
      <c r="I41" s="27">
        <v>6.7288896424000004</v>
      </c>
      <c r="J41" s="27">
        <f t="shared" si="12"/>
        <v>0.41393775859999948</v>
      </c>
      <c r="K41" s="27">
        <f t="shared" si="13"/>
        <v>1.0948182757692271</v>
      </c>
      <c r="L41" s="5">
        <v>1265</v>
      </c>
      <c r="M41" s="5">
        <f t="shared" si="14"/>
        <v>836.21824899104297</v>
      </c>
      <c r="N41" s="27">
        <f t="shared" si="15"/>
        <v>428.78175100895703</v>
      </c>
      <c r="O41" s="27">
        <f t="shared" si="16"/>
        <v>5475.7999999999984</v>
      </c>
      <c r="P41">
        <f t="shared" si="17"/>
        <v>0</v>
      </c>
      <c r="Q41">
        <f t="shared" si="18"/>
        <v>1</v>
      </c>
      <c r="R41">
        <f t="shared" si="19"/>
        <v>0</v>
      </c>
      <c r="S41">
        <f t="shared" si="20"/>
        <v>1</v>
      </c>
      <c r="T41">
        <f t="shared" si="21"/>
        <v>0</v>
      </c>
      <c r="U41">
        <f t="shared" si="22"/>
        <v>0</v>
      </c>
      <c r="V41">
        <f t="shared" si="23"/>
        <v>0</v>
      </c>
    </row>
    <row r="42" spans="1:22">
      <c r="A42" t="s">
        <v>23</v>
      </c>
      <c r="B42" t="s">
        <v>11</v>
      </c>
      <c r="C42" t="s">
        <v>110</v>
      </c>
      <c r="D42" t="s">
        <v>15</v>
      </c>
      <c r="E42" t="s">
        <v>13</v>
      </c>
      <c r="F42" t="s">
        <v>13</v>
      </c>
      <c r="G42" t="s">
        <v>13</v>
      </c>
      <c r="H42" s="27">
        <v>6.8906091199999997</v>
      </c>
      <c r="I42" s="27">
        <v>6.2906498525999996</v>
      </c>
      <c r="J42" s="27">
        <f t="shared" si="12"/>
        <v>0.59995926740000005</v>
      </c>
      <c r="K42" s="27">
        <f t="shared" si="13"/>
        <v>0.84259999476922687</v>
      </c>
      <c r="L42" s="5">
        <v>983</v>
      </c>
      <c r="M42" s="5">
        <f t="shared" si="14"/>
        <v>539.50381314650213</v>
      </c>
      <c r="N42" s="27">
        <f t="shared" si="15"/>
        <v>443.49618685349787</v>
      </c>
      <c r="O42" s="27">
        <f t="shared" si="16"/>
        <v>5757.7999999999984</v>
      </c>
      <c r="P42">
        <f t="shared" si="17"/>
        <v>1</v>
      </c>
      <c r="Q42">
        <f t="shared" si="18"/>
        <v>0</v>
      </c>
      <c r="R42">
        <f t="shared" si="19"/>
        <v>0</v>
      </c>
      <c r="S42">
        <f t="shared" si="20"/>
        <v>1</v>
      </c>
      <c r="T42">
        <f t="shared" si="21"/>
        <v>0</v>
      </c>
      <c r="U42">
        <f t="shared" si="22"/>
        <v>0</v>
      </c>
      <c r="V42">
        <f t="shared" si="23"/>
        <v>1</v>
      </c>
    </row>
    <row r="43" spans="1:22">
      <c r="A43" t="s">
        <v>25</v>
      </c>
      <c r="B43" t="s">
        <v>26</v>
      </c>
      <c r="C43" t="s">
        <v>110</v>
      </c>
      <c r="D43" t="s">
        <v>27</v>
      </c>
      <c r="E43" t="s">
        <v>12</v>
      </c>
      <c r="F43" t="s">
        <v>19</v>
      </c>
      <c r="G43" t="s">
        <v>19</v>
      </c>
      <c r="H43" s="27">
        <v>6.7452363499999999</v>
      </c>
      <c r="I43" s="27">
        <v>6.2670720664999999</v>
      </c>
      <c r="J43" s="27">
        <f t="shared" si="12"/>
        <v>0.47816428349999995</v>
      </c>
      <c r="K43" s="27">
        <f t="shared" si="13"/>
        <v>0.69722722476922705</v>
      </c>
      <c r="L43" s="5">
        <v>850</v>
      </c>
      <c r="M43" s="5">
        <f t="shared" si="14"/>
        <v>526.93229431377756</v>
      </c>
      <c r="N43" s="27">
        <f t="shared" si="15"/>
        <v>323.06770568622244</v>
      </c>
      <c r="O43" s="27">
        <f t="shared" si="16"/>
        <v>5890.7999999999984</v>
      </c>
      <c r="P43">
        <f t="shared" si="17"/>
        <v>1</v>
      </c>
      <c r="Q43">
        <f t="shared" si="18"/>
        <v>0</v>
      </c>
      <c r="R43">
        <f t="shared" si="19"/>
        <v>0</v>
      </c>
      <c r="S43">
        <f t="shared" si="20"/>
        <v>1</v>
      </c>
      <c r="T43">
        <f t="shared" si="21"/>
        <v>0</v>
      </c>
      <c r="U43">
        <f t="shared" si="22"/>
        <v>0</v>
      </c>
      <c r="V43">
        <f t="shared" si="23"/>
        <v>1</v>
      </c>
    </row>
    <row r="44" spans="1:22">
      <c r="A44" t="s">
        <v>25</v>
      </c>
      <c r="B44" t="s">
        <v>26</v>
      </c>
      <c r="C44" t="s">
        <v>109</v>
      </c>
      <c r="D44" t="s">
        <v>28</v>
      </c>
      <c r="E44" t="s">
        <v>13</v>
      </c>
      <c r="F44" t="s">
        <v>13</v>
      </c>
      <c r="G44" t="s">
        <v>13</v>
      </c>
      <c r="H44" s="27">
        <v>6.7298240710000004</v>
      </c>
      <c r="I44" s="27">
        <v>7.1428170228000001</v>
      </c>
      <c r="J44" s="27">
        <f t="shared" si="12"/>
        <v>0.41299295179999973</v>
      </c>
      <c r="K44" s="27">
        <f t="shared" si="13"/>
        <v>0.68181494576922752</v>
      </c>
      <c r="L44" s="5">
        <v>837</v>
      </c>
      <c r="M44" s="5">
        <f t="shared" si="14"/>
        <v>1264.9868714406766</v>
      </c>
      <c r="N44" s="27">
        <f t="shared" si="15"/>
        <v>427.98687144067662</v>
      </c>
      <c r="O44" s="27">
        <f t="shared" si="16"/>
        <v>5903.7999999999984</v>
      </c>
      <c r="P44">
        <f t="shared" si="17"/>
        <v>1</v>
      </c>
      <c r="Q44">
        <f t="shared" si="18"/>
        <v>0</v>
      </c>
      <c r="R44">
        <f t="shared" si="19"/>
        <v>0</v>
      </c>
      <c r="S44">
        <f t="shared" si="20"/>
        <v>0</v>
      </c>
      <c r="T44">
        <f t="shared" si="21"/>
        <v>1</v>
      </c>
      <c r="U44">
        <f t="shared" si="22"/>
        <v>0</v>
      </c>
      <c r="V44">
        <f t="shared" si="23"/>
        <v>0</v>
      </c>
    </row>
    <row r="45" spans="1:22">
      <c r="A45" t="s">
        <v>10</v>
      </c>
      <c r="B45" t="s">
        <v>11</v>
      </c>
      <c r="C45" t="s">
        <v>110</v>
      </c>
      <c r="D45" t="s">
        <v>15</v>
      </c>
      <c r="E45" t="s">
        <v>15</v>
      </c>
      <c r="F45" t="s">
        <v>12</v>
      </c>
      <c r="G45" t="s">
        <v>13</v>
      </c>
      <c r="H45" s="27">
        <v>6.5949605059999996</v>
      </c>
      <c r="I45" s="27">
        <v>6.7554231738999997</v>
      </c>
      <c r="J45" s="27">
        <f t="shared" si="12"/>
        <v>0.16046266790000008</v>
      </c>
      <c r="K45" s="27">
        <f t="shared" si="13"/>
        <v>0.54695138076922678</v>
      </c>
      <c r="L45" s="5">
        <v>731.4</v>
      </c>
      <c r="M45" s="5">
        <f t="shared" si="14"/>
        <v>858.70305373288397</v>
      </c>
      <c r="N45" s="27">
        <f t="shared" si="15"/>
        <v>127.303053732884</v>
      </c>
      <c r="O45" s="27">
        <f t="shared" si="16"/>
        <v>6009.3999999999987</v>
      </c>
      <c r="P45">
        <f t="shared" si="17"/>
        <v>1</v>
      </c>
      <c r="Q45">
        <f t="shared" si="18"/>
        <v>0</v>
      </c>
      <c r="R45">
        <f t="shared" si="19"/>
        <v>0</v>
      </c>
      <c r="S45">
        <f t="shared" si="20"/>
        <v>1</v>
      </c>
      <c r="T45">
        <f t="shared" si="21"/>
        <v>0</v>
      </c>
      <c r="U45">
        <f t="shared" si="22"/>
        <v>0</v>
      </c>
      <c r="V45">
        <f t="shared" si="23"/>
        <v>1</v>
      </c>
    </row>
    <row r="46" spans="1:22">
      <c r="A46" t="s">
        <v>30</v>
      </c>
      <c r="B46" t="s">
        <v>26</v>
      </c>
      <c r="C46" t="s">
        <v>110</v>
      </c>
      <c r="D46" t="s">
        <v>32</v>
      </c>
      <c r="E46" t="s">
        <v>19</v>
      </c>
      <c r="F46" t="s">
        <v>16</v>
      </c>
      <c r="G46" t="s">
        <v>18</v>
      </c>
      <c r="H46" s="27">
        <v>6.5838240739999998</v>
      </c>
      <c r="I46" s="27">
        <v>5.3795571517000003</v>
      </c>
      <c r="J46" s="27">
        <f t="shared" si="12"/>
        <v>1.2042669222999995</v>
      </c>
      <c r="K46" s="27">
        <f t="shared" si="13"/>
        <v>0.53581494876922697</v>
      </c>
      <c r="L46" s="5">
        <v>723.3</v>
      </c>
      <c r="M46" s="5">
        <f t="shared" si="14"/>
        <v>216.92618875669262</v>
      </c>
      <c r="N46" s="27">
        <f t="shared" si="15"/>
        <v>506.37381124330733</v>
      </c>
      <c r="O46" s="27">
        <f t="shared" si="16"/>
        <v>6017.4999999999982</v>
      </c>
      <c r="P46">
        <f t="shared" si="17"/>
        <v>1</v>
      </c>
      <c r="Q46">
        <f t="shared" si="18"/>
        <v>0</v>
      </c>
      <c r="R46">
        <f t="shared" si="19"/>
        <v>0</v>
      </c>
      <c r="S46">
        <f t="shared" si="20"/>
        <v>1</v>
      </c>
      <c r="T46">
        <f t="shared" si="21"/>
        <v>0</v>
      </c>
      <c r="U46">
        <f t="shared" si="22"/>
        <v>0</v>
      </c>
      <c r="V46">
        <f t="shared" si="23"/>
        <v>1</v>
      </c>
    </row>
    <row r="47" spans="1:22">
      <c r="A47" t="s">
        <v>10</v>
      </c>
      <c r="B47" t="s">
        <v>11</v>
      </c>
      <c r="C47" t="s">
        <v>110</v>
      </c>
      <c r="D47" t="s">
        <v>16</v>
      </c>
      <c r="E47" t="s">
        <v>13</v>
      </c>
      <c r="F47" t="s">
        <v>14</v>
      </c>
      <c r="G47" t="s">
        <v>14</v>
      </c>
      <c r="H47" s="27">
        <v>6.3580155620000003</v>
      </c>
      <c r="I47" s="27">
        <v>6.4837695044999997</v>
      </c>
      <c r="J47" s="27">
        <f t="shared" si="12"/>
        <v>0.12575394249999938</v>
      </c>
      <c r="K47" s="27">
        <f t="shared" si="13"/>
        <v>0.31000643676922746</v>
      </c>
      <c r="L47" s="5">
        <v>577.1</v>
      </c>
      <c r="M47" s="5">
        <f t="shared" si="14"/>
        <v>654.43319149369711</v>
      </c>
      <c r="N47" s="27">
        <f t="shared" si="15"/>
        <v>77.333191493697086</v>
      </c>
      <c r="O47" s="27">
        <f t="shared" si="16"/>
        <v>6163.699999999998</v>
      </c>
      <c r="P47">
        <f t="shared" si="17"/>
        <v>1</v>
      </c>
      <c r="Q47">
        <f t="shared" si="18"/>
        <v>0</v>
      </c>
      <c r="R47">
        <f t="shared" si="19"/>
        <v>0</v>
      </c>
      <c r="S47">
        <f t="shared" si="20"/>
        <v>1</v>
      </c>
      <c r="T47">
        <f t="shared" si="21"/>
        <v>0</v>
      </c>
      <c r="U47">
        <f t="shared" si="22"/>
        <v>0</v>
      </c>
      <c r="V47">
        <f t="shared" si="23"/>
        <v>1</v>
      </c>
    </row>
    <row r="48" spans="1:22">
      <c r="A48" t="s">
        <v>30</v>
      </c>
      <c r="B48" t="s">
        <v>26</v>
      </c>
      <c r="C48" t="s">
        <v>110</v>
      </c>
      <c r="D48" t="s">
        <v>29</v>
      </c>
      <c r="E48" t="s">
        <v>19</v>
      </c>
      <c r="F48" t="s">
        <v>16</v>
      </c>
      <c r="G48" t="s">
        <v>13</v>
      </c>
      <c r="H48" s="27">
        <v>6.3486143779999997</v>
      </c>
      <c r="I48" s="27">
        <v>3.6729826471</v>
      </c>
      <c r="J48" s="27">
        <f t="shared" si="12"/>
        <v>2.6756317308999997</v>
      </c>
      <c r="K48" s="27">
        <f t="shared" si="13"/>
        <v>0.30060525276922689</v>
      </c>
      <c r="L48" s="5">
        <v>571.70000000000005</v>
      </c>
      <c r="M48" s="5">
        <f t="shared" si="14"/>
        <v>39.369155213286902</v>
      </c>
      <c r="N48" s="27">
        <f t="shared" si="15"/>
        <v>532.3308447867131</v>
      </c>
      <c r="O48" s="27">
        <f t="shared" si="16"/>
        <v>6169.0999999999985</v>
      </c>
      <c r="P48">
        <f t="shared" si="17"/>
        <v>1</v>
      </c>
      <c r="Q48">
        <f t="shared" si="18"/>
        <v>0</v>
      </c>
      <c r="R48">
        <f t="shared" si="19"/>
        <v>0</v>
      </c>
      <c r="S48">
        <f t="shared" si="20"/>
        <v>1</v>
      </c>
      <c r="T48">
        <f t="shared" si="21"/>
        <v>0</v>
      </c>
      <c r="U48">
        <f t="shared" si="22"/>
        <v>0</v>
      </c>
      <c r="V48">
        <f t="shared" si="23"/>
        <v>1</v>
      </c>
    </row>
    <row r="49" spans="1:22">
      <c r="A49" t="s">
        <v>23</v>
      </c>
      <c r="B49" t="s">
        <v>11</v>
      </c>
      <c r="C49" t="s">
        <v>109</v>
      </c>
      <c r="D49" t="s">
        <v>13</v>
      </c>
      <c r="E49" t="s">
        <v>13</v>
      </c>
      <c r="F49" t="s">
        <v>12</v>
      </c>
      <c r="G49" t="s">
        <v>13</v>
      </c>
      <c r="H49" s="27">
        <v>6.2304814479999999</v>
      </c>
      <c r="I49" s="27">
        <v>6.2744513753</v>
      </c>
      <c r="J49" s="27">
        <f t="shared" si="12"/>
        <v>4.3969927300000045E-2</v>
      </c>
      <c r="K49" s="27">
        <f t="shared" si="13"/>
        <v>0.18247232276922709</v>
      </c>
      <c r="L49" s="5">
        <v>508</v>
      </c>
      <c r="M49" s="5">
        <f t="shared" si="14"/>
        <v>530.83507262316698</v>
      </c>
      <c r="N49" s="27">
        <f t="shared" si="15"/>
        <v>22.83507262316698</v>
      </c>
      <c r="O49" s="27">
        <f t="shared" si="16"/>
        <v>6232.7999999999984</v>
      </c>
      <c r="P49">
        <f t="shared" si="17"/>
        <v>1</v>
      </c>
      <c r="Q49">
        <f t="shared" si="18"/>
        <v>0</v>
      </c>
      <c r="R49">
        <f t="shared" si="19"/>
        <v>0</v>
      </c>
      <c r="S49">
        <f t="shared" si="20"/>
        <v>1</v>
      </c>
      <c r="T49">
        <f t="shared" si="21"/>
        <v>0</v>
      </c>
      <c r="U49">
        <f t="shared" si="22"/>
        <v>0</v>
      </c>
      <c r="V49">
        <f t="shared" si="23"/>
        <v>1</v>
      </c>
    </row>
    <row r="50" spans="1:22">
      <c r="A50" t="s">
        <v>10</v>
      </c>
      <c r="B50" t="s">
        <v>11</v>
      </c>
      <c r="C50" t="s">
        <v>110</v>
      </c>
      <c r="D50" t="s">
        <v>19</v>
      </c>
      <c r="E50" t="s">
        <v>17</v>
      </c>
      <c r="F50" t="s">
        <v>16</v>
      </c>
      <c r="G50" t="s">
        <v>12</v>
      </c>
      <c r="H50" s="27">
        <v>6.1798095929999999</v>
      </c>
      <c r="I50" s="27">
        <v>6.5544768231999999</v>
      </c>
      <c r="J50" s="27">
        <f t="shared" si="12"/>
        <v>0.37466723020000003</v>
      </c>
      <c r="K50" s="27">
        <f t="shared" si="13"/>
        <v>0.13180046776922705</v>
      </c>
      <c r="L50" s="5">
        <v>482.9</v>
      </c>
      <c r="M50" s="5">
        <f t="shared" si="14"/>
        <v>702.38158393090259</v>
      </c>
      <c r="N50" s="27">
        <f t="shared" si="15"/>
        <v>219.48158393090262</v>
      </c>
      <c r="O50" s="27">
        <f t="shared" si="16"/>
        <v>6257.8999999999987</v>
      </c>
      <c r="P50">
        <f t="shared" si="17"/>
        <v>1</v>
      </c>
      <c r="Q50">
        <f t="shared" si="18"/>
        <v>0</v>
      </c>
      <c r="R50">
        <f t="shared" si="19"/>
        <v>0</v>
      </c>
      <c r="S50">
        <f t="shared" si="20"/>
        <v>1</v>
      </c>
      <c r="T50">
        <f t="shared" si="21"/>
        <v>0</v>
      </c>
      <c r="U50">
        <f t="shared" si="22"/>
        <v>0</v>
      </c>
      <c r="V50">
        <f t="shared" si="23"/>
        <v>1</v>
      </c>
    </row>
    <row r="51" spans="1:22">
      <c r="A51" t="s">
        <v>23</v>
      </c>
      <c r="B51" t="s">
        <v>11</v>
      </c>
      <c r="C51" t="s">
        <v>109</v>
      </c>
      <c r="D51" t="s">
        <v>13</v>
      </c>
      <c r="E51" t="s">
        <v>13</v>
      </c>
      <c r="F51" t="s">
        <v>13</v>
      </c>
      <c r="G51" t="s">
        <v>19</v>
      </c>
      <c r="H51" s="27">
        <v>6.1633148039999996</v>
      </c>
      <c r="I51" s="27">
        <v>5.5301134344999996</v>
      </c>
      <c r="J51" s="27">
        <f t="shared" si="12"/>
        <v>0.63320136950000006</v>
      </c>
      <c r="K51" s="27">
        <f t="shared" si="13"/>
        <v>0.11530567876922682</v>
      </c>
      <c r="L51" s="5">
        <v>475</v>
      </c>
      <c r="M51" s="5">
        <f t="shared" si="14"/>
        <v>252.17251446426545</v>
      </c>
      <c r="N51" s="27">
        <f t="shared" si="15"/>
        <v>222.82748553573455</v>
      </c>
      <c r="O51" s="27">
        <f t="shared" si="16"/>
        <v>6265.7999999999984</v>
      </c>
      <c r="P51">
        <f t="shared" si="17"/>
        <v>1</v>
      </c>
      <c r="Q51">
        <f t="shared" si="18"/>
        <v>0</v>
      </c>
      <c r="R51">
        <f t="shared" si="19"/>
        <v>0</v>
      </c>
      <c r="S51">
        <f t="shared" si="20"/>
        <v>1</v>
      </c>
      <c r="T51">
        <f t="shared" si="21"/>
        <v>0</v>
      </c>
      <c r="U51">
        <f t="shared" si="22"/>
        <v>0</v>
      </c>
      <c r="V51">
        <f t="shared" si="23"/>
        <v>1</v>
      </c>
    </row>
    <row r="52" spans="1:22">
      <c r="A52" t="s">
        <v>22</v>
      </c>
      <c r="B52" t="s">
        <v>11</v>
      </c>
      <c r="C52" t="s">
        <v>109</v>
      </c>
      <c r="D52" t="s">
        <v>12</v>
      </c>
      <c r="E52" t="s">
        <v>19</v>
      </c>
      <c r="F52" t="s">
        <v>14</v>
      </c>
      <c r="G52" t="s">
        <v>14</v>
      </c>
      <c r="H52" s="27">
        <v>6.1312264900000004</v>
      </c>
      <c r="I52" s="27">
        <v>4.2791494686</v>
      </c>
      <c r="J52" s="27">
        <f t="shared" si="12"/>
        <v>1.8520770214000004</v>
      </c>
      <c r="K52" s="27">
        <f t="shared" si="13"/>
        <v>8.3217364769227586E-2</v>
      </c>
      <c r="L52" s="5">
        <v>460</v>
      </c>
      <c r="M52" s="5">
        <f t="shared" si="14"/>
        <v>72.179023366842344</v>
      </c>
      <c r="N52" s="27">
        <f t="shared" si="15"/>
        <v>387.82097663315767</v>
      </c>
      <c r="O52" s="27">
        <f t="shared" si="16"/>
        <v>6280.7999999999984</v>
      </c>
      <c r="P52">
        <f t="shared" si="17"/>
        <v>1</v>
      </c>
      <c r="Q52">
        <f t="shared" si="18"/>
        <v>0</v>
      </c>
      <c r="R52">
        <f t="shared" si="19"/>
        <v>0</v>
      </c>
      <c r="S52">
        <f t="shared" si="20"/>
        <v>1</v>
      </c>
      <c r="T52">
        <f t="shared" si="21"/>
        <v>0</v>
      </c>
      <c r="U52">
        <f t="shared" si="22"/>
        <v>0</v>
      </c>
      <c r="V52">
        <f t="shared" si="23"/>
        <v>1</v>
      </c>
    </row>
    <row r="53" spans="1:22">
      <c r="A53" t="s">
        <v>30</v>
      </c>
      <c r="B53" t="s">
        <v>26</v>
      </c>
      <c r="C53" t="s">
        <v>110</v>
      </c>
      <c r="D53" t="s">
        <v>27</v>
      </c>
      <c r="E53" t="s">
        <v>19</v>
      </c>
      <c r="F53" t="s">
        <v>16</v>
      </c>
      <c r="G53" t="s">
        <v>13</v>
      </c>
      <c r="H53" s="27">
        <v>6.117436187</v>
      </c>
      <c r="I53" s="27">
        <v>7.7051193301999996</v>
      </c>
      <c r="J53" s="27">
        <f t="shared" si="12"/>
        <v>1.5876831431999996</v>
      </c>
      <c r="K53" s="27">
        <f t="shared" si="13"/>
        <v>6.9427061769227194E-2</v>
      </c>
      <c r="L53" s="5">
        <v>453.7</v>
      </c>
      <c r="M53" s="5">
        <f t="shared" si="14"/>
        <v>2219.6822415840111</v>
      </c>
      <c r="N53" s="27">
        <f t="shared" si="15"/>
        <v>1765.982241584011</v>
      </c>
      <c r="O53" s="27">
        <f t="shared" si="16"/>
        <v>6287.0999999999985</v>
      </c>
      <c r="P53">
        <f t="shared" si="17"/>
        <v>1</v>
      </c>
      <c r="Q53">
        <f t="shared" si="18"/>
        <v>0</v>
      </c>
      <c r="R53">
        <f t="shared" si="19"/>
        <v>0</v>
      </c>
      <c r="S53">
        <f t="shared" si="20"/>
        <v>0</v>
      </c>
      <c r="T53">
        <f t="shared" si="21"/>
        <v>1</v>
      </c>
      <c r="U53">
        <f t="shared" si="22"/>
        <v>0</v>
      </c>
      <c r="V53">
        <f t="shared" si="23"/>
        <v>0</v>
      </c>
    </row>
    <row r="54" spans="1:22">
      <c r="A54" t="s">
        <v>22</v>
      </c>
      <c r="B54" t="s">
        <v>11</v>
      </c>
      <c r="C54" t="s">
        <v>109</v>
      </c>
      <c r="D54" t="s">
        <v>21</v>
      </c>
      <c r="E54" t="s">
        <v>19</v>
      </c>
      <c r="F54" t="s">
        <v>12</v>
      </c>
      <c r="G54" t="s">
        <v>21</v>
      </c>
      <c r="H54" s="27">
        <v>6.091309882</v>
      </c>
      <c r="I54" s="27">
        <v>6.1552705687999998</v>
      </c>
      <c r="J54" s="27">
        <f t="shared" si="12"/>
        <v>6.3960686799999777E-2</v>
      </c>
      <c r="K54" s="27">
        <f t="shared" si="13"/>
        <v>4.3300756769227178E-2</v>
      </c>
      <c r="L54" s="5">
        <v>442</v>
      </c>
      <c r="M54" s="5">
        <f t="shared" si="14"/>
        <v>471.19431569547436</v>
      </c>
      <c r="N54" s="27">
        <f t="shared" si="15"/>
        <v>29.194315695474359</v>
      </c>
      <c r="O54" s="27">
        <f t="shared" si="16"/>
        <v>6298.7999999999984</v>
      </c>
      <c r="P54">
        <f t="shared" si="17"/>
        <v>1</v>
      </c>
      <c r="Q54">
        <f t="shared" si="18"/>
        <v>0</v>
      </c>
      <c r="R54">
        <f t="shared" si="19"/>
        <v>0</v>
      </c>
      <c r="S54">
        <f t="shared" si="20"/>
        <v>1</v>
      </c>
      <c r="T54">
        <f t="shared" si="21"/>
        <v>0</v>
      </c>
      <c r="U54">
        <f t="shared" si="22"/>
        <v>0</v>
      </c>
      <c r="V54">
        <f t="shared" si="23"/>
        <v>1</v>
      </c>
    </row>
    <row r="55" spans="1:22">
      <c r="A55" t="s">
        <v>22</v>
      </c>
      <c r="B55" t="s">
        <v>11</v>
      </c>
      <c r="C55" t="s">
        <v>109</v>
      </c>
      <c r="D55" t="s">
        <v>12</v>
      </c>
      <c r="E55" t="s">
        <v>13</v>
      </c>
      <c r="F55" t="s">
        <v>14</v>
      </c>
      <c r="G55" t="s">
        <v>14</v>
      </c>
      <c r="H55" s="27">
        <v>6.0867747269999999</v>
      </c>
      <c r="I55" s="27">
        <v>7.3663447201999999</v>
      </c>
      <c r="J55" s="27">
        <f t="shared" si="12"/>
        <v>1.2795699932</v>
      </c>
      <c r="K55" s="27">
        <f t="shared" si="13"/>
        <v>3.8765601769227054E-2</v>
      </c>
      <c r="L55" s="5">
        <v>440</v>
      </c>
      <c r="M55" s="5">
        <f t="shared" si="14"/>
        <v>1581.8411306797457</v>
      </c>
      <c r="N55" s="27">
        <f t="shared" si="15"/>
        <v>1141.8411306797457</v>
      </c>
      <c r="O55" s="27">
        <f t="shared" si="16"/>
        <v>6300.7999999999984</v>
      </c>
      <c r="P55">
        <f t="shared" si="17"/>
        <v>1</v>
      </c>
      <c r="Q55">
        <f t="shared" si="18"/>
        <v>0</v>
      </c>
      <c r="R55">
        <f t="shared" si="19"/>
        <v>0</v>
      </c>
      <c r="S55">
        <f t="shared" si="20"/>
        <v>0</v>
      </c>
      <c r="T55">
        <f t="shared" si="21"/>
        <v>1</v>
      </c>
      <c r="U55">
        <f t="shared" si="22"/>
        <v>0</v>
      </c>
      <c r="V55">
        <f t="shared" si="23"/>
        <v>0</v>
      </c>
    </row>
    <row r="56" spans="1:22">
      <c r="A56" t="s">
        <v>23</v>
      </c>
      <c r="B56" t="s">
        <v>11</v>
      </c>
      <c r="C56" t="s">
        <v>109</v>
      </c>
      <c r="D56" t="s">
        <v>13</v>
      </c>
      <c r="E56" t="s">
        <v>13</v>
      </c>
      <c r="F56" t="s">
        <v>13</v>
      </c>
      <c r="G56" t="s">
        <v>15</v>
      </c>
      <c r="H56" s="27">
        <v>6.0637852089999997</v>
      </c>
      <c r="I56" s="27">
        <v>5.8667617603000002</v>
      </c>
      <c r="J56" s="27">
        <f t="shared" si="12"/>
        <v>0.19702344869999955</v>
      </c>
      <c r="K56" s="27">
        <f t="shared" si="13"/>
        <v>1.5776083769226901E-2</v>
      </c>
      <c r="L56" s="5">
        <v>430</v>
      </c>
      <c r="M56" s="5">
        <f t="shared" si="14"/>
        <v>353.10369251512134</v>
      </c>
      <c r="N56" s="27">
        <f t="shared" si="15"/>
        <v>76.896307484878662</v>
      </c>
      <c r="O56" s="27">
        <f t="shared" si="16"/>
        <v>6310.7999999999984</v>
      </c>
      <c r="P56">
        <f t="shared" si="17"/>
        <v>1</v>
      </c>
      <c r="Q56">
        <f t="shared" si="18"/>
        <v>0</v>
      </c>
      <c r="R56">
        <f t="shared" si="19"/>
        <v>0</v>
      </c>
      <c r="S56">
        <f t="shared" si="20"/>
        <v>1</v>
      </c>
      <c r="T56">
        <f t="shared" si="21"/>
        <v>0</v>
      </c>
      <c r="U56">
        <f t="shared" si="22"/>
        <v>0</v>
      </c>
      <c r="V56">
        <f t="shared" si="23"/>
        <v>1</v>
      </c>
    </row>
    <row r="57" spans="1:22">
      <c r="A57" t="s">
        <v>23</v>
      </c>
      <c r="B57" t="s">
        <v>11</v>
      </c>
      <c r="C57" t="s">
        <v>109</v>
      </c>
      <c r="D57" t="s">
        <v>13</v>
      </c>
      <c r="E57" t="s">
        <v>13</v>
      </c>
      <c r="F57" t="s">
        <v>13</v>
      </c>
      <c r="G57" t="s">
        <v>12</v>
      </c>
      <c r="H57" s="27">
        <v>6.0185932150000001</v>
      </c>
      <c r="I57" s="27">
        <v>6.5008772796000001</v>
      </c>
      <c r="J57" s="27">
        <f t="shared" si="12"/>
        <v>0.48228406459999995</v>
      </c>
      <c r="K57" s="27">
        <f t="shared" si="13"/>
        <v>2.9415910230772724E-2</v>
      </c>
      <c r="L57" s="5">
        <v>411</v>
      </c>
      <c r="M57" s="5">
        <f t="shared" si="14"/>
        <v>665.72540425799059</v>
      </c>
      <c r="N57" s="27">
        <f t="shared" si="15"/>
        <v>254.72540425799059</v>
      </c>
      <c r="O57" s="27">
        <f t="shared" si="16"/>
        <v>6329.7999999999984</v>
      </c>
      <c r="P57">
        <f t="shared" si="17"/>
        <v>1</v>
      </c>
      <c r="Q57">
        <f t="shared" si="18"/>
        <v>0</v>
      </c>
      <c r="R57">
        <f t="shared" si="19"/>
        <v>0</v>
      </c>
      <c r="S57">
        <f t="shared" si="20"/>
        <v>1</v>
      </c>
      <c r="T57">
        <f t="shared" si="21"/>
        <v>0</v>
      </c>
      <c r="U57">
        <f t="shared" si="22"/>
        <v>0</v>
      </c>
      <c r="V57">
        <f t="shared" si="23"/>
        <v>1</v>
      </c>
    </row>
    <row r="58" spans="1:22">
      <c r="A58" t="s">
        <v>22</v>
      </c>
      <c r="B58" t="s">
        <v>11</v>
      </c>
      <c r="C58" t="s">
        <v>109</v>
      </c>
      <c r="D58" t="s">
        <v>13</v>
      </c>
      <c r="E58" t="s">
        <v>12</v>
      </c>
      <c r="F58" t="s">
        <v>14</v>
      </c>
      <c r="G58" t="s">
        <v>14</v>
      </c>
      <c r="H58" s="27">
        <v>5.9687075600000004</v>
      </c>
      <c r="I58" s="27">
        <v>7.4191801978000003</v>
      </c>
      <c r="J58" s="27">
        <f t="shared" si="12"/>
        <v>1.4504726377999999</v>
      </c>
      <c r="K58" s="27">
        <f t="shared" si="13"/>
        <v>7.9301565230772475E-2</v>
      </c>
      <c r="L58" s="5">
        <v>391</v>
      </c>
      <c r="M58" s="5">
        <f t="shared" si="14"/>
        <v>1667.6657911083846</v>
      </c>
      <c r="N58" s="27">
        <f t="shared" si="15"/>
        <v>1276.6657911083846</v>
      </c>
      <c r="O58" s="27">
        <f t="shared" si="16"/>
        <v>6349.7999999999984</v>
      </c>
      <c r="P58">
        <f t="shared" si="17"/>
        <v>1</v>
      </c>
      <c r="Q58">
        <f t="shared" si="18"/>
        <v>0</v>
      </c>
      <c r="R58">
        <f t="shared" si="19"/>
        <v>0</v>
      </c>
      <c r="S58">
        <f t="shared" si="20"/>
        <v>0</v>
      </c>
      <c r="T58">
        <f t="shared" si="21"/>
        <v>1</v>
      </c>
      <c r="U58">
        <f t="shared" si="22"/>
        <v>0</v>
      </c>
      <c r="V58">
        <f t="shared" si="23"/>
        <v>0</v>
      </c>
    </row>
    <row r="59" spans="1:22">
      <c r="A59" t="s">
        <v>10</v>
      </c>
      <c r="B59" t="s">
        <v>11</v>
      </c>
      <c r="C59" t="s">
        <v>110</v>
      </c>
      <c r="D59" t="s">
        <v>19</v>
      </c>
      <c r="E59" t="s">
        <v>17</v>
      </c>
      <c r="F59" t="s">
        <v>16</v>
      </c>
      <c r="G59" t="s">
        <v>18</v>
      </c>
      <c r="H59" s="27">
        <v>5.8292396919999998</v>
      </c>
      <c r="I59" s="27">
        <v>6.8018101251000003</v>
      </c>
      <c r="J59" s="27">
        <f t="shared" si="12"/>
        <v>0.97257043310000046</v>
      </c>
      <c r="K59" s="27">
        <f t="shared" si="13"/>
        <v>0.21876943323077302</v>
      </c>
      <c r="L59" s="5">
        <v>340.1</v>
      </c>
      <c r="M59" s="5">
        <f t="shared" si="14"/>
        <v>899.47397937898438</v>
      </c>
      <c r="N59" s="27">
        <f t="shared" si="15"/>
        <v>559.37397937898436</v>
      </c>
      <c r="O59" s="27">
        <f t="shared" si="16"/>
        <v>6400.699999999998</v>
      </c>
      <c r="P59">
        <f t="shared" si="17"/>
        <v>1</v>
      </c>
      <c r="Q59">
        <f t="shared" si="18"/>
        <v>0</v>
      </c>
      <c r="R59">
        <f t="shared" si="19"/>
        <v>0</v>
      </c>
      <c r="S59">
        <f t="shared" si="20"/>
        <v>1</v>
      </c>
      <c r="T59">
        <f t="shared" si="21"/>
        <v>0</v>
      </c>
      <c r="U59">
        <f t="shared" si="22"/>
        <v>0</v>
      </c>
      <c r="V59">
        <f t="shared" si="23"/>
        <v>1</v>
      </c>
    </row>
    <row r="60" spans="1:22">
      <c r="A60" t="s">
        <v>23</v>
      </c>
      <c r="B60" t="s">
        <v>11</v>
      </c>
      <c r="C60" t="s">
        <v>109</v>
      </c>
      <c r="D60" t="s">
        <v>13</v>
      </c>
      <c r="E60" t="s">
        <v>19</v>
      </c>
      <c r="F60" t="s">
        <v>13</v>
      </c>
      <c r="G60" t="s">
        <v>13</v>
      </c>
      <c r="H60" s="27">
        <v>5.7990926549999999</v>
      </c>
      <c r="I60" s="27">
        <v>6.5396537334999998</v>
      </c>
      <c r="J60" s="27">
        <f t="shared" si="12"/>
        <v>0.74056107849999986</v>
      </c>
      <c r="K60" s="27">
        <f t="shared" si="13"/>
        <v>0.2489164702307729</v>
      </c>
      <c r="L60" s="5">
        <v>330</v>
      </c>
      <c r="M60" s="5">
        <f t="shared" si="14"/>
        <v>692.04690388407755</v>
      </c>
      <c r="N60" s="27">
        <f t="shared" si="15"/>
        <v>362.04690388407755</v>
      </c>
      <c r="O60" s="27">
        <f t="shared" si="16"/>
        <v>6410.7999999999984</v>
      </c>
      <c r="P60">
        <f t="shared" si="17"/>
        <v>1</v>
      </c>
      <c r="Q60">
        <f t="shared" si="18"/>
        <v>0</v>
      </c>
      <c r="R60">
        <f t="shared" si="19"/>
        <v>0</v>
      </c>
      <c r="S60">
        <f t="shared" si="20"/>
        <v>1</v>
      </c>
      <c r="T60">
        <f t="shared" si="21"/>
        <v>0</v>
      </c>
      <c r="U60">
        <f t="shared" si="22"/>
        <v>0</v>
      </c>
      <c r="V60">
        <f t="shared" si="23"/>
        <v>1</v>
      </c>
    </row>
    <row r="61" spans="1:22">
      <c r="A61" t="s">
        <v>10</v>
      </c>
      <c r="B61" t="s">
        <v>11</v>
      </c>
      <c r="C61" t="s">
        <v>110</v>
      </c>
      <c r="D61" t="s">
        <v>20</v>
      </c>
      <c r="E61" t="s">
        <v>12</v>
      </c>
      <c r="F61" t="s">
        <v>14</v>
      </c>
      <c r="G61" t="s">
        <v>14</v>
      </c>
      <c r="H61" s="27">
        <v>5.7683209959999999</v>
      </c>
      <c r="I61" s="27">
        <v>5.6218771850999998</v>
      </c>
      <c r="J61" s="27">
        <f t="shared" si="12"/>
        <v>0.14644381090000014</v>
      </c>
      <c r="K61" s="27">
        <f t="shared" si="13"/>
        <v>0.27968812923077291</v>
      </c>
      <c r="L61" s="5">
        <v>320</v>
      </c>
      <c r="M61" s="5">
        <f t="shared" si="14"/>
        <v>276.40776507134478</v>
      </c>
      <c r="N61" s="27">
        <f t="shared" si="15"/>
        <v>43.592234928655216</v>
      </c>
      <c r="O61" s="27">
        <f t="shared" si="16"/>
        <v>6420.7999999999984</v>
      </c>
      <c r="P61">
        <f t="shared" si="17"/>
        <v>1</v>
      </c>
      <c r="Q61">
        <f t="shared" si="18"/>
        <v>0</v>
      </c>
      <c r="R61">
        <f t="shared" si="19"/>
        <v>0</v>
      </c>
      <c r="S61">
        <f t="shared" si="20"/>
        <v>1</v>
      </c>
      <c r="T61">
        <f t="shared" si="21"/>
        <v>0</v>
      </c>
      <c r="U61">
        <f t="shared" si="22"/>
        <v>0</v>
      </c>
      <c r="V61">
        <f t="shared" si="23"/>
        <v>1</v>
      </c>
    </row>
    <row r="62" spans="1:22">
      <c r="A62" t="s">
        <v>22</v>
      </c>
      <c r="B62" t="s">
        <v>11</v>
      </c>
      <c r="C62" t="s">
        <v>109</v>
      </c>
      <c r="D62" t="s">
        <v>13</v>
      </c>
      <c r="E62" t="s">
        <v>13</v>
      </c>
      <c r="F62" t="s">
        <v>14</v>
      </c>
      <c r="G62" t="s">
        <v>14</v>
      </c>
      <c r="H62" s="27">
        <v>5.7525726390000003</v>
      </c>
      <c r="I62" s="27">
        <v>6.9619152775000002</v>
      </c>
      <c r="J62" s="27">
        <f t="shared" si="12"/>
        <v>1.2093426384999999</v>
      </c>
      <c r="K62" s="27">
        <f t="shared" si="13"/>
        <v>0.29543648623077257</v>
      </c>
      <c r="L62" s="5">
        <v>315</v>
      </c>
      <c r="M62" s="5">
        <f t="shared" si="14"/>
        <v>1055.6534916377254</v>
      </c>
      <c r="N62" s="27">
        <f t="shared" si="15"/>
        <v>740.65349163772544</v>
      </c>
      <c r="O62" s="27">
        <f t="shared" si="16"/>
        <v>6425.7999999999984</v>
      </c>
      <c r="P62">
        <f t="shared" si="17"/>
        <v>1</v>
      </c>
      <c r="Q62">
        <f t="shared" si="18"/>
        <v>0</v>
      </c>
      <c r="R62">
        <f t="shared" si="19"/>
        <v>0</v>
      </c>
      <c r="S62">
        <f t="shared" si="20"/>
        <v>0</v>
      </c>
      <c r="T62">
        <f t="shared" si="21"/>
        <v>1</v>
      </c>
      <c r="U62">
        <f t="shared" si="22"/>
        <v>0</v>
      </c>
      <c r="V62">
        <f t="shared" si="23"/>
        <v>0</v>
      </c>
    </row>
    <row r="63" spans="1:22">
      <c r="A63" t="s">
        <v>23</v>
      </c>
      <c r="B63" t="s">
        <v>11</v>
      </c>
      <c r="C63" t="s">
        <v>109</v>
      </c>
      <c r="D63" t="s">
        <v>13</v>
      </c>
      <c r="E63" t="s">
        <v>15</v>
      </c>
      <c r="F63" t="s">
        <v>13</v>
      </c>
      <c r="G63" t="s">
        <v>13</v>
      </c>
      <c r="H63" s="27">
        <v>5.7235851020000004</v>
      </c>
      <c r="I63" s="27">
        <v>5.7643936700999996</v>
      </c>
      <c r="J63" s="27">
        <f t="shared" si="12"/>
        <v>4.0808568099999221E-2</v>
      </c>
      <c r="K63" s="27">
        <f t="shared" si="13"/>
        <v>0.32442402323077246</v>
      </c>
      <c r="L63" s="5">
        <v>306</v>
      </c>
      <c r="M63" s="5">
        <f t="shared" si="14"/>
        <v>318.74572037245218</v>
      </c>
      <c r="N63" s="27">
        <f t="shared" si="15"/>
        <v>12.745720372452183</v>
      </c>
      <c r="O63" s="27">
        <f t="shared" si="16"/>
        <v>6434.7999999999984</v>
      </c>
      <c r="P63">
        <f t="shared" si="17"/>
        <v>1</v>
      </c>
      <c r="Q63">
        <f t="shared" si="18"/>
        <v>0</v>
      </c>
      <c r="R63">
        <f t="shared" si="19"/>
        <v>0</v>
      </c>
      <c r="S63">
        <f t="shared" si="20"/>
        <v>1</v>
      </c>
      <c r="T63">
        <f t="shared" si="21"/>
        <v>0</v>
      </c>
      <c r="U63">
        <f t="shared" si="22"/>
        <v>0</v>
      </c>
      <c r="V63">
        <f t="shared" si="23"/>
        <v>1</v>
      </c>
    </row>
    <row r="64" spans="1:22">
      <c r="A64" t="s">
        <v>30</v>
      </c>
      <c r="B64" t="s">
        <v>26</v>
      </c>
      <c r="C64" t="s">
        <v>110</v>
      </c>
      <c r="D64" t="s">
        <v>27</v>
      </c>
      <c r="E64" t="s">
        <v>15</v>
      </c>
      <c r="F64" t="s">
        <v>12</v>
      </c>
      <c r="G64" t="s">
        <v>13</v>
      </c>
      <c r="H64" s="27">
        <v>5.7104270169999998</v>
      </c>
      <c r="I64" s="27">
        <v>6.3225477047999998</v>
      </c>
      <c r="J64" s="27">
        <f t="shared" si="12"/>
        <v>0.61212068780000006</v>
      </c>
      <c r="K64" s="27">
        <f t="shared" si="13"/>
        <v>0.33758210823077306</v>
      </c>
      <c r="L64" s="5">
        <v>302</v>
      </c>
      <c r="M64" s="5">
        <f t="shared" si="14"/>
        <v>556.99023301973557</v>
      </c>
      <c r="N64" s="27">
        <f t="shared" si="15"/>
        <v>254.99023301973557</v>
      </c>
      <c r="O64" s="27">
        <f t="shared" si="16"/>
        <v>6438.7999999999984</v>
      </c>
      <c r="P64">
        <f t="shared" si="17"/>
        <v>1</v>
      </c>
      <c r="Q64">
        <f t="shared" si="18"/>
        <v>0</v>
      </c>
      <c r="R64">
        <f t="shared" si="19"/>
        <v>0</v>
      </c>
      <c r="S64">
        <f t="shared" si="20"/>
        <v>1</v>
      </c>
      <c r="T64">
        <f t="shared" si="21"/>
        <v>0</v>
      </c>
      <c r="U64">
        <f t="shared" si="22"/>
        <v>0</v>
      </c>
      <c r="V64">
        <f t="shared" si="23"/>
        <v>1</v>
      </c>
    </row>
    <row r="65" spans="1:22">
      <c r="A65" t="s">
        <v>10</v>
      </c>
      <c r="B65" t="s">
        <v>11</v>
      </c>
      <c r="C65" t="s">
        <v>110</v>
      </c>
      <c r="D65" t="s">
        <v>19</v>
      </c>
      <c r="E65" t="s">
        <v>19</v>
      </c>
      <c r="F65" t="s">
        <v>14</v>
      </c>
      <c r="G65" t="s">
        <v>14</v>
      </c>
      <c r="H65" s="27">
        <v>5.6549423089999999</v>
      </c>
      <c r="I65" s="27">
        <v>6.3942606634999999</v>
      </c>
      <c r="J65" s="27">
        <f t="shared" si="12"/>
        <v>0.73931835449999994</v>
      </c>
      <c r="K65" s="27">
        <f t="shared" si="13"/>
        <v>0.39306681623077289</v>
      </c>
      <c r="L65" s="5">
        <v>285.7</v>
      </c>
      <c r="M65" s="5">
        <f t="shared" si="14"/>
        <v>598.40074012535354</v>
      </c>
      <c r="N65" s="27">
        <f t="shared" si="15"/>
        <v>312.70074012535355</v>
      </c>
      <c r="O65" s="27">
        <f t="shared" si="16"/>
        <v>6455.0999999999985</v>
      </c>
      <c r="P65">
        <f t="shared" si="17"/>
        <v>1</v>
      </c>
      <c r="Q65">
        <f t="shared" si="18"/>
        <v>0</v>
      </c>
      <c r="R65">
        <f t="shared" si="19"/>
        <v>0</v>
      </c>
      <c r="S65">
        <f t="shared" si="20"/>
        <v>1</v>
      </c>
      <c r="T65">
        <f t="shared" si="21"/>
        <v>0</v>
      </c>
      <c r="U65">
        <f t="shared" si="22"/>
        <v>0</v>
      </c>
      <c r="V65">
        <f t="shared" si="23"/>
        <v>1</v>
      </c>
    </row>
    <row r="66" spans="1:22">
      <c r="A66" t="s">
        <v>30</v>
      </c>
      <c r="B66" t="s">
        <v>26</v>
      </c>
      <c r="C66" t="s">
        <v>110</v>
      </c>
      <c r="D66" t="s">
        <v>27</v>
      </c>
      <c r="E66" t="s">
        <v>16</v>
      </c>
      <c r="F66" t="s">
        <v>12</v>
      </c>
      <c r="G66" t="s">
        <v>13</v>
      </c>
      <c r="H66" s="27">
        <v>5.6419070710000003</v>
      </c>
      <c r="I66" s="27">
        <v>5.6788500921000002</v>
      </c>
      <c r="J66" s="27">
        <f t="shared" ref="J66:J97" si="24">ABS(H66-I66)</f>
        <v>3.6943021099999918E-2</v>
      </c>
      <c r="K66" s="27">
        <f t="shared" ref="K66:K97" si="25">ABS($AB$2-H66)</f>
        <v>0.4061020542307725</v>
      </c>
      <c r="L66" s="5">
        <v>282</v>
      </c>
      <c r="M66" s="5">
        <f t="shared" ref="M66:M97" si="26">EXP(I66)</f>
        <v>292.61275866634878</v>
      </c>
      <c r="N66" s="27">
        <f t="shared" ref="N66:N97" si="27">ABS(L66-M66)</f>
        <v>10.612758666348782</v>
      </c>
      <c r="O66" s="27">
        <f t="shared" ref="O66:O97" si="28">ABS($AB$3-L66)</f>
        <v>6458.7999999999984</v>
      </c>
      <c r="P66">
        <f t="shared" ref="P66:P97" si="29">IF(L66&lt;1000,1,0)</f>
        <v>1</v>
      </c>
      <c r="Q66">
        <f t="shared" ref="Q66:Q97" si="30">IF(L66&gt;=1000,IF(L66&lt;15000,1,0),0)</f>
        <v>0</v>
      </c>
      <c r="R66">
        <f t="shared" ref="R66:R97" si="31">IF(L66&gt;=15000,1,0)</f>
        <v>0</v>
      </c>
      <c r="S66">
        <f t="shared" ref="S66:S97" si="32">IF(M66&lt;1000,1,0)</f>
        <v>1</v>
      </c>
      <c r="T66">
        <f t="shared" ref="T66:T97" si="33">IF(M66&gt;=1000,IF(M66&lt;15000,1,0),0)</f>
        <v>0</v>
      </c>
      <c r="U66">
        <f t="shared" ref="U66:U97" si="34">IF(M66&gt;=15000,1,0)</f>
        <v>0</v>
      </c>
      <c r="V66">
        <f t="shared" ref="V66:V97" si="35">P66*S66+Q66*T66+R66*U66</f>
        <v>1</v>
      </c>
    </row>
    <row r="67" spans="1:22">
      <c r="A67" t="s">
        <v>30</v>
      </c>
      <c r="B67" t="s">
        <v>26</v>
      </c>
      <c r="C67" t="s">
        <v>109</v>
      </c>
      <c r="D67" t="s">
        <v>28</v>
      </c>
      <c r="E67" t="s">
        <v>13</v>
      </c>
      <c r="F67" t="s">
        <v>13</v>
      </c>
      <c r="G67" t="s">
        <v>13</v>
      </c>
      <c r="H67" s="27">
        <v>5.5984219590000004</v>
      </c>
      <c r="I67" s="27">
        <v>5.6222072439000002</v>
      </c>
      <c r="J67" s="27">
        <f t="shared" si="24"/>
        <v>2.3785284899999759E-2</v>
      </c>
      <c r="K67" s="27">
        <f t="shared" si="25"/>
        <v>0.44958716623077244</v>
      </c>
      <c r="L67" s="5">
        <v>270</v>
      </c>
      <c r="M67" s="5">
        <f t="shared" si="26"/>
        <v>276.49901094401832</v>
      </c>
      <c r="N67" s="27">
        <f t="shared" si="27"/>
        <v>6.4990109440183232</v>
      </c>
      <c r="O67" s="27">
        <f t="shared" si="28"/>
        <v>6470.7999999999984</v>
      </c>
      <c r="P67">
        <f t="shared" si="29"/>
        <v>1</v>
      </c>
      <c r="Q67">
        <f t="shared" si="30"/>
        <v>0</v>
      </c>
      <c r="R67">
        <f t="shared" si="31"/>
        <v>0</v>
      </c>
      <c r="S67">
        <f t="shared" si="32"/>
        <v>1</v>
      </c>
      <c r="T67">
        <f t="shared" si="33"/>
        <v>0</v>
      </c>
      <c r="U67">
        <f t="shared" si="34"/>
        <v>0</v>
      </c>
      <c r="V67">
        <f t="shared" si="35"/>
        <v>1</v>
      </c>
    </row>
    <row r="68" spans="1:22">
      <c r="A68" t="s">
        <v>23</v>
      </c>
      <c r="B68" t="s">
        <v>11</v>
      </c>
      <c r="C68" t="s">
        <v>109</v>
      </c>
      <c r="D68" t="s">
        <v>13</v>
      </c>
      <c r="E68" t="s">
        <v>13</v>
      </c>
      <c r="F68" t="s">
        <v>19</v>
      </c>
      <c r="G68" t="s">
        <v>13</v>
      </c>
      <c r="H68" s="27">
        <v>5.4680601409999996</v>
      </c>
      <c r="I68" s="27">
        <v>5.6913220307000003</v>
      </c>
      <c r="J68" s="27">
        <f t="shared" si="24"/>
        <v>0.22326188970000072</v>
      </c>
      <c r="K68" s="27">
        <f t="shared" si="25"/>
        <v>0.57994898423077323</v>
      </c>
      <c r="L68" s="5">
        <v>237</v>
      </c>
      <c r="M68" s="5">
        <f t="shared" si="26"/>
        <v>296.28505978117352</v>
      </c>
      <c r="N68" s="27">
        <f t="shared" si="27"/>
        <v>59.285059781173516</v>
      </c>
      <c r="O68" s="27">
        <f t="shared" si="28"/>
        <v>6503.7999999999984</v>
      </c>
      <c r="P68">
        <f t="shared" si="29"/>
        <v>1</v>
      </c>
      <c r="Q68">
        <f t="shared" si="30"/>
        <v>0</v>
      </c>
      <c r="R68">
        <f t="shared" si="31"/>
        <v>0</v>
      </c>
      <c r="S68">
        <f t="shared" si="32"/>
        <v>1</v>
      </c>
      <c r="T68">
        <f t="shared" si="33"/>
        <v>0</v>
      </c>
      <c r="U68">
        <f t="shared" si="34"/>
        <v>0</v>
      </c>
      <c r="V68">
        <f t="shared" si="35"/>
        <v>1</v>
      </c>
    </row>
    <row r="69" spans="1:22">
      <c r="A69" t="s">
        <v>22</v>
      </c>
      <c r="B69" t="s">
        <v>11</v>
      </c>
      <c r="C69" t="s">
        <v>109</v>
      </c>
      <c r="D69" t="s">
        <v>21</v>
      </c>
      <c r="E69" t="s">
        <v>19</v>
      </c>
      <c r="F69" t="s">
        <v>19</v>
      </c>
      <c r="G69" t="s">
        <v>21</v>
      </c>
      <c r="H69" s="27">
        <v>5.4071717719999999</v>
      </c>
      <c r="I69" s="27">
        <v>5.0842232083000001</v>
      </c>
      <c r="J69" s="27">
        <f t="shared" si="24"/>
        <v>0.3229485636999998</v>
      </c>
      <c r="K69" s="27">
        <f t="shared" si="25"/>
        <v>0.64083735323077295</v>
      </c>
      <c r="L69" s="5">
        <v>223</v>
      </c>
      <c r="M69" s="5">
        <f t="shared" si="26"/>
        <v>161.454474018393</v>
      </c>
      <c r="N69" s="27">
        <f t="shared" si="27"/>
        <v>61.545525981607</v>
      </c>
      <c r="O69" s="27">
        <f t="shared" si="28"/>
        <v>6517.7999999999984</v>
      </c>
      <c r="P69">
        <f t="shared" si="29"/>
        <v>1</v>
      </c>
      <c r="Q69">
        <f t="shared" si="30"/>
        <v>0</v>
      </c>
      <c r="R69">
        <f t="shared" si="31"/>
        <v>0</v>
      </c>
      <c r="S69">
        <f t="shared" si="32"/>
        <v>1</v>
      </c>
      <c r="T69">
        <f t="shared" si="33"/>
        <v>0</v>
      </c>
      <c r="U69">
        <f t="shared" si="34"/>
        <v>0</v>
      </c>
      <c r="V69">
        <f t="shared" si="35"/>
        <v>1</v>
      </c>
    </row>
    <row r="70" spans="1:22">
      <c r="A70" t="s">
        <v>23</v>
      </c>
      <c r="B70" t="s">
        <v>11</v>
      </c>
      <c r="C70" t="s">
        <v>109</v>
      </c>
      <c r="D70" t="s">
        <v>13</v>
      </c>
      <c r="E70" t="s">
        <v>13</v>
      </c>
      <c r="F70" t="s">
        <v>15</v>
      </c>
      <c r="G70" t="s">
        <v>13</v>
      </c>
      <c r="H70" s="27">
        <v>5.3844950630000001</v>
      </c>
      <c r="I70" s="27">
        <v>5.9761398966000003</v>
      </c>
      <c r="J70" s="27">
        <f t="shared" si="24"/>
        <v>0.5916448336000002</v>
      </c>
      <c r="K70" s="27">
        <f t="shared" si="25"/>
        <v>0.66351406223077269</v>
      </c>
      <c r="L70" s="5">
        <v>218</v>
      </c>
      <c r="M70" s="5">
        <f t="shared" si="26"/>
        <v>393.9168697680899</v>
      </c>
      <c r="N70" s="27">
        <f t="shared" si="27"/>
        <v>175.9168697680899</v>
      </c>
      <c r="O70" s="27">
        <f t="shared" si="28"/>
        <v>6522.7999999999984</v>
      </c>
      <c r="P70">
        <f t="shared" si="29"/>
        <v>1</v>
      </c>
      <c r="Q70">
        <f t="shared" si="30"/>
        <v>0</v>
      </c>
      <c r="R70">
        <f t="shared" si="31"/>
        <v>0</v>
      </c>
      <c r="S70">
        <f t="shared" si="32"/>
        <v>1</v>
      </c>
      <c r="T70">
        <f t="shared" si="33"/>
        <v>0</v>
      </c>
      <c r="U70">
        <f t="shared" si="34"/>
        <v>0</v>
      </c>
      <c r="V70">
        <f t="shared" si="35"/>
        <v>1</v>
      </c>
    </row>
    <row r="71" spans="1:22">
      <c r="A71" t="s">
        <v>30</v>
      </c>
      <c r="B71" t="s">
        <v>26</v>
      </c>
      <c r="C71" t="s">
        <v>110</v>
      </c>
      <c r="D71" t="s">
        <v>29</v>
      </c>
      <c r="E71" t="s">
        <v>13</v>
      </c>
      <c r="F71" t="s">
        <v>14</v>
      </c>
      <c r="G71" t="s">
        <v>14</v>
      </c>
      <c r="H71" s="27">
        <v>5.3518581340000004</v>
      </c>
      <c r="I71" s="27">
        <v>4.6131015350000002</v>
      </c>
      <c r="J71" s="27">
        <f t="shared" si="24"/>
        <v>0.73875659900000024</v>
      </c>
      <c r="K71" s="27">
        <f t="shared" si="25"/>
        <v>0.6961509912307724</v>
      </c>
      <c r="L71" s="5">
        <v>211</v>
      </c>
      <c r="M71" s="5">
        <f t="shared" si="26"/>
        <v>100.79628854809282</v>
      </c>
      <c r="N71" s="27">
        <f t="shared" si="27"/>
        <v>110.20371145190718</v>
      </c>
      <c r="O71" s="27">
        <f t="shared" si="28"/>
        <v>6529.7999999999984</v>
      </c>
      <c r="P71">
        <f t="shared" si="29"/>
        <v>1</v>
      </c>
      <c r="Q71">
        <f t="shared" si="30"/>
        <v>0</v>
      </c>
      <c r="R71">
        <f t="shared" si="31"/>
        <v>0</v>
      </c>
      <c r="S71">
        <f t="shared" si="32"/>
        <v>1</v>
      </c>
      <c r="T71">
        <f t="shared" si="33"/>
        <v>0</v>
      </c>
      <c r="U71">
        <f t="shared" si="34"/>
        <v>0</v>
      </c>
      <c r="V71">
        <f t="shared" si="35"/>
        <v>1</v>
      </c>
    </row>
    <row r="72" spans="1:22">
      <c r="A72" t="s">
        <v>25</v>
      </c>
      <c r="B72" t="s">
        <v>26</v>
      </c>
      <c r="C72" t="s">
        <v>110</v>
      </c>
      <c r="D72" t="s">
        <v>27</v>
      </c>
      <c r="E72" t="s">
        <v>15</v>
      </c>
      <c r="F72" t="s">
        <v>15</v>
      </c>
      <c r="G72" t="s">
        <v>15</v>
      </c>
      <c r="H72" s="27">
        <v>5.2832037290000002</v>
      </c>
      <c r="I72" s="27">
        <v>5.5922096392</v>
      </c>
      <c r="J72" s="27">
        <f t="shared" si="24"/>
        <v>0.30900591019999979</v>
      </c>
      <c r="K72" s="27">
        <f t="shared" si="25"/>
        <v>0.76480539623077259</v>
      </c>
      <c r="L72" s="5">
        <v>197</v>
      </c>
      <c r="M72" s="5">
        <f t="shared" si="26"/>
        <v>268.3278729261869</v>
      </c>
      <c r="N72" s="27">
        <f t="shared" si="27"/>
        <v>71.327872926186899</v>
      </c>
      <c r="O72" s="27">
        <f t="shared" si="28"/>
        <v>6543.7999999999984</v>
      </c>
      <c r="P72">
        <f t="shared" si="29"/>
        <v>1</v>
      </c>
      <c r="Q72">
        <f t="shared" si="30"/>
        <v>0</v>
      </c>
      <c r="R72">
        <f t="shared" si="31"/>
        <v>0</v>
      </c>
      <c r="S72">
        <f t="shared" si="32"/>
        <v>1</v>
      </c>
      <c r="T72">
        <f t="shared" si="33"/>
        <v>0</v>
      </c>
      <c r="U72">
        <f t="shared" si="34"/>
        <v>0</v>
      </c>
      <c r="V72">
        <f t="shared" si="35"/>
        <v>1</v>
      </c>
    </row>
    <row r="73" spans="1:22">
      <c r="A73" t="s">
        <v>10</v>
      </c>
      <c r="B73" t="s">
        <v>11</v>
      </c>
      <c r="C73" t="s">
        <v>109</v>
      </c>
      <c r="D73" t="s">
        <v>13</v>
      </c>
      <c r="E73" t="s">
        <v>20</v>
      </c>
      <c r="F73" t="s">
        <v>14</v>
      </c>
      <c r="G73" t="s">
        <v>14</v>
      </c>
      <c r="H73" s="27">
        <v>5.2225156530000003</v>
      </c>
      <c r="I73" s="27">
        <v>6.4534238343999997</v>
      </c>
      <c r="J73" s="27">
        <f t="shared" si="24"/>
        <v>1.2309081813999994</v>
      </c>
      <c r="K73" s="27">
        <f t="shared" si="25"/>
        <v>0.82549347223077252</v>
      </c>
      <c r="L73" s="5">
        <v>185.4</v>
      </c>
      <c r="M73" s="5">
        <f t="shared" si="26"/>
        <v>634.87227339460026</v>
      </c>
      <c r="N73" s="27">
        <f t="shared" si="27"/>
        <v>449.47227339460028</v>
      </c>
      <c r="O73" s="27">
        <f t="shared" si="28"/>
        <v>6555.3999999999987</v>
      </c>
      <c r="P73">
        <f t="shared" si="29"/>
        <v>1</v>
      </c>
      <c r="Q73">
        <f t="shared" si="30"/>
        <v>0</v>
      </c>
      <c r="R73">
        <f t="shared" si="31"/>
        <v>0</v>
      </c>
      <c r="S73">
        <f t="shared" si="32"/>
        <v>1</v>
      </c>
      <c r="T73">
        <f t="shared" si="33"/>
        <v>0</v>
      </c>
      <c r="U73">
        <f t="shared" si="34"/>
        <v>0</v>
      </c>
      <c r="V73">
        <f t="shared" si="35"/>
        <v>1</v>
      </c>
    </row>
    <row r="74" spans="1:22">
      <c r="A74" t="s">
        <v>30</v>
      </c>
      <c r="B74" t="s">
        <v>26</v>
      </c>
      <c r="C74" t="s">
        <v>110</v>
      </c>
      <c r="D74" t="s">
        <v>27</v>
      </c>
      <c r="E74" t="s">
        <v>19</v>
      </c>
      <c r="F74" t="s">
        <v>12</v>
      </c>
      <c r="G74" t="s">
        <v>19</v>
      </c>
      <c r="H74" s="27">
        <v>5.0931365160000004</v>
      </c>
      <c r="I74" s="27">
        <v>4.8614828057999997</v>
      </c>
      <c r="J74" s="27">
        <f t="shared" si="24"/>
        <v>0.2316537102000007</v>
      </c>
      <c r="K74" s="27">
        <f t="shared" si="25"/>
        <v>0.95487260923077244</v>
      </c>
      <c r="L74" s="5">
        <v>162.9</v>
      </c>
      <c r="M74" s="5">
        <f t="shared" si="26"/>
        <v>129.21566185633606</v>
      </c>
      <c r="N74" s="27">
        <f t="shared" si="27"/>
        <v>33.68433814366395</v>
      </c>
      <c r="O74" s="27">
        <f t="shared" si="28"/>
        <v>6577.8999999999987</v>
      </c>
      <c r="P74">
        <f t="shared" si="29"/>
        <v>1</v>
      </c>
      <c r="Q74">
        <f t="shared" si="30"/>
        <v>0</v>
      </c>
      <c r="R74">
        <f t="shared" si="31"/>
        <v>0</v>
      </c>
      <c r="S74">
        <f t="shared" si="32"/>
        <v>1</v>
      </c>
      <c r="T74">
        <f t="shared" si="33"/>
        <v>0</v>
      </c>
      <c r="U74">
        <f t="shared" si="34"/>
        <v>0</v>
      </c>
      <c r="V74">
        <f t="shared" si="35"/>
        <v>1</v>
      </c>
    </row>
    <row r="75" spans="1:22">
      <c r="A75" t="s">
        <v>30</v>
      </c>
      <c r="B75" t="s">
        <v>26</v>
      </c>
      <c r="C75" t="s">
        <v>110</v>
      </c>
      <c r="D75" t="s">
        <v>27</v>
      </c>
      <c r="E75" t="s">
        <v>16</v>
      </c>
      <c r="F75" t="s">
        <v>12</v>
      </c>
      <c r="G75" t="s">
        <v>19</v>
      </c>
      <c r="H75" s="27">
        <v>5.0039463059999996</v>
      </c>
      <c r="I75" s="27">
        <v>5.1037563985999999</v>
      </c>
      <c r="J75" s="27">
        <f t="shared" si="24"/>
        <v>9.9810092600000289E-2</v>
      </c>
      <c r="K75" s="27">
        <f t="shared" si="25"/>
        <v>1.0440628192307733</v>
      </c>
      <c r="L75" s="5">
        <v>149</v>
      </c>
      <c r="M75" s="5">
        <f t="shared" si="26"/>
        <v>164.63919763126299</v>
      </c>
      <c r="N75" s="27">
        <f t="shared" si="27"/>
        <v>15.639197631262988</v>
      </c>
      <c r="O75" s="27">
        <f t="shared" si="28"/>
        <v>6591.7999999999984</v>
      </c>
      <c r="P75">
        <f t="shared" si="29"/>
        <v>1</v>
      </c>
      <c r="Q75">
        <f t="shared" si="30"/>
        <v>0</v>
      </c>
      <c r="R75">
        <f t="shared" si="31"/>
        <v>0</v>
      </c>
      <c r="S75">
        <f t="shared" si="32"/>
        <v>1</v>
      </c>
      <c r="T75">
        <f t="shared" si="33"/>
        <v>0</v>
      </c>
      <c r="U75">
        <f t="shared" si="34"/>
        <v>0</v>
      </c>
      <c r="V75">
        <f t="shared" si="35"/>
        <v>1</v>
      </c>
    </row>
    <row r="76" spans="1:22">
      <c r="A76" t="s">
        <v>10</v>
      </c>
      <c r="B76" t="s">
        <v>11</v>
      </c>
      <c r="C76" t="s">
        <v>110</v>
      </c>
      <c r="D76" t="s">
        <v>19</v>
      </c>
      <c r="E76" t="s">
        <v>12</v>
      </c>
      <c r="F76" t="s">
        <v>16</v>
      </c>
      <c r="G76" t="s">
        <v>18</v>
      </c>
      <c r="H76" s="27">
        <v>4.9621450850000004</v>
      </c>
      <c r="I76" s="27">
        <v>5.4782891684999999</v>
      </c>
      <c r="J76" s="27">
        <f t="shared" si="24"/>
        <v>0.51614408349999952</v>
      </c>
      <c r="K76" s="27">
        <f t="shared" si="25"/>
        <v>1.0858640402307724</v>
      </c>
      <c r="L76" s="5">
        <v>142.9</v>
      </c>
      <c r="M76" s="5">
        <f t="shared" si="26"/>
        <v>239.43672088101232</v>
      </c>
      <c r="N76" s="27">
        <f t="shared" si="27"/>
        <v>96.536720881012315</v>
      </c>
      <c r="O76" s="27">
        <f t="shared" si="28"/>
        <v>6597.8999999999987</v>
      </c>
      <c r="P76">
        <f t="shared" si="29"/>
        <v>1</v>
      </c>
      <c r="Q76">
        <f t="shared" si="30"/>
        <v>0</v>
      </c>
      <c r="R76">
        <f t="shared" si="31"/>
        <v>0</v>
      </c>
      <c r="S76">
        <f t="shared" si="32"/>
        <v>1</v>
      </c>
      <c r="T76">
        <f t="shared" si="33"/>
        <v>0</v>
      </c>
      <c r="U76">
        <f t="shared" si="34"/>
        <v>0</v>
      </c>
      <c r="V76">
        <f t="shared" si="35"/>
        <v>1</v>
      </c>
    </row>
    <row r="77" spans="1:22">
      <c r="A77" t="s">
        <v>22</v>
      </c>
      <c r="B77" t="s">
        <v>11</v>
      </c>
      <c r="C77" t="s">
        <v>109</v>
      </c>
      <c r="D77" t="s">
        <v>19</v>
      </c>
      <c r="E77" t="s">
        <v>12</v>
      </c>
      <c r="F77" t="s">
        <v>14</v>
      </c>
      <c r="G77" t="s">
        <v>14</v>
      </c>
      <c r="H77" s="27">
        <v>4.8751973230000001</v>
      </c>
      <c r="I77" s="27">
        <v>3.7787164833000002</v>
      </c>
      <c r="J77" s="27">
        <f t="shared" si="24"/>
        <v>1.0964808396999999</v>
      </c>
      <c r="K77" s="27">
        <f t="shared" si="25"/>
        <v>1.1728118022307727</v>
      </c>
      <c r="L77" s="5">
        <v>131</v>
      </c>
      <c r="M77" s="5">
        <f t="shared" si="26"/>
        <v>43.75983919044684</v>
      </c>
      <c r="N77" s="27">
        <f t="shared" si="27"/>
        <v>87.24016080955316</v>
      </c>
      <c r="O77" s="27">
        <f t="shared" si="28"/>
        <v>6609.7999999999984</v>
      </c>
      <c r="P77">
        <f t="shared" si="29"/>
        <v>1</v>
      </c>
      <c r="Q77">
        <f t="shared" si="30"/>
        <v>0</v>
      </c>
      <c r="R77">
        <f t="shared" si="31"/>
        <v>0</v>
      </c>
      <c r="S77">
        <f t="shared" si="32"/>
        <v>1</v>
      </c>
      <c r="T77">
        <f t="shared" si="33"/>
        <v>0</v>
      </c>
      <c r="U77">
        <f t="shared" si="34"/>
        <v>0</v>
      </c>
      <c r="V77">
        <f t="shared" si="35"/>
        <v>1</v>
      </c>
    </row>
    <row r="78" spans="1:22">
      <c r="A78" t="s">
        <v>22</v>
      </c>
      <c r="B78" t="s">
        <v>11</v>
      </c>
      <c r="C78" t="s">
        <v>109</v>
      </c>
      <c r="D78" t="s">
        <v>19</v>
      </c>
      <c r="E78" t="s">
        <v>21</v>
      </c>
      <c r="F78" t="s">
        <v>12</v>
      </c>
      <c r="G78" t="s">
        <v>21</v>
      </c>
      <c r="H78" s="27">
        <v>4.8121843550000003</v>
      </c>
      <c r="I78" s="27">
        <v>6.0211899663999997</v>
      </c>
      <c r="J78" s="27">
        <f t="shared" si="24"/>
        <v>1.2090056113999994</v>
      </c>
      <c r="K78" s="27">
        <f t="shared" si="25"/>
        <v>1.2358247702307725</v>
      </c>
      <c r="L78" s="5">
        <v>123</v>
      </c>
      <c r="M78" s="5">
        <f t="shared" si="26"/>
        <v>412.06865194392839</v>
      </c>
      <c r="N78" s="27">
        <f t="shared" si="27"/>
        <v>289.06865194392839</v>
      </c>
      <c r="O78" s="27">
        <f t="shared" si="28"/>
        <v>6617.7999999999984</v>
      </c>
      <c r="P78">
        <f t="shared" si="29"/>
        <v>1</v>
      </c>
      <c r="Q78">
        <f t="shared" si="30"/>
        <v>0</v>
      </c>
      <c r="R78">
        <f t="shared" si="31"/>
        <v>0</v>
      </c>
      <c r="S78">
        <f t="shared" si="32"/>
        <v>1</v>
      </c>
      <c r="T78">
        <f t="shared" si="33"/>
        <v>0</v>
      </c>
      <c r="U78">
        <f t="shared" si="34"/>
        <v>0</v>
      </c>
      <c r="V78">
        <f t="shared" si="35"/>
        <v>1</v>
      </c>
    </row>
    <row r="79" spans="1:22">
      <c r="A79" t="s">
        <v>25</v>
      </c>
      <c r="B79" t="s">
        <v>26</v>
      </c>
      <c r="C79" t="s">
        <v>109</v>
      </c>
      <c r="D79" t="s">
        <v>28</v>
      </c>
      <c r="E79" t="s">
        <v>13</v>
      </c>
      <c r="F79" t="s">
        <v>13</v>
      </c>
      <c r="G79" t="s">
        <v>12</v>
      </c>
      <c r="H79" s="27">
        <v>4.7957905460000001</v>
      </c>
      <c r="I79" s="27">
        <v>3.6919957154</v>
      </c>
      <c r="J79" s="27">
        <f t="shared" si="24"/>
        <v>1.1037948306000001</v>
      </c>
      <c r="K79" s="27">
        <f t="shared" si="25"/>
        <v>1.2522185792307727</v>
      </c>
      <c r="L79" s="5">
        <v>121</v>
      </c>
      <c r="M79" s="5">
        <f t="shared" si="26"/>
        <v>40.124844875036395</v>
      </c>
      <c r="N79" s="27">
        <f t="shared" si="27"/>
        <v>80.875155124963612</v>
      </c>
      <c r="O79" s="27">
        <f t="shared" si="28"/>
        <v>6619.7999999999984</v>
      </c>
      <c r="P79">
        <f t="shared" si="29"/>
        <v>1</v>
      </c>
      <c r="Q79">
        <f t="shared" si="30"/>
        <v>0</v>
      </c>
      <c r="R79">
        <f t="shared" si="31"/>
        <v>0</v>
      </c>
      <c r="S79">
        <f t="shared" si="32"/>
        <v>1</v>
      </c>
      <c r="T79">
        <f t="shared" si="33"/>
        <v>0</v>
      </c>
      <c r="U79">
        <f t="shared" si="34"/>
        <v>0</v>
      </c>
      <c r="V79">
        <f t="shared" si="35"/>
        <v>1</v>
      </c>
    </row>
    <row r="80" spans="1:22">
      <c r="A80" t="s">
        <v>10</v>
      </c>
      <c r="B80" t="s">
        <v>11</v>
      </c>
      <c r="C80" t="s">
        <v>110</v>
      </c>
      <c r="D80" t="s">
        <v>19</v>
      </c>
      <c r="E80" t="s">
        <v>20</v>
      </c>
      <c r="F80" t="s">
        <v>14</v>
      </c>
      <c r="G80" t="s">
        <v>14</v>
      </c>
      <c r="H80" s="27">
        <v>4.7765993020000002</v>
      </c>
      <c r="I80" s="27">
        <v>4.4131609856000003</v>
      </c>
      <c r="J80" s="27">
        <f t="shared" si="24"/>
        <v>0.36343831639999991</v>
      </c>
      <c r="K80" s="27">
        <f t="shared" si="25"/>
        <v>1.2714098232307727</v>
      </c>
      <c r="L80" s="5">
        <v>118.7</v>
      </c>
      <c r="M80" s="5">
        <f t="shared" si="26"/>
        <v>82.529927538312776</v>
      </c>
      <c r="N80" s="27">
        <f t="shared" si="27"/>
        <v>36.170072461687226</v>
      </c>
      <c r="O80" s="27">
        <f t="shared" si="28"/>
        <v>6622.0999999999985</v>
      </c>
      <c r="P80">
        <f t="shared" si="29"/>
        <v>1</v>
      </c>
      <c r="Q80">
        <f t="shared" si="30"/>
        <v>0</v>
      </c>
      <c r="R80">
        <f t="shared" si="31"/>
        <v>0</v>
      </c>
      <c r="S80">
        <f t="shared" si="32"/>
        <v>1</v>
      </c>
      <c r="T80">
        <f t="shared" si="33"/>
        <v>0</v>
      </c>
      <c r="U80">
        <f t="shared" si="34"/>
        <v>0</v>
      </c>
      <c r="V80">
        <f t="shared" si="35"/>
        <v>1</v>
      </c>
    </row>
    <row r="81" spans="1:22">
      <c r="A81" t="s">
        <v>22</v>
      </c>
      <c r="B81" t="s">
        <v>11</v>
      </c>
      <c r="C81" t="s">
        <v>109</v>
      </c>
      <c r="D81" t="s">
        <v>21</v>
      </c>
      <c r="E81" t="s">
        <v>12</v>
      </c>
      <c r="F81" t="s">
        <v>19</v>
      </c>
      <c r="G81" t="s">
        <v>21</v>
      </c>
      <c r="H81" s="27">
        <v>4.7004803659999999</v>
      </c>
      <c r="I81" s="27">
        <v>6.2430370207000001</v>
      </c>
      <c r="J81" s="27">
        <f t="shared" si="24"/>
        <v>1.5425566547000003</v>
      </c>
      <c r="K81" s="27">
        <f t="shared" si="25"/>
        <v>1.347528759230773</v>
      </c>
      <c r="L81" s="5">
        <v>110</v>
      </c>
      <c r="M81" s="5">
        <f t="shared" si="26"/>
        <v>514.41844042680032</v>
      </c>
      <c r="N81" s="27">
        <f t="shared" si="27"/>
        <v>404.41844042680032</v>
      </c>
      <c r="O81" s="27">
        <f t="shared" si="28"/>
        <v>6630.7999999999984</v>
      </c>
      <c r="P81">
        <f t="shared" si="29"/>
        <v>1</v>
      </c>
      <c r="Q81">
        <f t="shared" si="30"/>
        <v>0</v>
      </c>
      <c r="R81">
        <f t="shared" si="31"/>
        <v>0</v>
      </c>
      <c r="S81">
        <f t="shared" si="32"/>
        <v>1</v>
      </c>
      <c r="T81">
        <f t="shared" si="33"/>
        <v>0</v>
      </c>
      <c r="U81">
        <f t="shared" si="34"/>
        <v>0</v>
      </c>
      <c r="V81">
        <f t="shared" si="35"/>
        <v>1</v>
      </c>
    </row>
    <row r="82" spans="1:22">
      <c r="A82" t="s">
        <v>30</v>
      </c>
      <c r="B82" t="s">
        <v>26</v>
      </c>
      <c r="C82" t="s">
        <v>110</v>
      </c>
      <c r="D82" t="s">
        <v>29</v>
      </c>
      <c r="E82" t="s">
        <v>15</v>
      </c>
      <c r="F82" t="s">
        <v>12</v>
      </c>
      <c r="G82" t="s">
        <v>13</v>
      </c>
      <c r="H82" s="27">
        <v>4.6327853530000001</v>
      </c>
      <c r="I82" s="27">
        <v>4.6427148136999996</v>
      </c>
      <c r="J82" s="27">
        <f t="shared" si="24"/>
        <v>9.9294606999995594E-3</v>
      </c>
      <c r="K82" s="27">
        <f t="shared" si="25"/>
        <v>1.4152237722307728</v>
      </c>
      <c r="L82" s="5">
        <v>102.8</v>
      </c>
      <c r="M82" s="5">
        <f t="shared" si="26"/>
        <v>103.82583311416144</v>
      </c>
      <c r="N82" s="27">
        <f t="shared" si="27"/>
        <v>1.0258331141614434</v>
      </c>
      <c r="O82" s="27">
        <f t="shared" si="28"/>
        <v>6637.9999999999982</v>
      </c>
      <c r="P82">
        <f t="shared" si="29"/>
        <v>1</v>
      </c>
      <c r="Q82">
        <f t="shared" si="30"/>
        <v>0</v>
      </c>
      <c r="R82">
        <f t="shared" si="31"/>
        <v>0</v>
      </c>
      <c r="S82">
        <f t="shared" si="32"/>
        <v>1</v>
      </c>
      <c r="T82">
        <f t="shared" si="33"/>
        <v>0</v>
      </c>
      <c r="U82">
        <f t="shared" si="34"/>
        <v>0</v>
      </c>
      <c r="V82">
        <f t="shared" si="35"/>
        <v>1</v>
      </c>
    </row>
    <row r="83" spans="1:22">
      <c r="A83" t="s">
        <v>25</v>
      </c>
      <c r="B83" t="s">
        <v>26</v>
      </c>
      <c r="C83" t="s">
        <v>110</v>
      </c>
      <c r="D83" t="s">
        <v>29</v>
      </c>
      <c r="E83" t="s">
        <v>20</v>
      </c>
      <c r="F83" t="s">
        <v>14</v>
      </c>
      <c r="G83" t="s">
        <v>14</v>
      </c>
      <c r="H83" s="27">
        <v>4.6249728130000003</v>
      </c>
      <c r="I83" s="27">
        <v>4.5002109452000001</v>
      </c>
      <c r="J83" s="27">
        <f t="shared" si="24"/>
        <v>0.1247618678000002</v>
      </c>
      <c r="K83" s="27">
        <f t="shared" si="25"/>
        <v>1.4230363122307725</v>
      </c>
      <c r="L83" s="5">
        <v>102</v>
      </c>
      <c r="M83" s="5">
        <f t="shared" si="26"/>
        <v>90.03612198521391</v>
      </c>
      <c r="N83" s="27">
        <f t="shared" si="27"/>
        <v>11.96387801478609</v>
      </c>
      <c r="O83" s="27">
        <f t="shared" si="28"/>
        <v>6638.7999999999984</v>
      </c>
      <c r="P83">
        <f t="shared" si="29"/>
        <v>1</v>
      </c>
      <c r="Q83">
        <f t="shared" si="30"/>
        <v>0</v>
      </c>
      <c r="R83">
        <f t="shared" si="31"/>
        <v>0</v>
      </c>
      <c r="S83">
        <f t="shared" si="32"/>
        <v>1</v>
      </c>
      <c r="T83">
        <f t="shared" si="33"/>
        <v>0</v>
      </c>
      <c r="U83">
        <f t="shared" si="34"/>
        <v>0</v>
      </c>
      <c r="V83">
        <f t="shared" si="35"/>
        <v>1</v>
      </c>
    </row>
    <row r="84" spans="1:22">
      <c r="A84" t="s">
        <v>30</v>
      </c>
      <c r="B84" t="s">
        <v>26</v>
      </c>
      <c r="C84" t="s">
        <v>110</v>
      </c>
      <c r="D84" t="s">
        <v>29</v>
      </c>
      <c r="E84" t="s">
        <v>15</v>
      </c>
      <c r="F84" t="s">
        <v>14</v>
      </c>
      <c r="G84" t="s">
        <v>14</v>
      </c>
      <c r="H84" s="27">
        <v>4.5496574760000001</v>
      </c>
      <c r="I84" s="27">
        <v>4.0858728579000001</v>
      </c>
      <c r="J84" s="27">
        <f t="shared" si="24"/>
        <v>0.46378461810000005</v>
      </c>
      <c r="K84" s="27">
        <f t="shared" si="25"/>
        <v>1.4983516492307727</v>
      </c>
      <c r="L84" s="5">
        <v>94.6</v>
      </c>
      <c r="M84" s="5">
        <f t="shared" si="26"/>
        <v>59.493844766630005</v>
      </c>
      <c r="N84" s="27">
        <f t="shared" si="27"/>
        <v>35.106155233369989</v>
      </c>
      <c r="O84" s="27">
        <f t="shared" si="28"/>
        <v>6646.199999999998</v>
      </c>
      <c r="P84">
        <f t="shared" si="29"/>
        <v>1</v>
      </c>
      <c r="Q84">
        <f t="shared" si="30"/>
        <v>0</v>
      </c>
      <c r="R84">
        <f t="shared" si="31"/>
        <v>0</v>
      </c>
      <c r="S84">
        <f t="shared" si="32"/>
        <v>1</v>
      </c>
      <c r="T84">
        <f t="shared" si="33"/>
        <v>0</v>
      </c>
      <c r="U84">
        <f t="shared" si="34"/>
        <v>0</v>
      </c>
      <c r="V84">
        <f t="shared" si="35"/>
        <v>1</v>
      </c>
    </row>
    <row r="85" spans="1:22">
      <c r="A85" t="s">
        <v>30</v>
      </c>
      <c r="B85" t="s">
        <v>26</v>
      </c>
      <c r="C85" t="s">
        <v>110</v>
      </c>
      <c r="D85" t="s">
        <v>29</v>
      </c>
      <c r="E85" t="s">
        <v>19</v>
      </c>
      <c r="F85" t="s">
        <v>12</v>
      </c>
      <c r="G85" t="s">
        <v>13</v>
      </c>
      <c r="H85" s="27">
        <v>4.4367515339999999</v>
      </c>
      <c r="I85" s="27">
        <v>4.3361105901999997</v>
      </c>
      <c r="J85" s="27">
        <f t="shared" si="24"/>
        <v>0.10064094380000022</v>
      </c>
      <c r="K85" s="27">
        <f t="shared" si="25"/>
        <v>1.6112575912307729</v>
      </c>
      <c r="L85" s="5">
        <v>84.5</v>
      </c>
      <c r="M85" s="5">
        <f t="shared" si="26"/>
        <v>76.409771728562447</v>
      </c>
      <c r="N85" s="27">
        <f t="shared" si="27"/>
        <v>8.0902282714375531</v>
      </c>
      <c r="O85" s="27">
        <f t="shared" si="28"/>
        <v>6656.2999999999984</v>
      </c>
      <c r="P85">
        <f t="shared" si="29"/>
        <v>1</v>
      </c>
      <c r="Q85">
        <f t="shared" si="30"/>
        <v>0</v>
      </c>
      <c r="R85">
        <f t="shared" si="31"/>
        <v>0</v>
      </c>
      <c r="S85">
        <f t="shared" si="32"/>
        <v>1</v>
      </c>
      <c r="T85">
        <f t="shared" si="33"/>
        <v>0</v>
      </c>
      <c r="U85">
        <f t="shared" si="34"/>
        <v>0</v>
      </c>
      <c r="V85">
        <f t="shared" si="35"/>
        <v>1</v>
      </c>
    </row>
    <row r="86" spans="1:22">
      <c r="A86" t="s">
        <v>30</v>
      </c>
      <c r="B86" t="s">
        <v>26</v>
      </c>
      <c r="C86" t="s">
        <v>110</v>
      </c>
      <c r="D86" t="s">
        <v>29</v>
      </c>
      <c r="E86" t="s">
        <v>19</v>
      </c>
      <c r="F86" t="s">
        <v>14</v>
      </c>
      <c r="G86" t="s">
        <v>14</v>
      </c>
      <c r="H86" s="27">
        <v>4.2822062990000003</v>
      </c>
      <c r="I86" s="27">
        <v>3.9948269320000001</v>
      </c>
      <c r="J86" s="27">
        <f t="shared" si="24"/>
        <v>0.28737936700000022</v>
      </c>
      <c r="K86" s="27">
        <f t="shared" si="25"/>
        <v>1.7658028262307726</v>
      </c>
      <c r="L86" s="5">
        <v>72.400000000000006</v>
      </c>
      <c r="M86" s="5">
        <f t="shared" si="26"/>
        <v>54.316439372779122</v>
      </c>
      <c r="N86" s="27">
        <f t="shared" si="27"/>
        <v>18.083560627220884</v>
      </c>
      <c r="O86" s="27">
        <f t="shared" si="28"/>
        <v>6668.3999999999987</v>
      </c>
      <c r="P86">
        <f t="shared" si="29"/>
        <v>1</v>
      </c>
      <c r="Q86">
        <f t="shared" si="30"/>
        <v>0</v>
      </c>
      <c r="R86">
        <f t="shared" si="31"/>
        <v>0</v>
      </c>
      <c r="S86">
        <f t="shared" si="32"/>
        <v>1</v>
      </c>
      <c r="T86">
        <f t="shared" si="33"/>
        <v>0</v>
      </c>
      <c r="U86">
        <f t="shared" si="34"/>
        <v>0</v>
      </c>
      <c r="V86">
        <f t="shared" si="35"/>
        <v>1</v>
      </c>
    </row>
    <row r="87" spans="1:22">
      <c r="A87" t="s">
        <v>10</v>
      </c>
      <c r="B87" t="s">
        <v>11</v>
      </c>
      <c r="C87" t="s">
        <v>110</v>
      </c>
      <c r="D87" t="s">
        <v>19</v>
      </c>
      <c r="E87" t="s">
        <v>19</v>
      </c>
      <c r="F87" t="s">
        <v>12</v>
      </c>
      <c r="G87" t="s">
        <v>19</v>
      </c>
      <c r="H87" s="27">
        <v>4.2061840439999996</v>
      </c>
      <c r="I87" s="27">
        <v>3.9931305308999998</v>
      </c>
      <c r="J87" s="27">
        <f t="shared" si="24"/>
        <v>0.21305351309999976</v>
      </c>
      <c r="K87" s="27">
        <f t="shared" si="25"/>
        <v>1.8418250812307733</v>
      </c>
      <c r="L87" s="5">
        <v>67.099999999999994</v>
      </c>
      <c r="M87" s="5">
        <f t="shared" si="26"/>
        <v>54.22437501639515</v>
      </c>
      <c r="N87" s="27">
        <f t="shared" si="27"/>
        <v>12.875624983604844</v>
      </c>
      <c r="O87" s="27">
        <f t="shared" si="28"/>
        <v>6673.699999999998</v>
      </c>
      <c r="P87">
        <f t="shared" si="29"/>
        <v>1</v>
      </c>
      <c r="Q87">
        <f t="shared" si="30"/>
        <v>0</v>
      </c>
      <c r="R87">
        <f t="shared" si="31"/>
        <v>0</v>
      </c>
      <c r="S87">
        <f t="shared" si="32"/>
        <v>1</v>
      </c>
      <c r="T87">
        <f t="shared" si="33"/>
        <v>0</v>
      </c>
      <c r="U87">
        <f t="shared" si="34"/>
        <v>0</v>
      </c>
      <c r="V87">
        <f t="shared" si="35"/>
        <v>1</v>
      </c>
    </row>
    <row r="88" spans="1:22">
      <c r="A88" t="s">
        <v>22</v>
      </c>
      <c r="B88" t="s">
        <v>11</v>
      </c>
      <c r="C88" t="s">
        <v>109</v>
      </c>
      <c r="D88" t="s">
        <v>19</v>
      </c>
      <c r="E88" t="s">
        <v>21</v>
      </c>
      <c r="F88" t="s">
        <v>19</v>
      </c>
      <c r="G88" t="s">
        <v>21</v>
      </c>
      <c r="H88" s="27">
        <v>4.0943445619999999</v>
      </c>
      <c r="I88" s="27">
        <v>4.4224583492000002</v>
      </c>
      <c r="J88" s="27">
        <f t="shared" si="24"/>
        <v>0.3281137872000004</v>
      </c>
      <c r="K88" s="27">
        <f t="shared" si="25"/>
        <v>1.953664563230773</v>
      </c>
      <c r="L88" s="5">
        <v>60</v>
      </c>
      <c r="M88" s="5">
        <f t="shared" si="26"/>
        <v>83.300816346266132</v>
      </c>
      <c r="N88" s="27">
        <f t="shared" si="27"/>
        <v>23.300816346266132</v>
      </c>
      <c r="O88" s="27">
        <f t="shared" si="28"/>
        <v>6680.7999999999984</v>
      </c>
      <c r="P88">
        <f t="shared" si="29"/>
        <v>1</v>
      </c>
      <c r="Q88">
        <f t="shared" si="30"/>
        <v>0</v>
      </c>
      <c r="R88">
        <f t="shared" si="31"/>
        <v>0</v>
      </c>
      <c r="S88">
        <f t="shared" si="32"/>
        <v>1</v>
      </c>
      <c r="T88">
        <f t="shared" si="33"/>
        <v>0</v>
      </c>
      <c r="U88">
        <f t="shared" si="34"/>
        <v>0</v>
      </c>
      <c r="V88">
        <f t="shared" si="35"/>
        <v>1</v>
      </c>
    </row>
    <row r="89" spans="1:22">
      <c r="A89" t="s">
        <v>30</v>
      </c>
      <c r="B89" t="s">
        <v>26</v>
      </c>
      <c r="C89" t="s">
        <v>110</v>
      </c>
      <c r="D89" t="s">
        <v>27</v>
      </c>
      <c r="E89" t="s">
        <v>15</v>
      </c>
      <c r="F89" t="s">
        <v>15</v>
      </c>
      <c r="G89" t="s">
        <v>15</v>
      </c>
      <c r="H89" s="27">
        <v>4.0483006240000003</v>
      </c>
      <c r="I89" s="27">
        <v>3.7358149639999998</v>
      </c>
      <c r="J89" s="27">
        <f t="shared" si="24"/>
        <v>0.31248566000000055</v>
      </c>
      <c r="K89" s="27">
        <f t="shared" si="25"/>
        <v>1.9997085012307725</v>
      </c>
      <c r="L89" s="5">
        <v>57.3</v>
      </c>
      <c r="M89" s="5">
        <f t="shared" si="26"/>
        <v>41.922176710055219</v>
      </c>
      <c r="N89" s="27">
        <f t="shared" si="27"/>
        <v>15.377823289944779</v>
      </c>
      <c r="O89" s="27">
        <f t="shared" si="28"/>
        <v>6683.4999999999982</v>
      </c>
      <c r="P89">
        <f t="shared" si="29"/>
        <v>1</v>
      </c>
      <c r="Q89">
        <f t="shared" si="30"/>
        <v>0</v>
      </c>
      <c r="R89">
        <f t="shared" si="31"/>
        <v>0</v>
      </c>
      <c r="S89">
        <f t="shared" si="32"/>
        <v>1</v>
      </c>
      <c r="T89">
        <f t="shared" si="33"/>
        <v>0</v>
      </c>
      <c r="U89">
        <f t="shared" si="34"/>
        <v>0</v>
      </c>
      <c r="V89">
        <f t="shared" si="35"/>
        <v>1</v>
      </c>
    </row>
    <row r="90" spans="1:22">
      <c r="A90" t="s">
        <v>30</v>
      </c>
      <c r="B90" t="s">
        <v>26</v>
      </c>
      <c r="C90" t="s">
        <v>110</v>
      </c>
      <c r="D90" t="s">
        <v>29</v>
      </c>
      <c r="E90" t="s">
        <v>12</v>
      </c>
      <c r="F90" t="s">
        <v>12</v>
      </c>
      <c r="G90" t="s">
        <v>33</v>
      </c>
      <c r="H90" s="27">
        <v>4.0430512680000001</v>
      </c>
      <c r="I90" s="27">
        <v>2.2621840713000001</v>
      </c>
      <c r="J90" s="27">
        <f t="shared" si="24"/>
        <v>1.7808671967</v>
      </c>
      <c r="K90" s="27">
        <f t="shared" si="25"/>
        <v>2.0049578572307727</v>
      </c>
      <c r="L90" s="5">
        <v>57</v>
      </c>
      <c r="M90" s="5">
        <f t="shared" si="26"/>
        <v>9.6040421898979691</v>
      </c>
      <c r="N90" s="27">
        <f t="shared" si="27"/>
        <v>47.395957810102033</v>
      </c>
      <c r="O90" s="27">
        <f t="shared" si="28"/>
        <v>6683.7999999999984</v>
      </c>
      <c r="P90">
        <f t="shared" si="29"/>
        <v>1</v>
      </c>
      <c r="Q90">
        <f t="shared" si="30"/>
        <v>0</v>
      </c>
      <c r="R90">
        <f t="shared" si="31"/>
        <v>0</v>
      </c>
      <c r="S90">
        <f t="shared" si="32"/>
        <v>1</v>
      </c>
      <c r="T90">
        <f t="shared" si="33"/>
        <v>0</v>
      </c>
      <c r="U90">
        <f t="shared" si="34"/>
        <v>0</v>
      </c>
      <c r="V90">
        <f t="shared" si="35"/>
        <v>1</v>
      </c>
    </row>
    <row r="91" spans="1:22">
      <c r="A91" t="s">
        <v>30</v>
      </c>
      <c r="B91" t="s">
        <v>26</v>
      </c>
      <c r="C91" t="s">
        <v>109</v>
      </c>
      <c r="D91" t="s">
        <v>28</v>
      </c>
      <c r="E91" t="s">
        <v>13</v>
      </c>
      <c r="F91" t="s">
        <v>13</v>
      </c>
      <c r="G91" t="s">
        <v>15</v>
      </c>
      <c r="H91" s="27">
        <v>3.9834130019999998</v>
      </c>
      <c r="I91" s="27">
        <v>3.8775735277000001</v>
      </c>
      <c r="J91" s="27">
        <f t="shared" si="24"/>
        <v>0.10583947429999974</v>
      </c>
      <c r="K91" s="27">
        <f t="shared" si="25"/>
        <v>2.064596123230773</v>
      </c>
      <c r="L91" s="5">
        <v>53.7</v>
      </c>
      <c r="M91" s="5">
        <f t="shared" si="26"/>
        <v>48.306857494860758</v>
      </c>
      <c r="N91" s="27">
        <f t="shared" si="27"/>
        <v>5.3931425051392452</v>
      </c>
      <c r="O91" s="27">
        <f t="shared" si="28"/>
        <v>6687.0999999999985</v>
      </c>
      <c r="P91">
        <f t="shared" si="29"/>
        <v>1</v>
      </c>
      <c r="Q91">
        <f t="shared" si="30"/>
        <v>0</v>
      </c>
      <c r="R91">
        <f t="shared" si="31"/>
        <v>0</v>
      </c>
      <c r="S91">
        <f t="shared" si="32"/>
        <v>1</v>
      </c>
      <c r="T91">
        <f t="shared" si="33"/>
        <v>0</v>
      </c>
      <c r="U91">
        <f t="shared" si="34"/>
        <v>0</v>
      </c>
      <c r="V91">
        <f t="shared" si="35"/>
        <v>1</v>
      </c>
    </row>
    <row r="92" spans="1:22">
      <c r="A92" t="s">
        <v>30</v>
      </c>
      <c r="B92" t="s">
        <v>26</v>
      </c>
      <c r="C92" t="s">
        <v>109</v>
      </c>
      <c r="D92" t="s">
        <v>28</v>
      </c>
      <c r="E92" t="s">
        <v>13</v>
      </c>
      <c r="F92" t="s">
        <v>12</v>
      </c>
      <c r="G92" t="s">
        <v>15</v>
      </c>
      <c r="H92" s="27">
        <v>3.864931398</v>
      </c>
      <c r="I92" s="27">
        <v>3.3021599200999998</v>
      </c>
      <c r="J92" s="27">
        <f t="shared" si="24"/>
        <v>0.56277147790000015</v>
      </c>
      <c r="K92" s="27">
        <f t="shared" si="25"/>
        <v>2.1830777272307729</v>
      </c>
      <c r="L92" s="5">
        <v>47.7</v>
      </c>
      <c r="M92" s="5">
        <f t="shared" si="26"/>
        <v>27.171263343669974</v>
      </c>
      <c r="N92" s="27">
        <f t="shared" si="27"/>
        <v>20.528736656330029</v>
      </c>
      <c r="O92" s="27">
        <f t="shared" si="28"/>
        <v>6693.0999999999985</v>
      </c>
      <c r="P92">
        <f t="shared" si="29"/>
        <v>1</v>
      </c>
      <c r="Q92">
        <f t="shared" si="30"/>
        <v>0</v>
      </c>
      <c r="R92">
        <f t="shared" si="31"/>
        <v>0</v>
      </c>
      <c r="S92">
        <f t="shared" si="32"/>
        <v>1</v>
      </c>
      <c r="T92">
        <f t="shared" si="33"/>
        <v>0</v>
      </c>
      <c r="U92">
        <f t="shared" si="34"/>
        <v>0</v>
      </c>
      <c r="V92">
        <f t="shared" si="35"/>
        <v>1</v>
      </c>
    </row>
    <row r="93" spans="1:22">
      <c r="A93" t="s">
        <v>22</v>
      </c>
      <c r="B93" t="s">
        <v>11</v>
      </c>
      <c r="C93" t="s">
        <v>109</v>
      </c>
      <c r="D93" t="s">
        <v>21</v>
      </c>
      <c r="E93" t="s">
        <v>19</v>
      </c>
      <c r="F93" t="s">
        <v>19</v>
      </c>
      <c r="G93" t="s">
        <v>12</v>
      </c>
      <c r="H93" s="27">
        <v>3.6888794539999998</v>
      </c>
      <c r="I93" s="27">
        <v>2.8241818017</v>
      </c>
      <c r="J93" s="27">
        <f t="shared" si="24"/>
        <v>0.86469765229999984</v>
      </c>
      <c r="K93" s="27">
        <f t="shared" si="25"/>
        <v>2.359129671230773</v>
      </c>
      <c r="L93" s="5">
        <v>40</v>
      </c>
      <c r="M93" s="5">
        <f t="shared" si="26"/>
        <v>16.847155031792905</v>
      </c>
      <c r="N93" s="27">
        <f t="shared" si="27"/>
        <v>23.152844968207095</v>
      </c>
      <c r="O93" s="27">
        <f t="shared" si="28"/>
        <v>6700.7999999999984</v>
      </c>
      <c r="P93">
        <f t="shared" si="29"/>
        <v>1</v>
      </c>
      <c r="Q93">
        <f t="shared" si="30"/>
        <v>0</v>
      </c>
      <c r="R93">
        <f t="shared" si="31"/>
        <v>0</v>
      </c>
      <c r="S93">
        <f t="shared" si="32"/>
        <v>1</v>
      </c>
      <c r="T93">
        <f t="shared" si="33"/>
        <v>0</v>
      </c>
      <c r="U93">
        <f t="shared" si="34"/>
        <v>0</v>
      </c>
      <c r="V93">
        <f t="shared" si="35"/>
        <v>1</v>
      </c>
    </row>
    <row r="94" spans="1:22">
      <c r="A94" t="s">
        <v>10</v>
      </c>
      <c r="B94" t="s">
        <v>11</v>
      </c>
      <c r="C94" t="s">
        <v>110</v>
      </c>
      <c r="D94" t="s">
        <v>20</v>
      </c>
      <c r="E94" t="s">
        <v>20</v>
      </c>
      <c r="F94" t="s">
        <v>14</v>
      </c>
      <c r="G94" t="s">
        <v>14</v>
      </c>
      <c r="H94" s="27">
        <v>3.4468078929999999</v>
      </c>
      <c r="I94" s="27">
        <v>3.6531840816000001</v>
      </c>
      <c r="J94" s="27">
        <f t="shared" si="24"/>
        <v>0.20637618860000018</v>
      </c>
      <c r="K94" s="27">
        <f t="shared" si="25"/>
        <v>2.6012012322307729</v>
      </c>
      <c r="L94" s="5">
        <v>31.4</v>
      </c>
      <c r="M94" s="5">
        <f t="shared" si="26"/>
        <v>38.597367767741083</v>
      </c>
      <c r="N94" s="27">
        <f t="shared" si="27"/>
        <v>7.1973677677410848</v>
      </c>
      <c r="O94" s="27">
        <f t="shared" si="28"/>
        <v>6709.3999999999987</v>
      </c>
      <c r="P94">
        <f t="shared" si="29"/>
        <v>1</v>
      </c>
      <c r="Q94">
        <f t="shared" si="30"/>
        <v>0</v>
      </c>
      <c r="R94">
        <f t="shared" si="31"/>
        <v>0</v>
      </c>
      <c r="S94">
        <f t="shared" si="32"/>
        <v>1</v>
      </c>
      <c r="T94">
        <f t="shared" si="33"/>
        <v>0</v>
      </c>
      <c r="U94">
        <f t="shared" si="34"/>
        <v>0</v>
      </c>
      <c r="V94">
        <f t="shared" si="35"/>
        <v>1</v>
      </c>
    </row>
    <row r="95" spans="1:22">
      <c r="A95" t="s">
        <v>10</v>
      </c>
      <c r="B95" t="s">
        <v>11</v>
      </c>
      <c r="C95" t="s">
        <v>110</v>
      </c>
      <c r="D95" t="s">
        <v>19</v>
      </c>
      <c r="E95" t="s">
        <v>12</v>
      </c>
      <c r="F95" t="s">
        <v>19</v>
      </c>
      <c r="G95" t="s">
        <v>19</v>
      </c>
      <c r="H95" s="27">
        <v>3.3638415949999998</v>
      </c>
      <c r="I95" s="27">
        <v>3.4541655247</v>
      </c>
      <c r="J95" s="27">
        <f t="shared" si="24"/>
        <v>9.0323929700000249E-2</v>
      </c>
      <c r="K95" s="27">
        <f t="shared" si="25"/>
        <v>2.684167530230773</v>
      </c>
      <c r="L95" s="5">
        <v>28.9</v>
      </c>
      <c r="M95" s="5">
        <f t="shared" si="26"/>
        <v>31.631881641873079</v>
      </c>
      <c r="N95" s="27">
        <f t="shared" si="27"/>
        <v>2.7318816418730805</v>
      </c>
      <c r="O95" s="27">
        <f t="shared" si="28"/>
        <v>6711.8999999999987</v>
      </c>
      <c r="P95">
        <f t="shared" si="29"/>
        <v>1</v>
      </c>
      <c r="Q95">
        <f t="shared" si="30"/>
        <v>0</v>
      </c>
      <c r="R95">
        <f t="shared" si="31"/>
        <v>0</v>
      </c>
      <c r="S95">
        <f t="shared" si="32"/>
        <v>1</v>
      </c>
      <c r="T95">
        <f t="shared" si="33"/>
        <v>0</v>
      </c>
      <c r="U95">
        <f t="shared" si="34"/>
        <v>0</v>
      </c>
      <c r="V95">
        <f t="shared" si="35"/>
        <v>1</v>
      </c>
    </row>
    <row r="96" spans="1:22">
      <c r="A96" t="s">
        <v>10</v>
      </c>
      <c r="B96" t="s">
        <v>11</v>
      </c>
      <c r="C96" t="s">
        <v>110</v>
      </c>
      <c r="D96" t="s">
        <v>19</v>
      </c>
      <c r="E96" t="s">
        <v>19</v>
      </c>
      <c r="F96" t="s">
        <v>19</v>
      </c>
      <c r="G96" t="s">
        <v>21</v>
      </c>
      <c r="H96" s="27">
        <v>3.3638415949999998</v>
      </c>
      <c r="I96" s="27">
        <v>3.6122444215999998</v>
      </c>
      <c r="J96" s="27">
        <f t="shared" si="24"/>
        <v>0.24840282660000002</v>
      </c>
      <c r="K96" s="27">
        <f t="shared" si="25"/>
        <v>2.684167530230773</v>
      </c>
      <c r="L96" s="5">
        <v>28.9</v>
      </c>
      <c r="M96" s="5">
        <f t="shared" si="26"/>
        <v>37.04911339884363</v>
      </c>
      <c r="N96" s="27">
        <f t="shared" si="27"/>
        <v>8.1491133988436317</v>
      </c>
      <c r="O96" s="27">
        <f t="shared" si="28"/>
        <v>6711.8999999999987</v>
      </c>
      <c r="P96">
        <f t="shared" si="29"/>
        <v>1</v>
      </c>
      <c r="Q96">
        <f t="shared" si="30"/>
        <v>0</v>
      </c>
      <c r="R96">
        <f t="shared" si="31"/>
        <v>0</v>
      </c>
      <c r="S96">
        <f t="shared" si="32"/>
        <v>1</v>
      </c>
      <c r="T96">
        <f t="shared" si="33"/>
        <v>0</v>
      </c>
      <c r="U96">
        <f t="shared" si="34"/>
        <v>0</v>
      </c>
      <c r="V96">
        <f t="shared" si="35"/>
        <v>1</v>
      </c>
    </row>
    <row r="97" spans="1:22">
      <c r="A97" t="s">
        <v>25</v>
      </c>
      <c r="B97" t="s">
        <v>26</v>
      </c>
      <c r="C97" t="s">
        <v>109</v>
      </c>
      <c r="D97" t="s">
        <v>28</v>
      </c>
      <c r="E97" t="s">
        <v>20</v>
      </c>
      <c r="F97" t="s">
        <v>14</v>
      </c>
      <c r="G97" t="s">
        <v>14</v>
      </c>
      <c r="H97" s="27">
        <v>3.182211841</v>
      </c>
      <c r="I97" s="27">
        <v>2.9563128725999999</v>
      </c>
      <c r="J97" s="27">
        <f t="shared" si="24"/>
        <v>0.22589896840000012</v>
      </c>
      <c r="K97" s="27">
        <f t="shared" si="25"/>
        <v>2.8657972842307728</v>
      </c>
      <c r="L97" s="5">
        <v>24.1</v>
      </c>
      <c r="M97" s="5">
        <f t="shared" si="26"/>
        <v>19.226948691084694</v>
      </c>
      <c r="N97" s="27">
        <f t="shared" si="27"/>
        <v>4.8730513089153078</v>
      </c>
      <c r="O97" s="27">
        <f t="shared" si="28"/>
        <v>6716.699999999998</v>
      </c>
      <c r="P97">
        <f t="shared" si="29"/>
        <v>1</v>
      </c>
      <c r="Q97">
        <f t="shared" si="30"/>
        <v>0</v>
      </c>
      <c r="R97">
        <f t="shared" si="31"/>
        <v>0</v>
      </c>
      <c r="S97">
        <f t="shared" si="32"/>
        <v>1</v>
      </c>
      <c r="T97">
        <f t="shared" si="33"/>
        <v>0</v>
      </c>
      <c r="U97">
        <f t="shared" si="34"/>
        <v>0</v>
      </c>
      <c r="V97">
        <f t="shared" si="35"/>
        <v>1</v>
      </c>
    </row>
    <row r="98" spans="1:22">
      <c r="A98" t="s">
        <v>30</v>
      </c>
      <c r="B98" t="s">
        <v>26</v>
      </c>
      <c r="C98" t="s">
        <v>109</v>
      </c>
      <c r="D98" t="s">
        <v>28</v>
      </c>
      <c r="E98" t="s">
        <v>13</v>
      </c>
      <c r="F98" t="s">
        <v>13</v>
      </c>
      <c r="G98" t="s">
        <v>12</v>
      </c>
      <c r="H98" s="27">
        <v>3.1354942160000001</v>
      </c>
      <c r="I98" s="27">
        <v>4.0954815676000003</v>
      </c>
      <c r="J98" s="27">
        <f t="shared" ref="J98:J118" si="36">ABS(H98-I98)</f>
        <v>0.95998735160000015</v>
      </c>
      <c r="K98" s="27">
        <f t="shared" ref="K98:K118" si="37">ABS($AB$2-H98)</f>
        <v>2.9125149092307727</v>
      </c>
      <c r="L98" s="5">
        <v>23</v>
      </c>
      <c r="M98" s="5">
        <f t="shared" ref="M98:M118" si="38">EXP(I98)</f>
        <v>60.068259120814027</v>
      </c>
      <c r="N98" s="27">
        <f t="shared" ref="N98:N118" si="39">ABS(L98-M98)</f>
        <v>37.068259120814027</v>
      </c>
      <c r="O98" s="27">
        <f t="shared" ref="O98:O118" si="40">ABS($AB$3-L98)</f>
        <v>6717.7999999999984</v>
      </c>
      <c r="P98">
        <f t="shared" ref="P98:P118" si="41">IF(L98&lt;1000,1,0)</f>
        <v>1</v>
      </c>
      <c r="Q98">
        <f t="shared" ref="Q98:Q118" si="42">IF(L98&gt;=1000,IF(L98&lt;15000,1,0),0)</f>
        <v>0</v>
      </c>
      <c r="R98">
        <f t="shared" ref="R98:R118" si="43">IF(L98&gt;=15000,1,0)</f>
        <v>0</v>
      </c>
      <c r="S98">
        <f t="shared" ref="S98:S118" si="44">IF(M98&lt;1000,1,0)</f>
        <v>1</v>
      </c>
      <c r="T98">
        <f t="shared" ref="T98:T118" si="45">IF(M98&gt;=1000,IF(M98&lt;15000,1,0),0)</f>
        <v>0</v>
      </c>
      <c r="U98">
        <f t="shared" ref="U98:U118" si="46">IF(M98&gt;=15000,1,0)</f>
        <v>0</v>
      </c>
      <c r="V98">
        <f t="shared" ref="V98:V118" si="47">P98*S98+Q98*T98+R98*U98</f>
        <v>1</v>
      </c>
    </row>
    <row r="99" spans="1:22">
      <c r="A99" t="s">
        <v>25</v>
      </c>
      <c r="B99" t="s">
        <v>26</v>
      </c>
      <c r="C99" t="s">
        <v>109</v>
      </c>
      <c r="D99" t="s">
        <v>28</v>
      </c>
      <c r="E99" t="s">
        <v>12</v>
      </c>
      <c r="F99" t="s">
        <v>13</v>
      </c>
      <c r="G99" t="s">
        <v>18</v>
      </c>
      <c r="H99" s="27">
        <v>3.1179499060000002</v>
      </c>
      <c r="I99" s="27">
        <v>3.9159433510000001</v>
      </c>
      <c r="J99" s="27">
        <f t="shared" si="36"/>
        <v>0.79799344499999991</v>
      </c>
      <c r="K99" s="27">
        <f t="shared" si="37"/>
        <v>2.9300592192307726</v>
      </c>
      <c r="L99" s="5">
        <v>22.6</v>
      </c>
      <c r="M99" s="5">
        <f t="shared" si="38"/>
        <v>50.196402008922092</v>
      </c>
      <c r="N99" s="27">
        <f t="shared" si="39"/>
        <v>27.596402008922091</v>
      </c>
      <c r="O99" s="27">
        <f t="shared" si="40"/>
        <v>6718.199999999998</v>
      </c>
      <c r="P99">
        <f t="shared" si="41"/>
        <v>1</v>
      </c>
      <c r="Q99">
        <f t="shared" si="42"/>
        <v>0</v>
      </c>
      <c r="R99">
        <f t="shared" si="43"/>
        <v>0</v>
      </c>
      <c r="S99">
        <f t="shared" si="44"/>
        <v>1</v>
      </c>
      <c r="T99">
        <f t="shared" si="45"/>
        <v>0</v>
      </c>
      <c r="U99">
        <f t="shared" si="46"/>
        <v>0</v>
      </c>
      <c r="V99">
        <f t="shared" si="47"/>
        <v>1</v>
      </c>
    </row>
    <row r="100" spans="1:22">
      <c r="A100" t="s">
        <v>30</v>
      </c>
      <c r="B100" t="s">
        <v>26</v>
      </c>
      <c r="C100" t="s">
        <v>110</v>
      </c>
      <c r="D100" t="s">
        <v>29</v>
      </c>
      <c r="E100" t="s">
        <v>12</v>
      </c>
      <c r="F100" t="s">
        <v>14</v>
      </c>
      <c r="G100" t="s">
        <v>14</v>
      </c>
      <c r="H100" s="27">
        <v>2.9957322739999999</v>
      </c>
      <c r="I100" s="27">
        <v>5.0981825018000002</v>
      </c>
      <c r="J100" s="27">
        <f t="shared" si="36"/>
        <v>2.1024502278000003</v>
      </c>
      <c r="K100" s="27">
        <f t="shared" si="37"/>
        <v>3.052276851230773</v>
      </c>
      <c r="L100" s="5">
        <v>20</v>
      </c>
      <c r="M100" s="5">
        <f t="shared" si="38"/>
        <v>163.72406852133318</v>
      </c>
      <c r="N100" s="27">
        <f t="shared" si="39"/>
        <v>143.72406852133318</v>
      </c>
      <c r="O100" s="27">
        <f t="shared" si="40"/>
        <v>6720.7999999999984</v>
      </c>
      <c r="P100">
        <f t="shared" si="41"/>
        <v>1</v>
      </c>
      <c r="Q100">
        <f t="shared" si="42"/>
        <v>0</v>
      </c>
      <c r="R100">
        <f t="shared" si="43"/>
        <v>0</v>
      </c>
      <c r="S100">
        <f t="shared" si="44"/>
        <v>1</v>
      </c>
      <c r="T100">
        <f t="shared" si="45"/>
        <v>0</v>
      </c>
      <c r="U100">
        <f t="shared" si="46"/>
        <v>0</v>
      </c>
      <c r="V100">
        <f t="shared" si="47"/>
        <v>1</v>
      </c>
    </row>
    <row r="101" spans="1:22">
      <c r="A101" t="s">
        <v>30</v>
      </c>
      <c r="B101" t="s">
        <v>26</v>
      </c>
      <c r="C101" t="s">
        <v>109</v>
      </c>
      <c r="D101" t="s">
        <v>28</v>
      </c>
      <c r="E101" t="s">
        <v>13</v>
      </c>
      <c r="F101" t="s">
        <v>12</v>
      </c>
      <c r="G101" t="s">
        <v>18</v>
      </c>
      <c r="H101" s="27">
        <v>2.9601050959999999</v>
      </c>
      <c r="I101" s="27">
        <v>3.8149702261999998</v>
      </c>
      <c r="J101" s="27">
        <f t="shared" si="36"/>
        <v>0.85486513019999988</v>
      </c>
      <c r="K101" s="27">
        <f t="shared" si="37"/>
        <v>3.0879040292307729</v>
      </c>
      <c r="L101" s="5">
        <v>19.3</v>
      </c>
      <c r="M101" s="5">
        <f t="shared" si="38"/>
        <v>45.375405364590627</v>
      </c>
      <c r="N101" s="27">
        <f t="shared" si="39"/>
        <v>26.075405364590626</v>
      </c>
      <c r="O101" s="27">
        <f t="shared" si="40"/>
        <v>6721.4999999999982</v>
      </c>
      <c r="P101">
        <f t="shared" si="41"/>
        <v>1</v>
      </c>
      <c r="Q101">
        <f t="shared" si="42"/>
        <v>0</v>
      </c>
      <c r="R101">
        <f t="shared" si="43"/>
        <v>0</v>
      </c>
      <c r="S101">
        <f t="shared" si="44"/>
        <v>1</v>
      </c>
      <c r="T101">
        <f t="shared" si="45"/>
        <v>0</v>
      </c>
      <c r="U101">
        <f t="shared" si="46"/>
        <v>0</v>
      </c>
      <c r="V101">
        <f t="shared" si="47"/>
        <v>1</v>
      </c>
    </row>
    <row r="102" spans="1:22">
      <c r="A102" t="s">
        <v>10</v>
      </c>
      <c r="B102" t="s">
        <v>11</v>
      </c>
      <c r="C102" t="s">
        <v>109</v>
      </c>
      <c r="D102" t="s">
        <v>12</v>
      </c>
      <c r="E102" t="s">
        <v>19</v>
      </c>
      <c r="F102" t="s">
        <v>19</v>
      </c>
      <c r="G102" t="s">
        <v>19</v>
      </c>
      <c r="H102" s="27">
        <v>2.8678989019999999</v>
      </c>
      <c r="I102" s="27">
        <v>4.2807741112000004</v>
      </c>
      <c r="J102" s="27">
        <f t="shared" si="36"/>
        <v>1.4128752092000005</v>
      </c>
      <c r="K102" s="27">
        <f t="shared" si="37"/>
        <v>3.180110223230773</v>
      </c>
      <c r="L102" s="5">
        <v>17.600000000000001</v>
      </c>
      <c r="M102" s="5">
        <f t="shared" si="38"/>
        <v>72.296383791589292</v>
      </c>
      <c r="N102" s="27">
        <f t="shared" si="39"/>
        <v>54.696383791589291</v>
      </c>
      <c r="O102" s="27">
        <f t="shared" si="40"/>
        <v>6723.199999999998</v>
      </c>
      <c r="P102">
        <f t="shared" si="41"/>
        <v>1</v>
      </c>
      <c r="Q102">
        <f t="shared" si="42"/>
        <v>0</v>
      </c>
      <c r="R102">
        <f t="shared" si="43"/>
        <v>0</v>
      </c>
      <c r="S102">
        <f t="shared" si="44"/>
        <v>1</v>
      </c>
      <c r="T102">
        <f t="shared" si="45"/>
        <v>0</v>
      </c>
      <c r="U102">
        <f t="shared" si="46"/>
        <v>0</v>
      </c>
      <c r="V102">
        <f t="shared" si="47"/>
        <v>1</v>
      </c>
    </row>
    <row r="103" spans="1:22">
      <c r="A103" t="s">
        <v>30</v>
      </c>
      <c r="B103" t="s">
        <v>26</v>
      </c>
      <c r="C103" t="s">
        <v>109</v>
      </c>
      <c r="D103" t="s">
        <v>28</v>
      </c>
      <c r="E103" t="s">
        <v>12</v>
      </c>
      <c r="F103" t="s">
        <v>13</v>
      </c>
      <c r="G103" t="s">
        <v>18</v>
      </c>
      <c r="H103" s="27">
        <v>2.8213788860000002</v>
      </c>
      <c r="I103" s="27">
        <v>2.5964391416999999</v>
      </c>
      <c r="J103" s="27">
        <f t="shared" si="36"/>
        <v>0.2249397443000003</v>
      </c>
      <c r="K103" s="27">
        <f t="shared" si="37"/>
        <v>3.2266302392307726</v>
      </c>
      <c r="L103" s="5">
        <v>16.8</v>
      </c>
      <c r="M103" s="5">
        <f t="shared" si="38"/>
        <v>13.41588082860399</v>
      </c>
      <c r="N103" s="27">
        <f t="shared" si="39"/>
        <v>3.3841191713960104</v>
      </c>
      <c r="O103" s="27">
        <f t="shared" si="40"/>
        <v>6723.9999999999982</v>
      </c>
      <c r="P103">
        <f t="shared" si="41"/>
        <v>1</v>
      </c>
      <c r="Q103">
        <f t="shared" si="42"/>
        <v>0</v>
      </c>
      <c r="R103">
        <f t="shared" si="43"/>
        <v>0</v>
      </c>
      <c r="S103">
        <f t="shared" si="44"/>
        <v>1</v>
      </c>
      <c r="T103">
        <f t="shared" si="45"/>
        <v>0</v>
      </c>
      <c r="U103">
        <f t="shared" si="46"/>
        <v>0</v>
      </c>
      <c r="V103">
        <f t="shared" si="47"/>
        <v>1</v>
      </c>
    </row>
    <row r="104" spans="1:22">
      <c r="A104" t="s">
        <v>25</v>
      </c>
      <c r="B104" t="s">
        <v>26</v>
      </c>
      <c r="C104" t="s">
        <v>109</v>
      </c>
      <c r="D104" t="s">
        <v>28</v>
      </c>
      <c r="E104" t="s">
        <v>19</v>
      </c>
      <c r="F104" t="s">
        <v>12</v>
      </c>
      <c r="G104" t="s">
        <v>18</v>
      </c>
      <c r="H104" s="27">
        <v>2.714694744</v>
      </c>
      <c r="I104" s="27">
        <v>3.4405041463999999</v>
      </c>
      <c r="J104" s="27">
        <f t="shared" si="36"/>
        <v>0.72580940239999991</v>
      </c>
      <c r="K104" s="27">
        <f t="shared" si="37"/>
        <v>3.3333143812307728</v>
      </c>
      <c r="L104" s="5">
        <v>15.1</v>
      </c>
      <c r="M104" s="5">
        <f t="shared" si="38"/>
        <v>31.20268492495774</v>
      </c>
      <c r="N104" s="27">
        <f t="shared" si="39"/>
        <v>16.102684924957742</v>
      </c>
      <c r="O104" s="27">
        <f t="shared" si="40"/>
        <v>6725.699999999998</v>
      </c>
      <c r="P104">
        <f t="shared" si="41"/>
        <v>1</v>
      </c>
      <c r="Q104">
        <f t="shared" si="42"/>
        <v>0</v>
      </c>
      <c r="R104">
        <f t="shared" si="43"/>
        <v>0</v>
      </c>
      <c r="S104">
        <f t="shared" si="44"/>
        <v>1</v>
      </c>
      <c r="T104">
        <f t="shared" si="45"/>
        <v>0</v>
      </c>
      <c r="U104">
        <f t="shared" si="46"/>
        <v>0</v>
      </c>
      <c r="V104">
        <f t="shared" si="47"/>
        <v>1</v>
      </c>
    </row>
    <row r="105" spans="1:22">
      <c r="A105" t="s">
        <v>10</v>
      </c>
      <c r="B105" t="s">
        <v>11</v>
      </c>
      <c r="C105" t="s">
        <v>110</v>
      </c>
      <c r="D105" t="s">
        <v>15</v>
      </c>
      <c r="E105" t="s">
        <v>15</v>
      </c>
      <c r="F105" t="s">
        <v>15</v>
      </c>
      <c r="G105" t="s">
        <v>15</v>
      </c>
      <c r="H105" s="27">
        <v>2.660259537</v>
      </c>
      <c r="I105" s="27">
        <v>1.9728324121</v>
      </c>
      <c r="J105" s="27">
        <f t="shared" si="36"/>
        <v>0.68742712489999991</v>
      </c>
      <c r="K105" s="27">
        <f t="shared" si="37"/>
        <v>3.3877495882307729</v>
      </c>
      <c r="L105" s="5">
        <v>14.3</v>
      </c>
      <c r="M105" s="5">
        <f t="shared" si="38"/>
        <v>7.1910155899585124</v>
      </c>
      <c r="N105" s="27">
        <f t="shared" si="39"/>
        <v>7.1089844100414883</v>
      </c>
      <c r="O105" s="27">
        <f t="shared" si="40"/>
        <v>6726.4999999999982</v>
      </c>
      <c r="P105">
        <f t="shared" si="41"/>
        <v>1</v>
      </c>
      <c r="Q105">
        <f t="shared" si="42"/>
        <v>0</v>
      </c>
      <c r="R105">
        <f t="shared" si="43"/>
        <v>0</v>
      </c>
      <c r="S105">
        <f t="shared" si="44"/>
        <v>1</v>
      </c>
      <c r="T105">
        <f t="shared" si="45"/>
        <v>0</v>
      </c>
      <c r="U105">
        <f t="shared" si="46"/>
        <v>0</v>
      </c>
      <c r="V105">
        <f t="shared" si="47"/>
        <v>1</v>
      </c>
    </row>
    <row r="106" spans="1:22">
      <c r="A106" t="s">
        <v>30</v>
      </c>
      <c r="B106" t="s">
        <v>26</v>
      </c>
      <c r="C106" t="s">
        <v>109</v>
      </c>
      <c r="D106" t="s">
        <v>28</v>
      </c>
      <c r="E106" t="s">
        <v>19</v>
      </c>
      <c r="F106" t="s">
        <v>12</v>
      </c>
      <c r="G106" t="s">
        <v>18</v>
      </c>
      <c r="H106" s="27">
        <v>2.6026896850000001</v>
      </c>
      <c r="I106" s="27">
        <v>1.760715324</v>
      </c>
      <c r="J106" s="27">
        <f t="shared" si="36"/>
        <v>0.84197436100000012</v>
      </c>
      <c r="K106" s="27">
        <f t="shared" si="37"/>
        <v>3.4453194402307727</v>
      </c>
      <c r="L106" s="5">
        <v>13.5</v>
      </c>
      <c r="M106" s="5">
        <f t="shared" si="38"/>
        <v>5.816596657802414</v>
      </c>
      <c r="N106" s="27">
        <f t="shared" si="39"/>
        <v>7.683403342197586</v>
      </c>
      <c r="O106" s="27">
        <f t="shared" si="40"/>
        <v>6727.2999999999984</v>
      </c>
      <c r="P106">
        <f t="shared" si="41"/>
        <v>1</v>
      </c>
      <c r="Q106">
        <f t="shared" si="42"/>
        <v>0</v>
      </c>
      <c r="R106">
        <f t="shared" si="43"/>
        <v>0</v>
      </c>
      <c r="S106">
        <f t="shared" si="44"/>
        <v>1</v>
      </c>
      <c r="T106">
        <f t="shared" si="45"/>
        <v>0</v>
      </c>
      <c r="U106">
        <f t="shared" si="46"/>
        <v>0</v>
      </c>
      <c r="V106">
        <f t="shared" si="47"/>
        <v>1</v>
      </c>
    </row>
    <row r="107" spans="1:22">
      <c r="A107" t="s">
        <v>10</v>
      </c>
      <c r="B107" t="s">
        <v>11</v>
      </c>
      <c r="C107" t="s">
        <v>110</v>
      </c>
      <c r="D107" t="s">
        <v>19</v>
      </c>
      <c r="E107" t="s">
        <v>19</v>
      </c>
      <c r="F107" t="s">
        <v>19</v>
      </c>
      <c r="G107" t="s">
        <v>12</v>
      </c>
      <c r="H107" s="27">
        <v>2.5726122299999998</v>
      </c>
      <c r="I107" s="27">
        <v>3.1220046935000001</v>
      </c>
      <c r="J107" s="27">
        <f t="shared" si="36"/>
        <v>0.54939246350000026</v>
      </c>
      <c r="K107" s="27">
        <f t="shared" si="37"/>
        <v>3.475396895230773</v>
      </c>
      <c r="L107" s="5">
        <v>13.1</v>
      </c>
      <c r="M107" s="5">
        <f t="shared" si="38"/>
        <v>22.691824229258394</v>
      </c>
      <c r="N107" s="27">
        <f t="shared" si="39"/>
        <v>9.5918242292583944</v>
      </c>
      <c r="O107" s="27">
        <f t="shared" si="40"/>
        <v>6727.699999999998</v>
      </c>
      <c r="P107">
        <f t="shared" si="41"/>
        <v>1</v>
      </c>
      <c r="Q107">
        <f t="shared" si="42"/>
        <v>0</v>
      </c>
      <c r="R107">
        <f t="shared" si="43"/>
        <v>0</v>
      </c>
      <c r="S107">
        <f t="shared" si="44"/>
        <v>1</v>
      </c>
      <c r="T107">
        <f t="shared" si="45"/>
        <v>0</v>
      </c>
      <c r="U107">
        <f t="shared" si="46"/>
        <v>0</v>
      </c>
      <c r="V107">
        <f t="shared" si="47"/>
        <v>1</v>
      </c>
    </row>
    <row r="108" spans="1:22">
      <c r="A108" t="s">
        <v>30</v>
      </c>
      <c r="B108" t="s">
        <v>26</v>
      </c>
      <c r="C108" t="s">
        <v>110</v>
      </c>
      <c r="D108" t="s">
        <v>29</v>
      </c>
      <c r="E108" t="s">
        <v>15</v>
      </c>
      <c r="F108" t="s">
        <v>12</v>
      </c>
      <c r="G108" t="s">
        <v>19</v>
      </c>
      <c r="H108" s="27">
        <v>2.4336133549999999</v>
      </c>
      <c r="I108" s="27">
        <v>2.3333008756</v>
      </c>
      <c r="J108" s="27">
        <f t="shared" si="36"/>
        <v>0.10031247939999988</v>
      </c>
      <c r="K108" s="27">
        <f t="shared" si="37"/>
        <v>3.614395770230773</v>
      </c>
      <c r="L108" s="5">
        <v>11.4</v>
      </c>
      <c r="M108" s="5">
        <f t="shared" si="38"/>
        <v>10.311923794221212</v>
      </c>
      <c r="N108" s="27">
        <f t="shared" si="39"/>
        <v>1.0880762057787887</v>
      </c>
      <c r="O108" s="27">
        <f t="shared" si="40"/>
        <v>6729.3999999999987</v>
      </c>
      <c r="P108">
        <f t="shared" si="41"/>
        <v>1</v>
      </c>
      <c r="Q108">
        <f t="shared" si="42"/>
        <v>0</v>
      </c>
      <c r="R108">
        <f t="shared" si="43"/>
        <v>0</v>
      </c>
      <c r="S108">
        <f t="shared" si="44"/>
        <v>1</v>
      </c>
      <c r="T108">
        <f t="shared" si="45"/>
        <v>0</v>
      </c>
      <c r="U108">
        <f t="shared" si="46"/>
        <v>0</v>
      </c>
      <c r="V108">
        <f t="shared" si="47"/>
        <v>1</v>
      </c>
    </row>
    <row r="109" spans="1:22">
      <c r="A109" t="s">
        <v>25</v>
      </c>
      <c r="B109" t="s">
        <v>26</v>
      </c>
      <c r="C109" t="s">
        <v>110</v>
      </c>
      <c r="D109" t="s">
        <v>29</v>
      </c>
      <c r="E109" t="s">
        <v>15</v>
      </c>
      <c r="F109" t="s">
        <v>15</v>
      </c>
      <c r="G109" t="s">
        <v>15</v>
      </c>
      <c r="H109" s="27">
        <v>2.341805806</v>
      </c>
      <c r="I109" s="27">
        <v>1.6706308436999999</v>
      </c>
      <c r="J109" s="27">
        <f t="shared" si="36"/>
        <v>0.67117496230000007</v>
      </c>
      <c r="K109" s="27">
        <f t="shared" si="37"/>
        <v>3.7062033192307728</v>
      </c>
      <c r="L109" s="5">
        <v>10.4</v>
      </c>
      <c r="M109" s="5">
        <f t="shared" si="38"/>
        <v>5.3155200020168412</v>
      </c>
      <c r="N109" s="27">
        <f t="shared" si="39"/>
        <v>5.0844799979831592</v>
      </c>
      <c r="O109" s="27">
        <f t="shared" si="40"/>
        <v>6730.3999999999987</v>
      </c>
      <c r="P109">
        <f t="shared" si="41"/>
        <v>1</v>
      </c>
      <c r="Q109">
        <f t="shared" si="42"/>
        <v>0</v>
      </c>
      <c r="R109">
        <f t="shared" si="43"/>
        <v>0</v>
      </c>
      <c r="S109">
        <f t="shared" si="44"/>
        <v>1</v>
      </c>
      <c r="T109">
        <f t="shared" si="45"/>
        <v>0</v>
      </c>
      <c r="U109">
        <f t="shared" si="46"/>
        <v>0</v>
      </c>
      <c r="V109">
        <f t="shared" si="47"/>
        <v>1</v>
      </c>
    </row>
    <row r="110" spans="1:22">
      <c r="A110" t="s">
        <v>23</v>
      </c>
      <c r="B110" t="s">
        <v>11</v>
      </c>
      <c r="C110" t="s">
        <v>110</v>
      </c>
      <c r="D110" t="s">
        <v>19</v>
      </c>
      <c r="E110" t="s">
        <v>19</v>
      </c>
      <c r="F110" t="s">
        <v>12</v>
      </c>
      <c r="G110" t="s">
        <v>19</v>
      </c>
      <c r="H110" s="27">
        <v>2.240709689</v>
      </c>
      <c r="I110" s="27">
        <v>2.3311240168</v>
      </c>
      <c r="J110" s="27">
        <f t="shared" si="36"/>
        <v>9.0414327800000027E-2</v>
      </c>
      <c r="K110" s="27">
        <f t="shared" si="37"/>
        <v>3.8072994362307728</v>
      </c>
      <c r="L110" s="5">
        <v>9.4</v>
      </c>
      <c r="M110" s="5">
        <f t="shared" si="38"/>
        <v>10.289500607075718</v>
      </c>
      <c r="N110" s="27">
        <f t="shared" si="39"/>
        <v>0.88950060707571765</v>
      </c>
      <c r="O110" s="27">
        <f t="shared" si="40"/>
        <v>6731.3999999999987</v>
      </c>
      <c r="P110">
        <f t="shared" si="41"/>
        <v>1</v>
      </c>
      <c r="Q110">
        <f t="shared" si="42"/>
        <v>0</v>
      </c>
      <c r="R110">
        <f t="shared" si="43"/>
        <v>0</v>
      </c>
      <c r="S110">
        <f t="shared" si="44"/>
        <v>1</v>
      </c>
      <c r="T110">
        <f t="shared" si="45"/>
        <v>0</v>
      </c>
      <c r="U110">
        <f t="shared" si="46"/>
        <v>0</v>
      </c>
      <c r="V110">
        <f t="shared" si="47"/>
        <v>1</v>
      </c>
    </row>
    <row r="111" spans="1:22">
      <c r="A111" t="s">
        <v>10</v>
      </c>
      <c r="B111" t="s">
        <v>11</v>
      </c>
      <c r="C111" t="s">
        <v>110</v>
      </c>
      <c r="D111" t="s">
        <v>19</v>
      </c>
      <c r="E111" t="s">
        <v>19</v>
      </c>
      <c r="F111" t="s">
        <v>19</v>
      </c>
      <c r="G111" t="s">
        <v>19</v>
      </c>
      <c r="H111" s="27">
        <v>1.7404661749999999</v>
      </c>
      <c r="I111" s="27">
        <v>1.6750283523</v>
      </c>
      <c r="J111" s="27">
        <f t="shared" si="36"/>
        <v>6.543782269999987E-2</v>
      </c>
      <c r="K111" s="27">
        <f t="shared" si="37"/>
        <v>4.3075429502307729</v>
      </c>
      <c r="L111" s="5">
        <v>5.7</v>
      </c>
      <c r="M111" s="5">
        <f t="shared" si="38"/>
        <v>5.3389465183407046</v>
      </c>
      <c r="N111" s="27">
        <f t="shared" si="39"/>
        <v>0.36105348165929563</v>
      </c>
      <c r="O111" s="27">
        <f t="shared" si="40"/>
        <v>6735.0999999999985</v>
      </c>
      <c r="P111">
        <f t="shared" si="41"/>
        <v>1</v>
      </c>
      <c r="Q111">
        <f t="shared" si="42"/>
        <v>0</v>
      </c>
      <c r="R111">
        <f t="shared" si="43"/>
        <v>0</v>
      </c>
      <c r="S111">
        <f t="shared" si="44"/>
        <v>1</v>
      </c>
      <c r="T111">
        <f t="shared" si="45"/>
        <v>0</v>
      </c>
      <c r="U111">
        <f t="shared" si="46"/>
        <v>0</v>
      </c>
      <c r="V111">
        <f t="shared" si="47"/>
        <v>1</v>
      </c>
    </row>
    <row r="112" spans="1:22">
      <c r="A112" t="s">
        <v>30</v>
      </c>
      <c r="B112" t="s">
        <v>26</v>
      </c>
      <c r="C112" t="s">
        <v>110</v>
      </c>
      <c r="D112" t="s">
        <v>29</v>
      </c>
      <c r="E112" t="s">
        <v>19</v>
      </c>
      <c r="F112" t="s">
        <v>12</v>
      </c>
      <c r="G112" t="s">
        <v>19</v>
      </c>
      <c r="H112" s="27">
        <v>1.7404661749999999</v>
      </c>
      <c r="I112" s="27">
        <v>2.5910395402000002</v>
      </c>
      <c r="J112" s="27">
        <f t="shared" si="36"/>
        <v>0.85057336520000026</v>
      </c>
      <c r="K112" s="27">
        <f t="shared" si="37"/>
        <v>4.3075429502307729</v>
      </c>
      <c r="L112" s="5">
        <v>5.7</v>
      </c>
      <c r="M112" s="5">
        <f t="shared" si="38"/>
        <v>13.343635641498185</v>
      </c>
      <c r="N112" s="27">
        <f t="shared" si="39"/>
        <v>7.643635641498185</v>
      </c>
      <c r="O112" s="27">
        <f t="shared" si="40"/>
        <v>6735.0999999999985</v>
      </c>
      <c r="P112">
        <f t="shared" si="41"/>
        <v>1</v>
      </c>
      <c r="Q112">
        <f t="shared" si="42"/>
        <v>0</v>
      </c>
      <c r="R112">
        <f t="shared" si="43"/>
        <v>0</v>
      </c>
      <c r="S112">
        <f t="shared" si="44"/>
        <v>1</v>
      </c>
      <c r="T112">
        <f t="shared" si="45"/>
        <v>0</v>
      </c>
      <c r="U112">
        <f t="shared" si="46"/>
        <v>0</v>
      </c>
      <c r="V112">
        <f t="shared" si="47"/>
        <v>1</v>
      </c>
    </row>
    <row r="113" spans="1:22">
      <c r="A113" t="s">
        <v>30</v>
      </c>
      <c r="B113" t="s">
        <v>26</v>
      </c>
      <c r="C113" t="s">
        <v>110</v>
      </c>
      <c r="D113" t="s">
        <v>29</v>
      </c>
      <c r="E113" t="s">
        <v>19</v>
      </c>
      <c r="F113" t="s">
        <v>19</v>
      </c>
      <c r="G113" t="s">
        <v>18</v>
      </c>
      <c r="H113" s="27">
        <v>1.722766598</v>
      </c>
      <c r="I113" s="27">
        <v>3.9698464049000002</v>
      </c>
      <c r="J113" s="27">
        <f t="shared" si="36"/>
        <v>2.2470798069000004</v>
      </c>
      <c r="K113" s="27">
        <f t="shared" si="37"/>
        <v>4.3252425272307731</v>
      </c>
      <c r="L113" s="5">
        <v>5.6</v>
      </c>
      <c r="M113" s="5">
        <f t="shared" si="38"/>
        <v>52.976393300322478</v>
      </c>
      <c r="N113" s="27">
        <f t="shared" si="39"/>
        <v>47.376393300322476</v>
      </c>
      <c r="O113" s="27">
        <f t="shared" si="40"/>
        <v>6735.199999999998</v>
      </c>
      <c r="P113">
        <f t="shared" si="41"/>
        <v>1</v>
      </c>
      <c r="Q113">
        <f t="shared" si="42"/>
        <v>0</v>
      </c>
      <c r="R113">
        <f t="shared" si="43"/>
        <v>0</v>
      </c>
      <c r="S113">
        <f t="shared" si="44"/>
        <v>1</v>
      </c>
      <c r="T113">
        <f t="shared" si="45"/>
        <v>0</v>
      </c>
      <c r="U113">
        <f t="shared" si="46"/>
        <v>0</v>
      </c>
      <c r="V113">
        <f t="shared" si="47"/>
        <v>1</v>
      </c>
    </row>
    <row r="114" spans="1:22">
      <c r="A114" t="s">
        <v>30</v>
      </c>
      <c r="B114" t="s">
        <v>26</v>
      </c>
      <c r="C114" t="s">
        <v>110</v>
      </c>
      <c r="D114" t="s">
        <v>29</v>
      </c>
      <c r="E114" t="s">
        <v>33</v>
      </c>
      <c r="F114" t="s">
        <v>12</v>
      </c>
      <c r="G114" t="s">
        <v>33</v>
      </c>
      <c r="H114" s="27">
        <v>1.1631508100000001</v>
      </c>
      <c r="I114" s="27">
        <v>3.4786455099000002</v>
      </c>
      <c r="J114" s="27">
        <f t="shared" si="36"/>
        <v>2.3154946999000003</v>
      </c>
      <c r="K114" s="27">
        <f t="shared" si="37"/>
        <v>4.8848583152307725</v>
      </c>
      <c r="L114" s="5">
        <v>3.2</v>
      </c>
      <c r="M114" s="5">
        <f t="shared" si="38"/>
        <v>32.415785466232016</v>
      </c>
      <c r="N114" s="27">
        <f t="shared" si="39"/>
        <v>29.215785466232017</v>
      </c>
      <c r="O114" s="27">
        <f t="shared" si="40"/>
        <v>6737.5999999999985</v>
      </c>
      <c r="P114">
        <f t="shared" si="41"/>
        <v>1</v>
      </c>
      <c r="Q114">
        <f t="shared" si="42"/>
        <v>0</v>
      </c>
      <c r="R114">
        <f t="shared" si="43"/>
        <v>0</v>
      </c>
      <c r="S114">
        <f t="shared" si="44"/>
        <v>1</v>
      </c>
      <c r="T114">
        <f t="shared" si="45"/>
        <v>0</v>
      </c>
      <c r="U114">
        <f t="shared" si="46"/>
        <v>0</v>
      </c>
      <c r="V114">
        <f t="shared" si="47"/>
        <v>1</v>
      </c>
    </row>
    <row r="115" spans="1:22">
      <c r="A115" t="s">
        <v>23</v>
      </c>
      <c r="B115" t="s">
        <v>11</v>
      </c>
      <c r="C115" t="s">
        <v>110</v>
      </c>
      <c r="D115" t="s">
        <v>15</v>
      </c>
      <c r="E115" t="s">
        <v>15</v>
      </c>
      <c r="F115" t="s">
        <v>15</v>
      </c>
      <c r="G115" t="s">
        <v>15</v>
      </c>
      <c r="H115" s="27">
        <v>0.993251773</v>
      </c>
      <c r="I115" s="27">
        <v>1.2186839493999999</v>
      </c>
      <c r="J115" s="27">
        <f t="shared" si="36"/>
        <v>0.22543217639999991</v>
      </c>
      <c r="K115" s="27">
        <f t="shared" si="37"/>
        <v>5.0547573522307729</v>
      </c>
      <c r="L115" s="5">
        <v>2.7</v>
      </c>
      <c r="M115" s="5">
        <f t="shared" si="38"/>
        <v>3.3827329551720839</v>
      </c>
      <c r="N115" s="27">
        <f t="shared" si="39"/>
        <v>0.68273295517208377</v>
      </c>
      <c r="O115" s="27">
        <f t="shared" si="40"/>
        <v>6738.0999999999985</v>
      </c>
      <c r="P115">
        <f t="shared" si="41"/>
        <v>1</v>
      </c>
      <c r="Q115">
        <f t="shared" si="42"/>
        <v>0</v>
      </c>
      <c r="R115">
        <f t="shared" si="43"/>
        <v>0</v>
      </c>
      <c r="S115">
        <f t="shared" si="44"/>
        <v>1</v>
      </c>
      <c r="T115">
        <f t="shared" si="45"/>
        <v>0</v>
      </c>
      <c r="U115">
        <f t="shared" si="46"/>
        <v>0</v>
      </c>
      <c r="V115">
        <f t="shared" si="47"/>
        <v>1</v>
      </c>
    </row>
    <row r="116" spans="1:22">
      <c r="A116" t="s">
        <v>30</v>
      </c>
      <c r="B116" t="s">
        <v>26</v>
      </c>
      <c r="C116" t="s">
        <v>110</v>
      </c>
      <c r="D116" t="s">
        <v>29</v>
      </c>
      <c r="E116" t="s">
        <v>15</v>
      </c>
      <c r="F116" t="s">
        <v>15</v>
      </c>
      <c r="G116" t="s">
        <v>15</v>
      </c>
      <c r="H116" s="27">
        <v>0.530628251</v>
      </c>
      <c r="I116" s="27">
        <v>1.3036680523999999</v>
      </c>
      <c r="J116" s="27">
        <f t="shared" si="36"/>
        <v>0.77303980139999995</v>
      </c>
      <c r="K116" s="27">
        <f t="shared" si="37"/>
        <v>5.5173808742307724</v>
      </c>
      <c r="L116" s="5">
        <v>1.7</v>
      </c>
      <c r="M116" s="5">
        <f t="shared" si="38"/>
        <v>3.6827805547511296</v>
      </c>
      <c r="N116" s="27">
        <f t="shared" si="39"/>
        <v>1.9827805547511297</v>
      </c>
      <c r="O116" s="27">
        <f t="shared" si="40"/>
        <v>6739.0999999999985</v>
      </c>
      <c r="P116">
        <f t="shared" si="41"/>
        <v>1</v>
      </c>
      <c r="Q116">
        <f t="shared" si="42"/>
        <v>0</v>
      </c>
      <c r="R116">
        <f t="shared" si="43"/>
        <v>0</v>
      </c>
      <c r="S116">
        <f t="shared" si="44"/>
        <v>1</v>
      </c>
      <c r="T116">
        <f t="shared" si="45"/>
        <v>0</v>
      </c>
      <c r="U116">
        <f t="shared" si="46"/>
        <v>0</v>
      </c>
      <c r="V116">
        <f t="shared" si="47"/>
        <v>1</v>
      </c>
    </row>
    <row r="117" spans="1:22">
      <c r="A117" t="s">
        <v>23</v>
      </c>
      <c r="B117" t="s">
        <v>11</v>
      </c>
      <c r="C117" t="s">
        <v>110</v>
      </c>
      <c r="D117" t="s">
        <v>19</v>
      </c>
      <c r="E117" t="s">
        <v>19</v>
      </c>
      <c r="F117" t="s">
        <v>19</v>
      </c>
      <c r="G117" t="s">
        <v>19</v>
      </c>
      <c r="H117" s="27">
        <v>0.26236426499999999</v>
      </c>
      <c r="I117" s="27">
        <v>0.27786860540000002</v>
      </c>
      <c r="J117" s="27">
        <f t="shared" si="36"/>
        <v>1.5504340400000038E-2</v>
      </c>
      <c r="K117" s="27">
        <f t="shared" si="37"/>
        <v>5.7856448602307733</v>
      </c>
      <c r="L117" s="5">
        <v>1.3</v>
      </c>
      <c r="M117" s="5">
        <f t="shared" si="38"/>
        <v>1.3203127038517024</v>
      </c>
      <c r="N117" s="27">
        <f t="shared" si="39"/>
        <v>2.0312703851702363E-2</v>
      </c>
      <c r="O117" s="27">
        <f t="shared" si="40"/>
        <v>6739.4999999999982</v>
      </c>
      <c r="P117">
        <f t="shared" si="41"/>
        <v>1</v>
      </c>
      <c r="Q117">
        <f t="shared" si="42"/>
        <v>0</v>
      </c>
      <c r="R117">
        <f t="shared" si="43"/>
        <v>0</v>
      </c>
      <c r="S117">
        <f t="shared" si="44"/>
        <v>1</v>
      </c>
      <c r="T117">
        <f t="shared" si="45"/>
        <v>0</v>
      </c>
      <c r="U117">
        <f t="shared" si="46"/>
        <v>0</v>
      </c>
      <c r="V117">
        <f t="shared" si="47"/>
        <v>1</v>
      </c>
    </row>
    <row r="118" spans="1:22">
      <c r="A118" t="s">
        <v>22</v>
      </c>
      <c r="B118" t="s">
        <v>11</v>
      </c>
      <c r="C118" t="s">
        <v>109</v>
      </c>
      <c r="D118" t="s">
        <v>15</v>
      </c>
      <c r="E118" t="s">
        <v>15</v>
      </c>
      <c r="F118" t="s">
        <v>15</v>
      </c>
      <c r="G118" t="s">
        <v>15</v>
      </c>
      <c r="H118" s="27">
        <v>0</v>
      </c>
      <c r="I118" s="27">
        <v>1.0339118074</v>
      </c>
      <c r="J118" s="27">
        <f t="shared" si="36"/>
        <v>1.0339118074</v>
      </c>
      <c r="K118" s="27">
        <f t="shared" si="37"/>
        <v>6.0480091252307728</v>
      </c>
      <c r="L118" s="5">
        <v>1</v>
      </c>
      <c r="M118" s="5">
        <f t="shared" si="38"/>
        <v>2.8120445240183307</v>
      </c>
      <c r="N118" s="27">
        <f t="shared" si="39"/>
        <v>1.8120445240183307</v>
      </c>
      <c r="O118" s="27">
        <f t="shared" si="40"/>
        <v>6739.7999999999984</v>
      </c>
      <c r="P118">
        <f t="shared" si="41"/>
        <v>1</v>
      </c>
      <c r="Q118">
        <f t="shared" si="42"/>
        <v>0</v>
      </c>
      <c r="R118">
        <f t="shared" si="43"/>
        <v>0</v>
      </c>
      <c r="S118">
        <f t="shared" si="44"/>
        <v>1</v>
      </c>
      <c r="T118">
        <f t="shared" si="45"/>
        <v>0</v>
      </c>
      <c r="U118">
        <f t="shared" si="46"/>
        <v>0</v>
      </c>
      <c r="V118">
        <f t="shared" si="47"/>
        <v>1</v>
      </c>
    </row>
  </sheetData>
  <sortState ref="A2:W118">
    <sortCondition descending="1" ref="L2:L118"/>
  </sortState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8"/>
  <sheetViews>
    <sheetView workbookViewId="0"/>
  </sheetViews>
  <sheetFormatPr defaultRowHeight="16.5"/>
  <cols>
    <col min="8" max="12" width="9.125" style="27" bestFit="1" customWidth="1"/>
    <col min="13" max="17" width="9.5" style="27" bestFit="1" customWidth="1"/>
    <col min="28" max="28" width="10.5" bestFit="1" customWidth="1"/>
    <col min="29" max="29" width="21.875" bestFit="1" customWidth="1"/>
  </cols>
  <sheetData>
    <row r="1" spans="1:30">
      <c r="A1" s="23" t="s">
        <v>8</v>
      </c>
      <c r="B1" s="23" t="s">
        <v>9</v>
      </c>
      <c r="C1" s="23" t="s">
        <v>111</v>
      </c>
      <c r="D1" s="23" t="s">
        <v>105</v>
      </c>
      <c r="E1" s="23" t="s">
        <v>106</v>
      </c>
      <c r="F1" s="23" t="s">
        <v>107</v>
      </c>
      <c r="G1" s="23" t="s">
        <v>108</v>
      </c>
      <c r="H1" s="25" t="s">
        <v>35</v>
      </c>
      <c r="I1" s="25" t="s">
        <v>36</v>
      </c>
      <c r="J1" s="25" t="s">
        <v>37</v>
      </c>
      <c r="K1" s="25" t="s">
        <v>38</v>
      </c>
      <c r="L1" s="25" t="s">
        <v>55</v>
      </c>
      <c r="M1" s="29" t="s">
        <v>39</v>
      </c>
      <c r="N1" s="29" t="s">
        <v>40</v>
      </c>
      <c r="O1" s="25" t="s">
        <v>41</v>
      </c>
      <c r="P1" s="25" t="s">
        <v>42</v>
      </c>
      <c r="Q1" s="25" t="s">
        <v>56</v>
      </c>
      <c r="R1" s="23" t="s">
        <v>43</v>
      </c>
      <c r="S1" s="23" t="s">
        <v>44</v>
      </c>
      <c r="T1" s="23" t="s">
        <v>45</v>
      </c>
      <c r="U1" s="23" t="s">
        <v>46</v>
      </c>
      <c r="V1" s="23" t="s">
        <v>47</v>
      </c>
      <c r="W1" s="23" t="s">
        <v>48</v>
      </c>
      <c r="X1" s="23" t="s">
        <v>49</v>
      </c>
      <c r="Z1" s="4" t="s">
        <v>50</v>
      </c>
      <c r="AA1" s="4" t="s">
        <v>4</v>
      </c>
      <c r="AB1" s="4" t="s">
        <v>3</v>
      </c>
    </row>
    <row r="2" spans="1:30">
      <c r="A2" t="s">
        <v>23</v>
      </c>
      <c r="B2" t="s">
        <v>11</v>
      </c>
      <c r="C2" t="s">
        <v>109</v>
      </c>
      <c r="D2" t="s">
        <v>13</v>
      </c>
      <c r="E2" t="s">
        <v>21</v>
      </c>
      <c r="F2" t="s">
        <v>13</v>
      </c>
      <c r="G2" t="s">
        <v>21</v>
      </c>
      <c r="H2" s="27">
        <v>11.198214719999999</v>
      </c>
      <c r="I2" s="27">
        <v>10.765086547599999</v>
      </c>
      <c r="J2" s="27">
        <f t="shared" ref="J2:J33" si="0">ABS(H2-I2)</f>
        <v>0.43312817240000001</v>
      </c>
      <c r="K2" s="27">
        <f t="shared" ref="K2:K33" si="1">ABS($AD$2-H2)</f>
        <v>5.1502055947692265</v>
      </c>
      <c r="L2" s="27">
        <f>ABS($AD$9-H2)</f>
        <v>0.87289869200000147</v>
      </c>
      <c r="M2" s="5">
        <v>73000</v>
      </c>
      <c r="N2" s="5">
        <f t="shared" ref="N2:N33" si="2">EXP(I2)</f>
        <v>47338.847972963646</v>
      </c>
      <c r="O2" s="27">
        <f t="shared" ref="O2:O33" si="3">ABS(M2-N2)</f>
        <v>25661.152027036354</v>
      </c>
      <c r="P2" s="27">
        <f t="shared" ref="P2:P33" si="4">ABS($AD$3-M2)</f>
        <v>66259.199999999997</v>
      </c>
      <c r="Q2" s="27">
        <f>ABS($AD$10-M2)</f>
        <v>38089.473684210527</v>
      </c>
      <c r="R2">
        <f t="shared" ref="R2:R33" si="5">IF(M2&lt;1000,1,0)</f>
        <v>0</v>
      </c>
      <c r="S2">
        <f t="shared" ref="S2:S33" si="6">IF(M2&gt;=1000,IF(M2&lt;15000,1,0),0)</f>
        <v>0</v>
      </c>
      <c r="T2">
        <f t="shared" ref="T2:T33" si="7">IF(M2&gt;=15000,1,0)</f>
        <v>1</v>
      </c>
      <c r="U2">
        <f t="shared" ref="U2:U33" si="8">IF(N2&lt;1000,1,0)</f>
        <v>0</v>
      </c>
      <c r="V2">
        <f t="shared" ref="V2:V33" si="9">IF(N2&gt;=1000,IF(N2&lt;15000,1,0),0)</f>
        <v>0</v>
      </c>
      <c r="W2">
        <f t="shared" ref="W2:W33" si="10">IF(N2&gt;=15000,1,0)</f>
        <v>1</v>
      </c>
      <c r="X2">
        <f t="shared" ref="X2:X33" si="11">R2*U2+S2*V2+T2*W2</f>
        <v>1</v>
      </c>
      <c r="Z2" s="1" t="s">
        <v>2</v>
      </c>
      <c r="AA2" s="2">
        <f>PEARSON(H2:H118,I2:I118)</f>
        <v>0.99168828785353025</v>
      </c>
      <c r="AB2" s="2">
        <f>PEARSON(M2:M118,N2:N118)</f>
        <v>0.97059256927325743</v>
      </c>
      <c r="AC2" t="s">
        <v>7</v>
      </c>
      <c r="AD2">
        <f>AVERAGE(H2:H118)</f>
        <v>6.0480091252307728</v>
      </c>
    </row>
    <row r="3" spans="1:30">
      <c r="A3" t="s">
        <v>23</v>
      </c>
      <c r="B3" t="s">
        <v>11</v>
      </c>
      <c r="C3" t="s">
        <v>109</v>
      </c>
      <c r="D3" t="s">
        <v>24</v>
      </c>
      <c r="E3" t="s">
        <v>13</v>
      </c>
      <c r="F3" t="s">
        <v>13</v>
      </c>
      <c r="G3" t="s">
        <v>13</v>
      </c>
      <c r="H3" s="27">
        <v>11.127262979999999</v>
      </c>
      <c r="I3" s="27">
        <v>11.0264563663</v>
      </c>
      <c r="J3" s="27">
        <f t="shared" si="0"/>
        <v>0.10080661369999966</v>
      </c>
      <c r="K3" s="27">
        <f t="shared" si="1"/>
        <v>5.0792538547692265</v>
      </c>
      <c r="L3" s="27">
        <f t="shared" ref="L3:L20" si="12">ABS($AD$9-H3)</f>
        <v>0.80194695200000155</v>
      </c>
      <c r="M3" s="5">
        <v>68000</v>
      </c>
      <c r="N3" s="5">
        <f t="shared" si="2"/>
        <v>61479.334092052653</v>
      </c>
      <c r="O3" s="27">
        <f t="shared" si="3"/>
        <v>6520.6659079473466</v>
      </c>
      <c r="P3" s="27">
        <f t="shared" si="4"/>
        <v>61259.200000000004</v>
      </c>
      <c r="Q3" s="27">
        <f t="shared" ref="Q3:Q20" si="13">ABS($AD$10-M3)</f>
        <v>33089.473684210527</v>
      </c>
      <c r="R3">
        <f t="shared" si="5"/>
        <v>0</v>
      </c>
      <c r="S3">
        <f t="shared" si="6"/>
        <v>0</v>
      </c>
      <c r="T3">
        <f t="shared" si="7"/>
        <v>1</v>
      </c>
      <c r="U3">
        <f t="shared" si="8"/>
        <v>0</v>
      </c>
      <c r="V3">
        <f t="shared" si="9"/>
        <v>0</v>
      </c>
      <c r="W3">
        <f t="shared" si="10"/>
        <v>1</v>
      </c>
      <c r="X3">
        <f t="shared" si="11"/>
        <v>1</v>
      </c>
      <c r="Z3" s="1" t="s">
        <v>1</v>
      </c>
      <c r="AA3" s="2">
        <f>AVERAGE(J2:J118)</f>
        <v>0.26916876202222217</v>
      </c>
      <c r="AB3" s="5">
        <f>AVERAGE(O2:O118)</f>
        <v>1291.3153231603492</v>
      </c>
      <c r="AC3" t="s">
        <v>6</v>
      </c>
      <c r="AD3">
        <f>AVERAGE(M2:M118)</f>
        <v>6740.7999999999984</v>
      </c>
    </row>
    <row r="4" spans="1:30">
      <c r="A4" t="s">
        <v>23</v>
      </c>
      <c r="B4" t="s">
        <v>11</v>
      </c>
      <c r="C4" t="s">
        <v>109</v>
      </c>
      <c r="D4" t="s">
        <v>21</v>
      </c>
      <c r="E4" t="s">
        <v>13</v>
      </c>
      <c r="F4" t="s">
        <v>21</v>
      </c>
      <c r="G4" t="s">
        <v>13</v>
      </c>
      <c r="H4" s="27">
        <v>11.00209984</v>
      </c>
      <c r="I4" s="27">
        <v>10.876793016000001</v>
      </c>
      <c r="J4" s="27">
        <f t="shared" si="0"/>
        <v>0.12530682399999904</v>
      </c>
      <c r="K4" s="27">
        <f t="shared" si="1"/>
        <v>4.9540907147692268</v>
      </c>
      <c r="L4" s="27">
        <f t="shared" si="12"/>
        <v>0.67678381200000182</v>
      </c>
      <c r="M4" s="5">
        <v>60000</v>
      </c>
      <c r="N4" s="5">
        <f t="shared" si="2"/>
        <v>52933.570309671304</v>
      </c>
      <c r="O4" s="27">
        <f t="shared" si="3"/>
        <v>7066.4296903286959</v>
      </c>
      <c r="P4" s="27">
        <f t="shared" si="4"/>
        <v>53259.200000000004</v>
      </c>
      <c r="Q4" s="27">
        <f t="shared" si="13"/>
        <v>25089.473684210527</v>
      </c>
      <c r="R4">
        <f t="shared" si="5"/>
        <v>0</v>
      </c>
      <c r="S4">
        <f t="shared" si="6"/>
        <v>0</v>
      </c>
      <c r="T4">
        <f t="shared" si="7"/>
        <v>1</v>
      </c>
      <c r="U4">
        <f t="shared" si="8"/>
        <v>0</v>
      </c>
      <c r="V4">
        <f t="shared" si="9"/>
        <v>0</v>
      </c>
      <c r="W4">
        <f t="shared" si="10"/>
        <v>1</v>
      </c>
      <c r="X4">
        <f t="shared" si="11"/>
        <v>1</v>
      </c>
      <c r="Z4" s="1" t="s">
        <v>5</v>
      </c>
      <c r="AA4" s="2">
        <f>SUM(J2:J118)/SUM(K2:K118)</f>
        <v>0.11844387062576711</v>
      </c>
      <c r="AB4" s="2">
        <f>SUM(O2:O118)/SUM(P2:P118)</f>
        <v>0.13546601584319823</v>
      </c>
    </row>
    <row r="5" spans="1:30">
      <c r="A5" t="s">
        <v>23</v>
      </c>
      <c r="B5" t="s">
        <v>11</v>
      </c>
      <c r="C5" t="s">
        <v>109</v>
      </c>
      <c r="D5" t="s">
        <v>24</v>
      </c>
      <c r="E5" t="s">
        <v>13</v>
      </c>
      <c r="F5" t="s">
        <v>24</v>
      </c>
      <c r="G5" t="s">
        <v>13</v>
      </c>
      <c r="H5" s="27">
        <v>10.96819829</v>
      </c>
      <c r="I5" s="27">
        <v>10.881845235</v>
      </c>
      <c r="J5" s="27">
        <f t="shared" si="0"/>
        <v>8.6353055000000012E-2</v>
      </c>
      <c r="K5" s="27">
        <f t="shared" si="1"/>
        <v>4.9201891647692273</v>
      </c>
      <c r="L5" s="27">
        <f t="shared" si="12"/>
        <v>0.64288226200000231</v>
      </c>
      <c r="M5" s="5">
        <v>58000</v>
      </c>
      <c r="N5" s="5">
        <f t="shared" si="2"/>
        <v>53201.679000952281</v>
      </c>
      <c r="O5" s="27">
        <f t="shared" si="3"/>
        <v>4798.3209990477189</v>
      </c>
      <c r="P5" s="27">
        <f t="shared" si="4"/>
        <v>51259.200000000004</v>
      </c>
      <c r="Q5" s="27">
        <f t="shared" si="13"/>
        <v>23089.473684210527</v>
      </c>
      <c r="R5">
        <f t="shared" si="5"/>
        <v>0</v>
      </c>
      <c r="S5">
        <f t="shared" si="6"/>
        <v>0</v>
      </c>
      <c r="T5">
        <f t="shared" si="7"/>
        <v>1</v>
      </c>
      <c r="U5">
        <f t="shared" si="8"/>
        <v>0</v>
      </c>
      <c r="V5">
        <f t="shared" si="9"/>
        <v>0</v>
      </c>
      <c r="W5">
        <f t="shared" si="10"/>
        <v>1</v>
      </c>
      <c r="X5">
        <f t="shared" si="11"/>
        <v>1</v>
      </c>
      <c r="Z5" s="1" t="s">
        <v>34</v>
      </c>
      <c r="AA5" s="1"/>
      <c r="AB5" s="3">
        <f>AVERAGE(X2:X118)</f>
        <v>0.97435897435897434</v>
      </c>
    </row>
    <row r="6" spans="1:30">
      <c r="A6" t="s">
        <v>10</v>
      </c>
      <c r="B6" t="s">
        <v>11</v>
      </c>
      <c r="C6" t="s">
        <v>109</v>
      </c>
      <c r="D6" t="s">
        <v>12</v>
      </c>
      <c r="E6" t="s">
        <v>13</v>
      </c>
      <c r="F6" t="s">
        <v>13</v>
      </c>
      <c r="G6" t="s">
        <v>13</v>
      </c>
      <c r="H6" s="27">
        <v>10.858999000000001</v>
      </c>
      <c r="I6" s="27">
        <v>10.081676702299999</v>
      </c>
      <c r="J6" s="27">
        <f t="shared" si="0"/>
        <v>0.77732229770000139</v>
      </c>
      <c r="K6" s="27">
        <f t="shared" si="1"/>
        <v>4.8109898747692279</v>
      </c>
      <c r="L6" s="27">
        <f t="shared" si="12"/>
        <v>0.53368297200000292</v>
      </c>
      <c r="M6" s="5">
        <v>52000</v>
      </c>
      <c r="N6" s="5">
        <f t="shared" si="2"/>
        <v>23901.026870750771</v>
      </c>
      <c r="O6" s="27">
        <f t="shared" si="3"/>
        <v>28098.973129249229</v>
      </c>
      <c r="P6" s="27">
        <f t="shared" si="4"/>
        <v>45259.200000000004</v>
      </c>
      <c r="Q6" s="27">
        <f t="shared" si="13"/>
        <v>17089.473684210527</v>
      </c>
      <c r="R6">
        <f t="shared" si="5"/>
        <v>0</v>
      </c>
      <c r="S6">
        <f t="shared" si="6"/>
        <v>0</v>
      </c>
      <c r="T6">
        <f t="shared" si="7"/>
        <v>1</v>
      </c>
      <c r="U6">
        <f t="shared" si="8"/>
        <v>0</v>
      </c>
      <c r="V6">
        <f t="shared" si="9"/>
        <v>0</v>
      </c>
      <c r="W6">
        <f t="shared" si="10"/>
        <v>1</v>
      </c>
      <c r="X6">
        <f t="shared" si="11"/>
        <v>1</v>
      </c>
      <c r="Z6" s="1" t="s">
        <v>54</v>
      </c>
      <c r="AA6" s="1"/>
      <c r="AB6" s="1">
        <v>117</v>
      </c>
    </row>
    <row r="7" spans="1:30">
      <c r="A7" t="s">
        <v>23</v>
      </c>
      <c r="B7" t="s">
        <v>11</v>
      </c>
      <c r="C7" t="s">
        <v>109</v>
      </c>
      <c r="D7" t="s">
        <v>21</v>
      </c>
      <c r="E7" t="s">
        <v>13</v>
      </c>
      <c r="F7" t="s">
        <v>13</v>
      </c>
      <c r="G7" t="s">
        <v>21</v>
      </c>
      <c r="H7" s="27">
        <v>10.77895629</v>
      </c>
      <c r="I7" s="27">
        <v>10.6285717641</v>
      </c>
      <c r="J7" s="27">
        <f t="shared" si="0"/>
        <v>0.15038452589999984</v>
      </c>
      <c r="K7" s="27">
        <f t="shared" si="1"/>
        <v>4.7309471647692272</v>
      </c>
      <c r="L7" s="27">
        <f t="shared" si="12"/>
        <v>0.45364026200000218</v>
      </c>
      <c r="M7" s="5">
        <v>48000</v>
      </c>
      <c r="N7" s="5">
        <f t="shared" si="2"/>
        <v>41298.099630454126</v>
      </c>
      <c r="O7" s="27">
        <f t="shared" si="3"/>
        <v>6701.9003695458741</v>
      </c>
      <c r="P7" s="27">
        <f t="shared" si="4"/>
        <v>41259.200000000004</v>
      </c>
      <c r="Q7" s="27">
        <f t="shared" si="13"/>
        <v>13089.473684210527</v>
      </c>
      <c r="R7">
        <f t="shared" si="5"/>
        <v>0</v>
      </c>
      <c r="S7">
        <f t="shared" si="6"/>
        <v>0</v>
      </c>
      <c r="T7">
        <f t="shared" si="7"/>
        <v>1</v>
      </c>
      <c r="U7">
        <f t="shared" si="8"/>
        <v>0</v>
      </c>
      <c r="V7">
        <f t="shared" si="9"/>
        <v>0</v>
      </c>
      <c r="W7">
        <f t="shared" si="10"/>
        <v>1</v>
      </c>
      <c r="X7">
        <f t="shared" si="11"/>
        <v>1</v>
      </c>
    </row>
    <row r="8" spans="1:30">
      <c r="A8" t="s">
        <v>23</v>
      </c>
      <c r="B8" t="s">
        <v>11</v>
      </c>
      <c r="C8" t="s">
        <v>109</v>
      </c>
      <c r="D8" t="s">
        <v>13</v>
      </c>
      <c r="E8" t="s">
        <v>13</v>
      </c>
      <c r="F8" t="s">
        <v>21</v>
      </c>
      <c r="G8" t="s">
        <v>21</v>
      </c>
      <c r="H8" s="27">
        <v>10.59663473</v>
      </c>
      <c r="I8" s="27">
        <v>10.329406817800001</v>
      </c>
      <c r="J8" s="27">
        <f t="shared" si="0"/>
        <v>0.2672279121999992</v>
      </c>
      <c r="K8" s="27">
        <f t="shared" si="1"/>
        <v>4.5486256047692271</v>
      </c>
      <c r="L8" s="27">
        <f t="shared" si="12"/>
        <v>0.27131870200000208</v>
      </c>
      <c r="M8" s="5">
        <v>40000</v>
      </c>
      <c r="N8" s="5">
        <f t="shared" si="2"/>
        <v>30619.94330982702</v>
      </c>
      <c r="O8" s="27">
        <f t="shared" si="3"/>
        <v>9380.0566901729799</v>
      </c>
      <c r="P8" s="27">
        <f t="shared" si="4"/>
        <v>33259.200000000004</v>
      </c>
      <c r="Q8" s="27">
        <f t="shared" si="13"/>
        <v>5089.4736842105267</v>
      </c>
      <c r="R8">
        <f t="shared" si="5"/>
        <v>0</v>
      </c>
      <c r="S8">
        <f t="shared" si="6"/>
        <v>0</v>
      </c>
      <c r="T8">
        <f t="shared" si="7"/>
        <v>1</v>
      </c>
      <c r="U8">
        <f t="shared" si="8"/>
        <v>0</v>
      </c>
      <c r="V8">
        <f t="shared" si="9"/>
        <v>0</v>
      </c>
      <c r="W8">
        <f t="shared" si="10"/>
        <v>1</v>
      </c>
      <c r="X8">
        <f t="shared" si="11"/>
        <v>1</v>
      </c>
      <c r="Z8" s="4" t="s">
        <v>51</v>
      </c>
      <c r="AA8" s="4" t="s">
        <v>4</v>
      </c>
      <c r="AB8" s="4" t="s">
        <v>3</v>
      </c>
    </row>
    <row r="9" spans="1:30">
      <c r="A9" t="s">
        <v>23</v>
      </c>
      <c r="B9" t="s">
        <v>11</v>
      </c>
      <c r="C9" t="s">
        <v>109</v>
      </c>
      <c r="D9" t="s">
        <v>21</v>
      </c>
      <c r="E9" t="s">
        <v>13</v>
      </c>
      <c r="F9" t="s">
        <v>13</v>
      </c>
      <c r="G9" t="s">
        <v>13</v>
      </c>
      <c r="H9" s="27">
        <v>10.491274219999999</v>
      </c>
      <c r="I9" s="27">
        <v>10.474272388399999</v>
      </c>
      <c r="J9" s="27">
        <f t="shared" si="0"/>
        <v>1.7001831600000017E-2</v>
      </c>
      <c r="K9" s="27">
        <f t="shared" si="1"/>
        <v>4.4432650947692265</v>
      </c>
      <c r="L9" s="27">
        <f t="shared" si="12"/>
        <v>0.1659581920000015</v>
      </c>
      <c r="M9" s="5">
        <v>36000</v>
      </c>
      <c r="N9" s="5">
        <f t="shared" si="2"/>
        <v>35393.107911449471</v>
      </c>
      <c r="O9" s="27">
        <f t="shared" si="3"/>
        <v>606.89208855052857</v>
      </c>
      <c r="P9" s="27">
        <f t="shared" si="4"/>
        <v>29259.200000000001</v>
      </c>
      <c r="Q9" s="27">
        <f t="shared" si="13"/>
        <v>1089.4736842105267</v>
      </c>
      <c r="R9">
        <f t="shared" si="5"/>
        <v>0</v>
      </c>
      <c r="S9">
        <f t="shared" si="6"/>
        <v>0</v>
      </c>
      <c r="T9">
        <f t="shared" si="7"/>
        <v>1</v>
      </c>
      <c r="U9">
        <f t="shared" si="8"/>
        <v>0</v>
      </c>
      <c r="V9">
        <f t="shared" si="9"/>
        <v>0</v>
      </c>
      <c r="W9">
        <f t="shared" si="10"/>
        <v>1</v>
      </c>
      <c r="X9">
        <f t="shared" si="11"/>
        <v>1</v>
      </c>
      <c r="Z9" s="1" t="s">
        <v>2</v>
      </c>
      <c r="AA9" s="2">
        <f>PEARSON(H2:H20,I2:I20)</f>
        <v>0.87321005027309828</v>
      </c>
      <c r="AB9" s="2">
        <f>PEARSON(M2:M20,N2:N20)</f>
        <v>0.88941928097947265</v>
      </c>
      <c r="AC9" t="s">
        <v>7</v>
      </c>
      <c r="AD9">
        <f>AVERAGE(H2:H20)</f>
        <v>10.325316027999998</v>
      </c>
    </row>
    <row r="10" spans="1:30">
      <c r="A10" t="s">
        <v>23</v>
      </c>
      <c r="B10" t="s">
        <v>11</v>
      </c>
      <c r="C10" t="s">
        <v>109</v>
      </c>
      <c r="D10" t="s">
        <v>13</v>
      </c>
      <c r="E10" t="s">
        <v>21</v>
      </c>
      <c r="F10" t="s">
        <v>21</v>
      </c>
      <c r="G10" t="s">
        <v>13</v>
      </c>
      <c r="H10" s="27">
        <v>10.37349118</v>
      </c>
      <c r="I10" s="27">
        <v>10.47764707</v>
      </c>
      <c r="J10" s="27">
        <f t="shared" si="0"/>
        <v>0.10415588999999947</v>
      </c>
      <c r="K10" s="27">
        <f t="shared" si="1"/>
        <v>4.3254820547692274</v>
      </c>
      <c r="L10" s="27">
        <f t="shared" si="12"/>
        <v>4.8175152000002441E-2</v>
      </c>
      <c r="M10" s="5">
        <v>32000</v>
      </c>
      <c r="N10" s="5">
        <f t="shared" si="2"/>
        <v>35512.750145162208</v>
      </c>
      <c r="O10" s="27">
        <f t="shared" si="3"/>
        <v>3512.7501451622084</v>
      </c>
      <c r="P10" s="27">
        <f t="shared" si="4"/>
        <v>25259.200000000001</v>
      </c>
      <c r="Q10" s="27">
        <f t="shared" si="13"/>
        <v>2910.5263157894733</v>
      </c>
      <c r="R10">
        <f t="shared" si="5"/>
        <v>0</v>
      </c>
      <c r="S10">
        <f t="shared" si="6"/>
        <v>0</v>
      </c>
      <c r="T10">
        <f t="shared" si="7"/>
        <v>1</v>
      </c>
      <c r="U10">
        <f t="shared" si="8"/>
        <v>0</v>
      </c>
      <c r="V10">
        <f t="shared" si="9"/>
        <v>0</v>
      </c>
      <c r="W10">
        <f t="shared" si="10"/>
        <v>1</v>
      </c>
      <c r="X10">
        <f t="shared" si="11"/>
        <v>1</v>
      </c>
      <c r="Z10" s="1" t="s">
        <v>1</v>
      </c>
      <c r="AA10" s="2">
        <f>AVERAGE(J2:J20)</f>
        <v>0.1921162491368418</v>
      </c>
      <c r="AB10" s="5">
        <f>AVERAGE(O2:O20)</f>
        <v>6465.7869832870665</v>
      </c>
      <c r="AC10" t="s">
        <v>6</v>
      </c>
      <c r="AD10">
        <f>AVERAGE(M2:M20)</f>
        <v>34910.526315789473</v>
      </c>
    </row>
    <row r="11" spans="1:30">
      <c r="A11" t="s">
        <v>23</v>
      </c>
      <c r="B11" t="s">
        <v>11</v>
      </c>
      <c r="C11" t="s">
        <v>109</v>
      </c>
      <c r="D11" t="s">
        <v>24</v>
      </c>
      <c r="E11" t="s">
        <v>13</v>
      </c>
      <c r="F11" t="s">
        <v>13</v>
      </c>
      <c r="G11" t="s">
        <v>24</v>
      </c>
      <c r="H11" s="27">
        <v>10.08580911</v>
      </c>
      <c r="I11" s="27">
        <v>10.0560404532</v>
      </c>
      <c r="J11" s="27">
        <f t="shared" si="0"/>
        <v>2.976865679999996E-2</v>
      </c>
      <c r="K11" s="27">
        <f t="shared" si="1"/>
        <v>4.0377999847692267</v>
      </c>
      <c r="L11" s="27">
        <f t="shared" si="12"/>
        <v>0.23950691799999824</v>
      </c>
      <c r="M11" s="5">
        <v>24000</v>
      </c>
      <c r="N11" s="5">
        <f t="shared" si="2"/>
        <v>23296.081587477634</v>
      </c>
      <c r="O11" s="27">
        <f t="shared" si="3"/>
        <v>703.91841252236554</v>
      </c>
      <c r="P11" s="27">
        <f t="shared" si="4"/>
        <v>17259.2</v>
      </c>
      <c r="Q11" s="27">
        <f t="shared" si="13"/>
        <v>10910.526315789473</v>
      </c>
      <c r="R11">
        <f t="shared" si="5"/>
        <v>0</v>
      </c>
      <c r="S11">
        <f t="shared" si="6"/>
        <v>0</v>
      </c>
      <c r="T11">
        <f t="shared" si="7"/>
        <v>1</v>
      </c>
      <c r="U11">
        <f t="shared" si="8"/>
        <v>0</v>
      </c>
      <c r="V11">
        <f t="shared" si="9"/>
        <v>0</v>
      </c>
      <c r="W11">
        <f t="shared" si="10"/>
        <v>1</v>
      </c>
      <c r="X11">
        <f t="shared" si="11"/>
        <v>1</v>
      </c>
      <c r="Z11" s="1" t="s">
        <v>5</v>
      </c>
      <c r="AA11" s="2">
        <f>SUM(J2:J20)/SUM(L2:L20)</f>
        <v>0.40854871594708264</v>
      </c>
      <c r="AB11" s="2">
        <f>SUM(O2:O20)/SUM(Q2:Q20)</f>
        <v>0.39446851567745406</v>
      </c>
    </row>
    <row r="12" spans="1:30">
      <c r="A12" t="s">
        <v>23</v>
      </c>
      <c r="B12" t="s">
        <v>11</v>
      </c>
      <c r="C12" t="s">
        <v>109</v>
      </c>
      <c r="D12" t="s">
        <v>13</v>
      </c>
      <c r="E12" t="s">
        <v>24</v>
      </c>
      <c r="F12" t="s">
        <v>13</v>
      </c>
      <c r="G12" t="s">
        <v>24</v>
      </c>
      <c r="H12" s="27">
        <v>9.9987977319999999</v>
      </c>
      <c r="I12" s="27">
        <v>9.8473806882999995</v>
      </c>
      <c r="J12" s="27">
        <f t="shared" si="0"/>
        <v>0.15141704370000042</v>
      </c>
      <c r="K12" s="27">
        <f t="shared" si="1"/>
        <v>3.9507886067692271</v>
      </c>
      <c r="L12" s="27">
        <f t="shared" si="12"/>
        <v>0.32651829599999793</v>
      </c>
      <c r="M12" s="5">
        <v>22000</v>
      </c>
      <c r="N12" s="5">
        <f t="shared" si="2"/>
        <v>18908.761939434586</v>
      </c>
      <c r="O12" s="27">
        <f t="shared" si="3"/>
        <v>3091.2380605654143</v>
      </c>
      <c r="P12" s="27">
        <f t="shared" si="4"/>
        <v>15259.2</v>
      </c>
      <c r="Q12" s="27">
        <f t="shared" si="13"/>
        <v>12910.526315789473</v>
      </c>
      <c r="R12">
        <f t="shared" si="5"/>
        <v>0</v>
      </c>
      <c r="S12">
        <f t="shared" si="6"/>
        <v>0</v>
      </c>
      <c r="T12">
        <f t="shared" si="7"/>
        <v>1</v>
      </c>
      <c r="U12">
        <f t="shared" si="8"/>
        <v>0</v>
      </c>
      <c r="V12">
        <f t="shared" si="9"/>
        <v>0</v>
      </c>
      <c r="W12">
        <f t="shared" si="10"/>
        <v>1</v>
      </c>
      <c r="X12">
        <f t="shared" si="11"/>
        <v>1</v>
      </c>
      <c r="Z12" s="1" t="s">
        <v>34</v>
      </c>
      <c r="AA12" s="1"/>
      <c r="AB12" s="3">
        <f>AVERAGE(X2:X20)</f>
        <v>0.94736842105263153</v>
      </c>
    </row>
    <row r="13" spans="1:30">
      <c r="A13" t="s">
        <v>23</v>
      </c>
      <c r="B13" t="s">
        <v>11</v>
      </c>
      <c r="C13" t="s">
        <v>109</v>
      </c>
      <c r="D13" t="s">
        <v>13</v>
      </c>
      <c r="E13" t="s">
        <v>13</v>
      </c>
      <c r="F13" t="s">
        <v>24</v>
      </c>
      <c r="G13" t="s">
        <v>13</v>
      </c>
      <c r="H13" s="27">
        <v>9.9522777169999994</v>
      </c>
      <c r="I13" s="27">
        <v>9.9162376813000002</v>
      </c>
      <c r="J13" s="27">
        <f t="shared" si="0"/>
        <v>3.6040035699999251E-2</v>
      </c>
      <c r="K13" s="27">
        <f t="shared" si="1"/>
        <v>3.9042685917692266</v>
      </c>
      <c r="L13" s="27">
        <f t="shared" si="12"/>
        <v>0.3730383109999984</v>
      </c>
      <c r="M13" s="5">
        <v>21000</v>
      </c>
      <c r="N13" s="5">
        <f t="shared" si="2"/>
        <v>20256.635164307278</v>
      </c>
      <c r="O13" s="27">
        <f t="shared" si="3"/>
        <v>743.36483569272241</v>
      </c>
      <c r="P13" s="27">
        <f t="shared" si="4"/>
        <v>14259.2</v>
      </c>
      <c r="Q13" s="27">
        <f t="shared" si="13"/>
        <v>13910.526315789473</v>
      </c>
      <c r="R13">
        <f t="shared" si="5"/>
        <v>0</v>
      </c>
      <c r="S13">
        <f t="shared" si="6"/>
        <v>0</v>
      </c>
      <c r="T13">
        <f t="shared" si="7"/>
        <v>1</v>
      </c>
      <c r="U13">
        <f t="shared" si="8"/>
        <v>0</v>
      </c>
      <c r="V13">
        <f t="shared" si="9"/>
        <v>0</v>
      </c>
      <c r="W13">
        <f t="shared" si="10"/>
        <v>1</v>
      </c>
      <c r="X13">
        <f t="shared" si="11"/>
        <v>1</v>
      </c>
      <c r="Z13" s="1" t="s">
        <v>54</v>
      </c>
      <c r="AA13" s="1"/>
      <c r="AB13" s="1">
        <v>19</v>
      </c>
    </row>
    <row r="14" spans="1:30">
      <c r="A14" t="s">
        <v>10</v>
      </c>
      <c r="B14" t="s">
        <v>11</v>
      </c>
      <c r="C14" t="s">
        <v>109</v>
      </c>
      <c r="D14" t="s">
        <v>13</v>
      </c>
      <c r="E14" t="s">
        <v>12</v>
      </c>
      <c r="F14" t="s">
        <v>14</v>
      </c>
      <c r="G14" t="s">
        <v>14</v>
      </c>
      <c r="H14" s="27">
        <v>9.9034875529999997</v>
      </c>
      <c r="I14" s="27">
        <v>9.4790750042000003</v>
      </c>
      <c r="J14" s="27">
        <f t="shared" si="0"/>
        <v>0.42441254879999946</v>
      </c>
      <c r="K14" s="27">
        <f t="shared" si="1"/>
        <v>3.8554784277692269</v>
      </c>
      <c r="L14" s="27">
        <f t="shared" si="12"/>
        <v>0.42182847499999809</v>
      </c>
      <c r="M14" s="5">
        <v>20000</v>
      </c>
      <c r="N14" s="5">
        <f t="shared" si="2"/>
        <v>13083.079122156063</v>
      </c>
      <c r="O14" s="27">
        <f t="shared" si="3"/>
        <v>6916.920877843937</v>
      </c>
      <c r="P14" s="27">
        <f t="shared" si="4"/>
        <v>13259.2</v>
      </c>
      <c r="Q14" s="27">
        <f t="shared" si="13"/>
        <v>14910.526315789473</v>
      </c>
      <c r="R14">
        <f t="shared" si="5"/>
        <v>0</v>
      </c>
      <c r="S14">
        <f t="shared" si="6"/>
        <v>0</v>
      </c>
      <c r="T14">
        <f t="shared" si="7"/>
        <v>1</v>
      </c>
      <c r="U14">
        <f t="shared" si="8"/>
        <v>0</v>
      </c>
      <c r="V14">
        <f t="shared" si="9"/>
        <v>1</v>
      </c>
      <c r="W14">
        <f t="shared" si="10"/>
        <v>0</v>
      </c>
      <c r="X14">
        <f t="shared" si="11"/>
        <v>0</v>
      </c>
    </row>
    <row r="15" spans="1:30">
      <c r="A15" t="s">
        <v>23</v>
      </c>
      <c r="B15" t="s">
        <v>11</v>
      </c>
      <c r="C15" t="s">
        <v>109</v>
      </c>
      <c r="D15" t="s">
        <v>21</v>
      </c>
      <c r="E15" t="s">
        <v>21</v>
      </c>
      <c r="F15" t="s">
        <v>13</v>
      </c>
      <c r="G15" t="s">
        <v>13</v>
      </c>
      <c r="H15" s="27">
        <v>9.9034875529999997</v>
      </c>
      <c r="I15" s="27">
        <v>10.086863929</v>
      </c>
      <c r="J15" s="27">
        <f t="shared" si="0"/>
        <v>0.18337637600000001</v>
      </c>
      <c r="K15" s="27">
        <f t="shared" si="1"/>
        <v>3.8554784277692269</v>
      </c>
      <c r="L15" s="27">
        <f t="shared" si="12"/>
        <v>0.42182847499999809</v>
      </c>
      <c r="M15" s="5">
        <v>20000</v>
      </c>
      <c r="N15" s="5">
        <f t="shared" si="2"/>
        <v>24025.329028508237</v>
      </c>
      <c r="O15" s="27">
        <f t="shared" si="3"/>
        <v>4025.3290285082367</v>
      </c>
      <c r="P15" s="27">
        <f t="shared" si="4"/>
        <v>13259.2</v>
      </c>
      <c r="Q15" s="27">
        <f t="shared" si="13"/>
        <v>14910.526315789473</v>
      </c>
      <c r="R15">
        <f t="shared" si="5"/>
        <v>0</v>
      </c>
      <c r="S15">
        <f t="shared" si="6"/>
        <v>0</v>
      </c>
      <c r="T15">
        <f t="shared" si="7"/>
        <v>1</v>
      </c>
      <c r="U15">
        <f t="shared" si="8"/>
        <v>0</v>
      </c>
      <c r="V15">
        <f t="shared" si="9"/>
        <v>0</v>
      </c>
      <c r="W15">
        <f t="shared" si="10"/>
        <v>1</v>
      </c>
      <c r="X15">
        <f t="shared" si="11"/>
        <v>1</v>
      </c>
      <c r="Z15" s="4" t="s">
        <v>52</v>
      </c>
      <c r="AA15" s="4" t="s">
        <v>4</v>
      </c>
      <c r="AB15" s="4" t="s">
        <v>3</v>
      </c>
    </row>
    <row r="16" spans="1:30">
      <c r="A16" t="s">
        <v>23</v>
      </c>
      <c r="B16" t="s">
        <v>11</v>
      </c>
      <c r="C16" t="s">
        <v>109</v>
      </c>
      <c r="D16" t="s">
        <v>13</v>
      </c>
      <c r="E16" t="s">
        <v>24</v>
      </c>
      <c r="F16" t="s">
        <v>13</v>
      </c>
      <c r="G16" t="s">
        <v>13</v>
      </c>
      <c r="H16" s="27">
        <v>9.9034875529999997</v>
      </c>
      <c r="I16" s="27">
        <v>9.8748855360000007</v>
      </c>
      <c r="J16" s="27">
        <f t="shared" si="0"/>
        <v>2.860201699999898E-2</v>
      </c>
      <c r="K16" s="27">
        <f t="shared" si="1"/>
        <v>3.8554784277692269</v>
      </c>
      <c r="L16" s="27">
        <f t="shared" si="12"/>
        <v>0.42182847499999809</v>
      </c>
      <c r="M16" s="5">
        <v>20000</v>
      </c>
      <c r="N16" s="5">
        <f t="shared" si="2"/>
        <v>19436.062981958734</v>
      </c>
      <c r="O16" s="27">
        <f t="shared" si="3"/>
        <v>563.93701804126613</v>
      </c>
      <c r="P16" s="27">
        <f t="shared" si="4"/>
        <v>13259.2</v>
      </c>
      <c r="Q16" s="27">
        <f t="shared" si="13"/>
        <v>14910.526315789473</v>
      </c>
      <c r="R16">
        <f t="shared" si="5"/>
        <v>0</v>
      </c>
      <c r="S16">
        <f t="shared" si="6"/>
        <v>0</v>
      </c>
      <c r="T16">
        <f t="shared" si="7"/>
        <v>1</v>
      </c>
      <c r="U16">
        <f t="shared" si="8"/>
        <v>0</v>
      </c>
      <c r="V16">
        <f t="shared" si="9"/>
        <v>0</v>
      </c>
      <c r="W16">
        <f t="shared" si="10"/>
        <v>1</v>
      </c>
      <c r="X16">
        <f t="shared" si="11"/>
        <v>1</v>
      </c>
      <c r="Z16" s="1" t="s">
        <v>2</v>
      </c>
      <c r="AA16" s="2">
        <f>PEARSON(H21:H41,I21:I41)</f>
        <v>0.8933539346719902</v>
      </c>
      <c r="AB16" s="2">
        <f>PEARSON(M21:M41,N21:N41)</f>
        <v>0.95252169443021306</v>
      </c>
      <c r="AC16" t="s">
        <v>7</v>
      </c>
      <c r="AD16">
        <f>AVERAGE(H21:H41)</f>
        <v>8.2899060518571428</v>
      </c>
    </row>
    <row r="17" spans="1:30">
      <c r="A17" t="s">
        <v>23</v>
      </c>
      <c r="B17" t="s">
        <v>11</v>
      </c>
      <c r="C17" t="s">
        <v>109</v>
      </c>
      <c r="D17" t="s">
        <v>13</v>
      </c>
      <c r="E17" t="s">
        <v>13</v>
      </c>
      <c r="F17" t="s">
        <v>24</v>
      </c>
      <c r="G17" t="s">
        <v>24</v>
      </c>
      <c r="H17" s="27">
        <v>9.7981270370000004</v>
      </c>
      <c r="I17" s="27">
        <v>10.1171637085</v>
      </c>
      <c r="J17" s="27">
        <f t="shared" si="0"/>
        <v>0.31903667149999926</v>
      </c>
      <c r="K17" s="27">
        <f t="shared" si="1"/>
        <v>3.7501179117692276</v>
      </c>
      <c r="L17" s="27">
        <f t="shared" si="12"/>
        <v>0.52718899099999739</v>
      </c>
      <c r="M17" s="5">
        <v>18000</v>
      </c>
      <c r="N17" s="5">
        <f t="shared" si="2"/>
        <v>24764.431983538474</v>
      </c>
      <c r="O17" s="27">
        <f t="shared" si="3"/>
        <v>6764.431983538474</v>
      </c>
      <c r="P17" s="27">
        <f t="shared" si="4"/>
        <v>11259.2</v>
      </c>
      <c r="Q17" s="27">
        <f t="shared" si="13"/>
        <v>16910.526315789473</v>
      </c>
      <c r="R17">
        <f t="shared" si="5"/>
        <v>0</v>
      </c>
      <c r="S17">
        <f t="shared" si="6"/>
        <v>0</v>
      </c>
      <c r="T17">
        <f t="shared" si="7"/>
        <v>1</v>
      </c>
      <c r="U17">
        <f t="shared" si="8"/>
        <v>0</v>
      </c>
      <c r="V17">
        <f t="shared" si="9"/>
        <v>0</v>
      </c>
      <c r="W17">
        <f t="shared" si="10"/>
        <v>1</v>
      </c>
      <c r="X17">
        <f t="shared" si="11"/>
        <v>1</v>
      </c>
      <c r="Z17" s="1" t="s">
        <v>1</v>
      </c>
      <c r="AA17" s="2">
        <f>AVERAGE(J21:J41)</f>
        <v>0.3119491927238095</v>
      </c>
      <c r="AB17" s="5">
        <f>AVERAGE(O21:O41)</f>
        <v>1129.2950079263778</v>
      </c>
      <c r="AC17" t="s">
        <v>6</v>
      </c>
      <c r="AD17">
        <f>AVERAGE(M21:M41)</f>
        <v>5206.666666666667</v>
      </c>
    </row>
    <row r="18" spans="1:30">
      <c r="A18" t="s">
        <v>25</v>
      </c>
      <c r="B18" t="s">
        <v>26</v>
      </c>
      <c r="C18" t="s">
        <v>110</v>
      </c>
      <c r="D18" t="s">
        <v>27</v>
      </c>
      <c r="E18" t="s">
        <v>13</v>
      </c>
      <c r="F18" t="s">
        <v>13</v>
      </c>
      <c r="G18" t="s">
        <v>13</v>
      </c>
      <c r="H18" s="27">
        <v>9.7584617809999994</v>
      </c>
      <c r="I18" s="27">
        <v>9.7045718969999992</v>
      </c>
      <c r="J18" s="27">
        <f t="shared" si="0"/>
        <v>5.3889884000000166E-2</v>
      </c>
      <c r="K18" s="27">
        <f t="shared" si="1"/>
        <v>3.7104526557692266</v>
      </c>
      <c r="L18" s="27">
        <f t="shared" si="12"/>
        <v>0.56685424699999842</v>
      </c>
      <c r="M18" s="5">
        <v>17300</v>
      </c>
      <c r="N18" s="5">
        <f t="shared" si="2"/>
        <v>16392.380414890216</v>
      </c>
      <c r="O18" s="27">
        <f t="shared" si="3"/>
        <v>907.61958510978366</v>
      </c>
      <c r="P18" s="27">
        <f t="shared" si="4"/>
        <v>10559.2</v>
      </c>
      <c r="Q18" s="27">
        <f t="shared" si="13"/>
        <v>17610.526315789473</v>
      </c>
      <c r="R18">
        <f t="shared" si="5"/>
        <v>0</v>
      </c>
      <c r="S18">
        <f t="shared" si="6"/>
        <v>0</v>
      </c>
      <c r="T18">
        <f t="shared" si="7"/>
        <v>1</v>
      </c>
      <c r="U18">
        <f t="shared" si="8"/>
        <v>0</v>
      </c>
      <c r="V18">
        <f t="shared" si="9"/>
        <v>0</v>
      </c>
      <c r="W18">
        <f t="shared" si="10"/>
        <v>1</v>
      </c>
      <c r="X18">
        <f t="shared" si="11"/>
        <v>1</v>
      </c>
      <c r="Z18" s="1" t="s">
        <v>5</v>
      </c>
      <c r="AA18" s="2">
        <f>SUM(J21:J41)/SUM(L21:L41)</f>
        <v>0.49025042021245657</v>
      </c>
      <c r="AB18" s="2">
        <f>SUM(O21:O41)/SUM(Q21:Q41)</f>
        <v>0.3602125740436527</v>
      </c>
    </row>
    <row r="19" spans="1:30">
      <c r="A19" t="s">
        <v>10</v>
      </c>
      <c r="B19" t="s">
        <v>11</v>
      </c>
      <c r="C19" t="s">
        <v>109</v>
      </c>
      <c r="D19" t="s">
        <v>13</v>
      </c>
      <c r="E19" t="s">
        <v>13</v>
      </c>
      <c r="F19" t="s">
        <v>13</v>
      </c>
      <c r="G19" t="s">
        <v>13</v>
      </c>
      <c r="H19" s="27">
        <v>9.7409686230000005</v>
      </c>
      <c r="I19" s="27">
        <v>9.9664722991999994</v>
      </c>
      <c r="J19" s="27">
        <f t="shared" si="0"/>
        <v>0.22550367619999889</v>
      </c>
      <c r="K19" s="27">
        <f t="shared" si="1"/>
        <v>3.6929594977692277</v>
      </c>
      <c r="L19" s="27">
        <f t="shared" si="12"/>
        <v>0.58434740499999727</v>
      </c>
      <c r="M19" s="5">
        <v>17000</v>
      </c>
      <c r="N19" s="5">
        <f t="shared" si="2"/>
        <v>21300.211882856736</v>
      </c>
      <c r="O19" s="27">
        <f t="shared" si="3"/>
        <v>4300.2118828567363</v>
      </c>
      <c r="P19" s="27">
        <f t="shared" si="4"/>
        <v>10259.200000000001</v>
      </c>
      <c r="Q19" s="27">
        <f t="shared" si="13"/>
        <v>17910.526315789473</v>
      </c>
      <c r="R19">
        <f t="shared" si="5"/>
        <v>0</v>
      </c>
      <c r="S19">
        <f t="shared" si="6"/>
        <v>0</v>
      </c>
      <c r="T19">
        <f t="shared" si="7"/>
        <v>1</v>
      </c>
      <c r="U19">
        <f t="shared" si="8"/>
        <v>0</v>
      </c>
      <c r="V19">
        <f t="shared" si="9"/>
        <v>0</v>
      </c>
      <c r="W19">
        <f t="shared" si="10"/>
        <v>1</v>
      </c>
      <c r="X19">
        <f t="shared" si="11"/>
        <v>1</v>
      </c>
      <c r="Z19" s="1" t="s">
        <v>34</v>
      </c>
      <c r="AA19" s="1"/>
      <c r="AB19" s="3">
        <f>AVERAGE(X21:X41)</f>
        <v>0.95238095238095233</v>
      </c>
    </row>
    <row r="20" spans="1:30">
      <c r="A20" t="s">
        <v>23</v>
      </c>
      <c r="B20" t="s">
        <v>11</v>
      </c>
      <c r="C20" t="s">
        <v>109</v>
      </c>
      <c r="D20" t="s">
        <v>13</v>
      </c>
      <c r="E20" t="s">
        <v>24</v>
      </c>
      <c r="F20" t="s">
        <v>24</v>
      </c>
      <c r="G20" t="s">
        <v>13</v>
      </c>
      <c r="H20" s="27">
        <v>9.7409686230000005</v>
      </c>
      <c r="I20" s="27">
        <v>9.8774433243999997</v>
      </c>
      <c r="J20" s="27">
        <f t="shared" si="0"/>
        <v>0.13647470139999918</v>
      </c>
      <c r="K20" s="27">
        <f t="shared" si="1"/>
        <v>3.6929594977692277</v>
      </c>
      <c r="L20" s="27">
        <f t="shared" si="12"/>
        <v>0.58434740499999727</v>
      </c>
      <c r="M20" s="5">
        <v>17000</v>
      </c>
      <c r="N20" s="5">
        <f t="shared" si="2"/>
        <v>19485.839950734389</v>
      </c>
      <c r="O20" s="27">
        <f t="shared" si="3"/>
        <v>2485.8399507343893</v>
      </c>
      <c r="P20" s="27">
        <f t="shared" si="4"/>
        <v>10259.200000000001</v>
      </c>
      <c r="Q20" s="27">
        <f t="shared" si="13"/>
        <v>17910.526315789473</v>
      </c>
      <c r="R20">
        <f t="shared" si="5"/>
        <v>0</v>
      </c>
      <c r="S20">
        <f t="shared" si="6"/>
        <v>0</v>
      </c>
      <c r="T20">
        <f t="shared" si="7"/>
        <v>1</v>
      </c>
      <c r="U20">
        <f t="shared" si="8"/>
        <v>0</v>
      </c>
      <c r="V20">
        <f t="shared" si="9"/>
        <v>0</v>
      </c>
      <c r="W20">
        <f t="shared" si="10"/>
        <v>1</v>
      </c>
      <c r="X20">
        <f t="shared" si="11"/>
        <v>1</v>
      </c>
      <c r="Z20" s="1" t="s">
        <v>54</v>
      </c>
      <c r="AA20" s="1"/>
      <c r="AB20" s="1">
        <v>21</v>
      </c>
    </row>
    <row r="21" spans="1:30">
      <c r="A21" t="s">
        <v>23</v>
      </c>
      <c r="B21" t="s">
        <v>11</v>
      </c>
      <c r="C21" t="s">
        <v>109</v>
      </c>
      <c r="D21" t="s">
        <v>24</v>
      </c>
      <c r="E21" t="s">
        <v>24</v>
      </c>
      <c r="F21" t="s">
        <v>13</v>
      </c>
      <c r="G21" t="s">
        <v>13</v>
      </c>
      <c r="H21" s="27">
        <v>9.4727046359999996</v>
      </c>
      <c r="I21" s="27">
        <v>9.5931743294</v>
      </c>
      <c r="J21" s="27">
        <f t="shared" si="0"/>
        <v>0.12046969340000047</v>
      </c>
      <c r="K21" s="27">
        <f t="shared" si="1"/>
        <v>3.4246955107692267</v>
      </c>
      <c r="L21" s="27">
        <f>ABS($AD$16-H21)</f>
        <v>1.1827985841428568</v>
      </c>
      <c r="M21" s="5">
        <v>13000</v>
      </c>
      <c r="N21" s="5">
        <f t="shared" si="2"/>
        <v>14664.345192869936</v>
      </c>
      <c r="O21" s="27">
        <f t="shared" si="3"/>
        <v>1664.345192869936</v>
      </c>
      <c r="P21" s="27">
        <f t="shared" si="4"/>
        <v>6259.2000000000016</v>
      </c>
      <c r="Q21" s="27">
        <f>ABS($AD$17-M21)</f>
        <v>7793.333333333333</v>
      </c>
      <c r="R21">
        <f t="shared" si="5"/>
        <v>0</v>
      </c>
      <c r="S21">
        <f t="shared" si="6"/>
        <v>1</v>
      </c>
      <c r="T21">
        <f t="shared" si="7"/>
        <v>0</v>
      </c>
      <c r="U21">
        <f t="shared" si="8"/>
        <v>0</v>
      </c>
      <c r="V21">
        <f t="shared" si="9"/>
        <v>1</v>
      </c>
      <c r="W21">
        <f t="shared" si="10"/>
        <v>0</v>
      </c>
      <c r="X21">
        <f t="shared" si="11"/>
        <v>1</v>
      </c>
    </row>
    <row r="22" spans="1:30">
      <c r="A22" t="s">
        <v>23</v>
      </c>
      <c r="B22" t="s">
        <v>11</v>
      </c>
      <c r="C22" t="s">
        <v>109</v>
      </c>
      <c r="D22" t="s">
        <v>13</v>
      </c>
      <c r="E22" t="s">
        <v>21</v>
      </c>
      <c r="F22" t="s">
        <v>13</v>
      </c>
      <c r="G22" t="s">
        <v>13</v>
      </c>
      <c r="H22" s="27">
        <v>9.3926619290000009</v>
      </c>
      <c r="I22" s="27">
        <v>9.4842143942000003</v>
      </c>
      <c r="J22" s="27">
        <f t="shared" si="0"/>
        <v>9.1552465199999489E-2</v>
      </c>
      <c r="K22" s="27">
        <f t="shared" si="1"/>
        <v>3.344652803769228</v>
      </c>
      <c r="L22" s="27">
        <f t="shared" ref="L22:L41" si="14">ABS($AD$16-H22)</f>
        <v>1.1027558771428581</v>
      </c>
      <c r="M22" s="5">
        <v>12000</v>
      </c>
      <c r="N22" s="5">
        <f t="shared" si="2"/>
        <v>13150.491248387907</v>
      </c>
      <c r="O22" s="27">
        <f t="shared" si="3"/>
        <v>1150.491248387907</v>
      </c>
      <c r="P22" s="27">
        <f t="shared" si="4"/>
        <v>5259.2000000000016</v>
      </c>
      <c r="Q22" s="27">
        <f t="shared" ref="Q22:Q41" si="15">ABS($AD$17-M22)</f>
        <v>6793.333333333333</v>
      </c>
      <c r="R22">
        <f t="shared" si="5"/>
        <v>0</v>
      </c>
      <c r="S22">
        <f t="shared" si="6"/>
        <v>1</v>
      </c>
      <c r="T22">
        <f t="shared" si="7"/>
        <v>0</v>
      </c>
      <c r="U22">
        <f t="shared" si="8"/>
        <v>0</v>
      </c>
      <c r="V22">
        <f t="shared" si="9"/>
        <v>1</v>
      </c>
      <c r="W22">
        <f t="shared" si="10"/>
        <v>0</v>
      </c>
      <c r="X22">
        <f t="shared" si="11"/>
        <v>1</v>
      </c>
      <c r="Z22" s="4" t="s">
        <v>53</v>
      </c>
      <c r="AA22" s="4" t="s">
        <v>4</v>
      </c>
      <c r="AB22" s="4" t="s">
        <v>3</v>
      </c>
    </row>
    <row r="23" spans="1:30">
      <c r="A23" t="s">
        <v>23</v>
      </c>
      <c r="B23" t="s">
        <v>11</v>
      </c>
      <c r="C23" t="s">
        <v>109</v>
      </c>
      <c r="D23" t="s">
        <v>13</v>
      </c>
      <c r="E23" t="s">
        <v>13</v>
      </c>
      <c r="F23" t="s">
        <v>13</v>
      </c>
      <c r="G23" t="s">
        <v>24</v>
      </c>
      <c r="H23" s="27">
        <v>9.3056505519999995</v>
      </c>
      <c r="I23" s="27">
        <v>9.3167690558</v>
      </c>
      <c r="J23" s="27">
        <f t="shared" si="0"/>
        <v>1.1118503800000568E-2</v>
      </c>
      <c r="K23" s="27">
        <f t="shared" si="1"/>
        <v>3.2576414267692266</v>
      </c>
      <c r="L23" s="27">
        <f t="shared" si="14"/>
        <v>1.0157445001428567</v>
      </c>
      <c r="M23" s="5">
        <v>11000</v>
      </c>
      <c r="N23" s="5">
        <f t="shared" si="2"/>
        <v>11122.985987342085</v>
      </c>
      <c r="O23" s="27">
        <f t="shared" si="3"/>
        <v>122.98598734208463</v>
      </c>
      <c r="P23" s="27">
        <f t="shared" si="4"/>
        <v>4259.2000000000016</v>
      </c>
      <c r="Q23" s="27">
        <f t="shared" si="15"/>
        <v>5793.333333333333</v>
      </c>
      <c r="R23">
        <f t="shared" si="5"/>
        <v>0</v>
      </c>
      <c r="S23">
        <f t="shared" si="6"/>
        <v>1</v>
      </c>
      <c r="T23">
        <f t="shared" si="7"/>
        <v>0</v>
      </c>
      <c r="U23">
        <f t="shared" si="8"/>
        <v>0</v>
      </c>
      <c r="V23">
        <f t="shared" si="9"/>
        <v>1</v>
      </c>
      <c r="W23">
        <f t="shared" si="10"/>
        <v>0</v>
      </c>
      <c r="X23">
        <f t="shared" si="11"/>
        <v>1</v>
      </c>
      <c r="Z23" s="1" t="s">
        <v>2</v>
      </c>
      <c r="AA23" s="2">
        <f>PEARSON(H42:H118,I42:I118)</f>
        <v>0.97694572085202214</v>
      </c>
      <c r="AB23" s="2">
        <f>PEARSON(M42:M118,N42:N118)</f>
        <v>0.89045292504935214</v>
      </c>
      <c r="AC23" t="s">
        <v>7</v>
      </c>
      <c r="AD23">
        <f>AVERAGE(H42:H118)</f>
        <v>4.3811433250779208</v>
      </c>
    </row>
    <row r="24" spans="1:30">
      <c r="A24" t="s">
        <v>23</v>
      </c>
      <c r="B24" t="s">
        <v>11</v>
      </c>
      <c r="C24" t="s">
        <v>109</v>
      </c>
      <c r="D24" t="s">
        <v>13</v>
      </c>
      <c r="E24" t="s">
        <v>13</v>
      </c>
      <c r="F24" t="s">
        <v>21</v>
      </c>
      <c r="G24" t="s">
        <v>13</v>
      </c>
      <c r="H24" s="27">
        <v>9.3056505519999995</v>
      </c>
      <c r="I24" s="27">
        <v>9.3990398601000003</v>
      </c>
      <c r="J24" s="27">
        <f t="shared" si="0"/>
        <v>9.338930810000079E-2</v>
      </c>
      <c r="K24" s="27">
        <f t="shared" si="1"/>
        <v>3.2576414267692266</v>
      </c>
      <c r="L24" s="27">
        <f t="shared" si="14"/>
        <v>1.0157445001428567</v>
      </c>
      <c r="M24" s="5">
        <v>11000</v>
      </c>
      <c r="N24" s="5">
        <f t="shared" si="2"/>
        <v>12076.779763718136</v>
      </c>
      <c r="O24" s="27">
        <f t="shared" si="3"/>
        <v>1076.7797637181357</v>
      </c>
      <c r="P24" s="27">
        <f t="shared" si="4"/>
        <v>4259.2000000000016</v>
      </c>
      <c r="Q24" s="27">
        <f t="shared" si="15"/>
        <v>5793.333333333333</v>
      </c>
      <c r="R24">
        <f t="shared" si="5"/>
        <v>0</v>
      </c>
      <c r="S24">
        <f t="shared" si="6"/>
        <v>1</v>
      </c>
      <c r="T24">
        <f t="shared" si="7"/>
        <v>0</v>
      </c>
      <c r="U24">
        <f t="shared" si="8"/>
        <v>0</v>
      </c>
      <c r="V24">
        <f t="shared" si="9"/>
        <v>1</v>
      </c>
      <c r="W24">
        <f t="shared" si="10"/>
        <v>0</v>
      </c>
      <c r="X24">
        <f t="shared" si="11"/>
        <v>1</v>
      </c>
      <c r="Z24" s="1" t="s">
        <v>1</v>
      </c>
      <c r="AA24" s="2">
        <f>AVERAGE(J42:J118)</f>
        <v>0.27651432955584415</v>
      </c>
      <c r="AB24" s="5">
        <f>AVERAGE(O42:O118)</f>
        <v>58.684999491590794</v>
      </c>
      <c r="AC24" t="s">
        <v>6</v>
      </c>
      <c r="AD24">
        <f>AVERAGE(M42:M118)</f>
        <v>208.22857142857143</v>
      </c>
    </row>
    <row r="25" spans="1:30">
      <c r="A25" t="s">
        <v>23</v>
      </c>
      <c r="B25" t="s">
        <v>11</v>
      </c>
      <c r="C25" t="s">
        <v>109</v>
      </c>
      <c r="D25" t="s">
        <v>13</v>
      </c>
      <c r="E25" t="s">
        <v>13</v>
      </c>
      <c r="F25" t="s">
        <v>13</v>
      </c>
      <c r="G25" t="s">
        <v>21</v>
      </c>
      <c r="H25" s="27">
        <v>9.0693526789999996</v>
      </c>
      <c r="I25" s="27">
        <v>9.2508470660000004</v>
      </c>
      <c r="J25" s="27">
        <f t="shared" si="0"/>
        <v>0.18149438700000076</v>
      </c>
      <c r="K25" s="27">
        <f t="shared" si="1"/>
        <v>3.0213435537692268</v>
      </c>
      <c r="L25" s="27">
        <f t="shared" si="14"/>
        <v>0.77944662714285684</v>
      </c>
      <c r="M25" s="5">
        <v>8685</v>
      </c>
      <c r="N25" s="5">
        <f t="shared" si="2"/>
        <v>10413.382804224377</v>
      </c>
      <c r="O25" s="27">
        <f t="shared" si="3"/>
        <v>1728.3828042243767</v>
      </c>
      <c r="P25" s="27">
        <f t="shared" si="4"/>
        <v>1944.2000000000016</v>
      </c>
      <c r="Q25" s="27">
        <f t="shared" si="15"/>
        <v>3478.333333333333</v>
      </c>
      <c r="R25">
        <f t="shared" si="5"/>
        <v>0</v>
      </c>
      <c r="S25">
        <f t="shared" si="6"/>
        <v>1</v>
      </c>
      <c r="T25">
        <f t="shared" si="7"/>
        <v>0</v>
      </c>
      <c r="U25">
        <f t="shared" si="8"/>
        <v>0</v>
      </c>
      <c r="V25">
        <f t="shared" si="9"/>
        <v>1</v>
      </c>
      <c r="W25">
        <f t="shared" si="10"/>
        <v>0</v>
      </c>
      <c r="X25">
        <f t="shared" si="11"/>
        <v>1</v>
      </c>
      <c r="Z25" s="1" t="s">
        <v>5</v>
      </c>
      <c r="AA25" s="2">
        <f>SUM(J42:J118)/SUM(L41:L118)</f>
        <v>0.19022175269912231</v>
      </c>
      <c r="AB25" s="2">
        <f>SUM(O42:O118)/SUM(Q42:Q118)</f>
        <v>0.31555292691751091</v>
      </c>
    </row>
    <row r="26" spans="1:30">
      <c r="A26" t="s">
        <v>10</v>
      </c>
      <c r="B26" t="s">
        <v>11</v>
      </c>
      <c r="C26" t="s">
        <v>109</v>
      </c>
      <c r="D26" t="s">
        <v>13</v>
      </c>
      <c r="E26" t="s">
        <v>13</v>
      </c>
      <c r="F26" t="s">
        <v>14</v>
      </c>
      <c r="G26" t="s">
        <v>14</v>
      </c>
      <c r="H26" s="27">
        <v>8.8790546619999997</v>
      </c>
      <c r="I26" s="27">
        <v>8.6681068048000007</v>
      </c>
      <c r="J26" s="27">
        <f t="shared" si="0"/>
        <v>0.21094785719999898</v>
      </c>
      <c r="K26" s="27">
        <f t="shared" si="1"/>
        <v>2.8310455367692269</v>
      </c>
      <c r="L26" s="27">
        <f t="shared" si="14"/>
        <v>0.58914861014285691</v>
      </c>
      <c r="M26" s="5">
        <v>7180</v>
      </c>
      <c r="N26" s="5">
        <f t="shared" si="2"/>
        <v>5814.4809753761301</v>
      </c>
      <c r="O26" s="27">
        <f t="shared" si="3"/>
        <v>1365.5190246238699</v>
      </c>
      <c r="P26" s="27">
        <f t="shared" si="4"/>
        <v>439.20000000000164</v>
      </c>
      <c r="Q26" s="27">
        <f t="shared" si="15"/>
        <v>1973.333333333333</v>
      </c>
      <c r="R26">
        <f t="shared" si="5"/>
        <v>0</v>
      </c>
      <c r="S26">
        <f t="shared" si="6"/>
        <v>1</v>
      </c>
      <c r="T26">
        <f t="shared" si="7"/>
        <v>0</v>
      </c>
      <c r="U26">
        <f t="shared" si="8"/>
        <v>0</v>
      </c>
      <c r="V26">
        <f t="shared" si="9"/>
        <v>1</v>
      </c>
      <c r="W26">
        <f t="shared" si="10"/>
        <v>0</v>
      </c>
      <c r="X26">
        <f t="shared" si="11"/>
        <v>1</v>
      </c>
      <c r="Z26" s="1" t="s">
        <v>34</v>
      </c>
      <c r="AA26" s="1"/>
      <c r="AB26" s="3">
        <f>AVERAGE(X42:X118)</f>
        <v>0.98701298701298701</v>
      </c>
    </row>
    <row r="27" spans="1:30">
      <c r="A27" t="s">
        <v>30</v>
      </c>
      <c r="B27" t="s">
        <v>26</v>
      </c>
      <c r="C27" t="s">
        <v>110</v>
      </c>
      <c r="D27" t="s">
        <v>27</v>
      </c>
      <c r="E27" t="s">
        <v>13</v>
      </c>
      <c r="F27" t="s">
        <v>13</v>
      </c>
      <c r="G27" t="s">
        <v>13</v>
      </c>
      <c r="H27" s="27">
        <v>8.7795574559999991</v>
      </c>
      <c r="I27" s="27">
        <v>8.7326817888000008</v>
      </c>
      <c r="J27" s="27">
        <f t="shared" si="0"/>
        <v>4.6875667199998361E-2</v>
      </c>
      <c r="K27" s="27">
        <f t="shared" si="1"/>
        <v>2.7315483307692263</v>
      </c>
      <c r="L27" s="27">
        <f t="shared" si="14"/>
        <v>0.48965140414285635</v>
      </c>
      <c r="M27" s="5">
        <v>6500</v>
      </c>
      <c r="N27" s="5">
        <f t="shared" si="2"/>
        <v>6202.3391913187961</v>
      </c>
      <c r="O27" s="27">
        <f t="shared" si="3"/>
        <v>297.66080868120389</v>
      </c>
      <c r="P27" s="27">
        <f t="shared" si="4"/>
        <v>240.79999999999836</v>
      </c>
      <c r="Q27" s="27">
        <f t="shared" si="15"/>
        <v>1293.333333333333</v>
      </c>
      <c r="R27">
        <f t="shared" si="5"/>
        <v>0</v>
      </c>
      <c r="S27">
        <f t="shared" si="6"/>
        <v>1</v>
      </c>
      <c r="T27">
        <f t="shared" si="7"/>
        <v>0</v>
      </c>
      <c r="U27">
        <f t="shared" si="8"/>
        <v>0</v>
      </c>
      <c r="V27">
        <f t="shared" si="9"/>
        <v>1</v>
      </c>
      <c r="W27">
        <f t="shared" si="10"/>
        <v>0</v>
      </c>
      <c r="X27">
        <f t="shared" si="11"/>
        <v>1</v>
      </c>
      <c r="Z27" s="1" t="s">
        <v>54</v>
      </c>
      <c r="AA27" s="1"/>
      <c r="AB27" s="1">
        <v>77</v>
      </c>
    </row>
    <row r="28" spans="1:30">
      <c r="A28" t="s">
        <v>22</v>
      </c>
      <c r="B28" t="s">
        <v>11</v>
      </c>
      <c r="C28" t="s">
        <v>109</v>
      </c>
      <c r="D28" t="s">
        <v>13</v>
      </c>
      <c r="E28" t="s">
        <v>13</v>
      </c>
      <c r="F28" t="s">
        <v>13</v>
      </c>
      <c r="G28" t="s">
        <v>13</v>
      </c>
      <c r="H28" s="27">
        <v>8.5171931910000005</v>
      </c>
      <c r="I28" s="27">
        <v>7.8623604358000003</v>
      </c>
      <c r="J28" s="27">
        <f t="shared" si="0"/>
        <v>0.65483275520000017</v>
      </c>
      <c r="K28" s="27">
        <f t="shared" si="1"/>
        <v>2.4691840657692277</v>
      </c>
      <c r="L28" s="27">
        <f t="shared" si="14"/>
        <v>0.2272871391428577</v>
      </c>
      <c r="M28" s="5">
        <v>5000</v>
      </c>
      <c r="N28" s="5">
        <f t="shared" si="2"/>
        <v>2597.6447180984296</v>
      </c>
      <c r="O28" s="27">
        <f t="shared" si="3"/>
        <v>2402.3552819015704</v>
      </c>
      <c r="P28" s="27">
        <f t="shared" si="4"/>
        <v>1740.7999999999984</v>
      </c>
      <c r="Q28" s="27">
        <f t="shared" si="15"/>
        <v>206.66666666666697</v>
      </c>
      <c r="R28">
        <f t="shared" si="5"/>
        <v>0</v>
      </c>
      <c r="S28">
        <f t="shared" si="6"/>
        <v>1</v>
      </c>
      <c r="T28">
        <f t="shared" si="7"/>
        <v>0</v>
      </c>
      <c r="U28">
        <f t="shared" si="8"/>
        <v>0</v>
      </c>
      <c r="V28">
        <f t="shared" si="9"/>
        <v>1</v>
      </c>
      <c r="W28">
        <f t="shared" si="10"/>
        <v>0</v>
      </c>
      <c r="X28">
        <f t="shared" si="11"/>
        <v>1</v>
      </c>
    </row>
    <row r="29" spans="1:30">
      <c r="A29" t="s">
        <v>10</v>
      </c>
      <c r="B29" t="s">
        <v>11</v>
      </c>
      <c r="C29" t="s">
        <v>110</v>
      </c>
      <c r="D29" t="s">
        <v>15</v>
      </c>
      <c r="E29" t="s">
        <v>13</v>
      </c>
      <c r="F29" t="s">
        <v>13</v>
      </c>
      <c r="G29" t="s">
        <v>13</v>
      </c>
      <c r="H29" s="27">
        <v>8.4763711970000006</v>
      </c>
      <c r="I29" s="27">
        <v>8.9160191096000005</v>
      </c>
      <c r="J29" s="27">
        <f t="shared" si="0"/>
        <v>0.43964791259999991</v>
      </c>
      <c r="K29" s="27">
        <f t="shared" si="1"/>
        <v>2.4283620717692278</v>
      </c>
      <c r="L29" s="27">
        <f t="shared" si="14"/>
        <v>0.18646514514285784</v>
      </c>
      <c r="M29" s="5">
        <v>4800</v>
      </c>
      <c r="N29" s="5">
        <f t="shared" si="2"/>
        <v>7450.3710060242893</v>
      </c>
      <c r="O29" s="27">
        <f t="shared" si="3"/>
        <v>2650.3710060242893</v>
      </c>
      <c r="P29" s="27">
        <f t="shared" si="4"/>
        <v>1940.7999999999984</v>
      </c>
      <c r="Q29" s="27">
        <f t="shared" si="15"/>
        <v>406.66666666666697</v>
      </c>
      <c r="R29">
        <f t="shared" si="5"/>
        <v>0</v>
      </c>
      <c r="S29">
        <f t="shared" si="6"/>
        <v>1</v>
      </c>
      <c r="T29">
        <f t="shared" si="7"/>
        <v>0</v>
      </c>
      <c r="U29">
        <f t="shared" si="8"/>
        <v>0</v>
      </c>
      <c r="V29">
        <f t="shared" si="9"/>
        <v>1</v>
      </c>
      <c r="W29">
        <f t="shared" si="10"/>
        <v>0</v>
      </c>
      <c r="X29">
        <f t="shared" si="11"/>
        <v>1</v>
      </c>
    </row>
    <row r="30" spans="1:30">
      <c r="A30" t="s">
        <v>23</v>
      </c>
      <c r="B30" t="s">
        <v>11</v>
      </c>
      <c r="C30" t="s">
        <v>109</v>
      </c>
      <c r="D30" t="s">
        <v>13</v>
      </c>
      <c r="E30" t="s">
        <v>12</v>
      </c>
      <c r="F30" t="s">
        <v>13</v>
      </c>
      <c r="G30" t="s">
        <v>13</v>
      </c>
      <c r="H30" s="27">
        <v>8.3779311239999998</v>
      </c>
      <c r="I30" s="27">
        <v>7.3995964160999996</v>
      </c>
      <c r="J30" s="27">
        <f t="shared" si="0"/>
        <v>0.97833470790000021</v>
      </c>
      <c r="K30" s="27">
        <f t="shared" si="1"/>
        <v>2.329921998769227</v>
      </c>
      <c r="L30" s="27">
        <f t="shared" si="14"/>
        <v>8.8025072142857042E-2</v>
      </c>
      <c r="M30" s="5">
        <v>4350</v>
      </c>
      <c r="N30" s="5">
        <f t="shared" si="2"/>
        <v>1635.3243062359497</v>
      </c>
      <c r="O30" s="27">
        <f t="shared" si="3"/>
        <v>2714.6756937640503</v>
      </c>
      <c r="P30" s="27">
        <f t="shared" si="4"/>
        <v>2390.7999999999984</v>
      </c>
      <c r="Q30" s="27">
        <f t="shared" si="15"/>
        <v>856.66666666666697</v>
      </c>
      <c r="R30">
        <f t="shared" si="5"/>
        <v>0</v>
      </c>
      <c r="S30">
        <f t="shared" si="6"/>
        <v>1</v>
      </c>
      <c r="T30">
        <f t="shared" si="7"/>
        <v>0</v>
      </c>
      <c r="U30">
        <f t="shared" si="8"/>
        <v>0</v>
      </c>
      <c r="V30">
        <f t="shared" si="9"/>
        <v>1</v>
      </c>
      <c r="W30">
        <f t="shared" si="10"/>
        <v>0</v>
      </c>
      <c r="X30">
        <f t="shared" si="11"/>
        <v>1</v>
      </c>
    </row>
    <row r="31" spans="1:30">
      <c r="A31" t="s">
        <v>10</v>
      </c>
      <c r="B31" t="s">
        <v>11</v>
      </c>
      <c r="C31" t="s">
        <v>110</v>
      </c>
      <c r="D31" t="s">
        <v>16</v>
      </c>
      <c r="E31" t="s">
        <v>13</v>
      </c>
      <c r="F31" t="s">
        <v>13</v>
      </c>
      <c r="G31" t="s">
        <v>13</v>
      </c>
      <c r="H31" s="27">
        <v>8.2940496400000008</v>
      </c>
      <c r="I31" s="27">
        <v>8.4044385550000005</v>
      </c>
      <c r="J31" s="27">
        <f t="shared" si="0"/>
        <v>0.1103889149999997</v>
      </c>
      <c r="K31" s="27">
        <f t="shared" si="1"/>
        <v>2.2460405147692279</v>
      </c>
      <c r="L31" s="27">
        <f t="shared" si="14"/>
        <v>4.1435881428579791E-3</v>
      </c>
      <c r="M31" s="5">
        <v>4000</v>
      </c>
      <c r="N31" s="5">
        <f t="shared" si="2"/>
        <v>4466.8491682516214</v>
      </c>
      <c r="O31" s="27">
        <f t="shared" si="3"/>
        <v>466.84916825162145</v>
      </c>
      <c r="P31" s="27">
        <f t="shared" si="4"/>
        <v>2740.7999999999984</v>
      </c>
      <c r="Q31" s="27">
        <f t="shared" si="15"/>
        <v>1206.666666666667</v>
      </c>
      <c r="R31">
        <f t="shared" si="5"/>
        <v>0</v>
      </c>
      <c r="S31">
        <f t="shared" si="6"/>
        <v>1</v>
      </c>
      <c r="T31">
        <f t="shared" si="7"/>
        <v>0</v>
      </c>
      <c r="U31">
        <f t="shared" si="8"/>
        <v>0</v>
      </c>
      <c r="V31">
        <f t="shared" si="9"/>
        <v>1</v>
      </c>
      <c r="W31">
        <f t="shared" si="10"/>
        <v>0</v>
      </c>
      <c r="X31">
        <f t="shared" si="11"/>
        <v>1</v>
      </c>
    </row>
    <row r="32" spans="1:30">
      <c r="A32" t="s">
        <v>10</v>
      </c>
      <c r="B32" t="s">
        <v>11</v>
      </c>
      <c r="C32" t="s">
        <v>109</v>
      </c>
      <c r="D32" t="s">
        <v>12</v>
      </c>
      <c r="E32" t="s">
        <v>17</v>
      </c>
      <c r="F32" t="s">
        <v>16</v>
      </c>
      <c r="G32" t="s">
        <v>18</v>
      </c>
      <c r="H32" s="27">
        <v>8.1693363960000003</v>
      </c>
      <c r="I32" s="27">
        <v>7.8759807003000004</v>
      </c>
      <c r="J32" s="27">
        <f t="shared" si="0"/>
        <v>0.29335569569999986</v>
      </c>
      <c r="K32" s="27">
        <f t="shared" si="1"/>
        <v>2.1213272707692274</v>
      </c>
      <c r="L32" s="27">
        <f t="shared" si="14"/>
        <v>0.12056965585714252</v>
      </c>
      <c r="M32" s="5">
        <v>3531</v>
      </c>
      <c r="N32" s="5">
        <f t="shared" si="2"/>
        <v>2633.2673705103971</v>
      </c>
      <c r="O32" s="27">
        <f t="shared" si="3"/>
        <v>897.73262948960291</v>
      </c>
      <c r="P32" s="27">
        <f t="shared" si="4"/>
        <v>3209.7999999999984</v>
      </c>
      <c r="Q32" s="27">
        <f t="shared" si="15"/>
        <v>1675.666666666667</v>
      </c>
      <c r="R32">
        <f t="shared" si="5"/>
        <v>0</v>
      </c>
      <c r="S32">
        <f t="shared" si="6"/>
        <v>1</v>
      </c>
      <c r="T32">
        <f t="shared" si="7"/>
        <v>0</v>
      </c>
      <c r="U32">
        <f t="shared" si="8"/>
        <v>0</v>
      </c>
      <c r="V32">
        <f t="shared" si="9"/>
        <v>1</v>
      </c>
      <c r="W32">
        <f t="shared" si="10"/>
        <v>0</v>
      </c>
      <c r="X32">
        <f t="shared" si="11"/>
        <v>1</v>
      </c>
    </row>
    <row r="33" spans="1:24">
      <c r="A33" t="s">
        <v>25</v>
      </c>
      <c r="B33" t="s">
        <v>26</v>
      </c>
      <c r="C33" t="s">
        <v>110</v>
      </c>
      <c r="D33" t="s">
        <v>27</v>
      </c>
      <c r="E33" t="s">
        <v>12</v>
      </c>
      <c r="F33" t="s">
        <v>15</v>
      </c>
      <c r="G33" t="s">
        <v>15</v>
      </c>
      <c r="H33" s="27">
        <v>8.0922394069999992</v>
      </c>
      <c r="I33" s="27">
        <v>7.4627510791000002</v>
      </c>
      <c r="J33" s="27">
        <f t="shared" si="0"/>
        <v>0.62948832789999898</v>
      </c>
      <c r="K33" s="27">
        <f t="shared" si="1"/>
        <v>2.0442302817692264</v>
      </c>
      <c r="L33" s="27">
        <f t="shared" si="14"/>
        <v>0.19766664485714358</v>
      </c>
      <c r="M33" s="5">
        <v>3269</v>
      </c>
      <c r="N33" s="5">
        <f t="shared" si="2"/>
        <v>1741.9336688426131</v>
      </c>
      <c r="O33" s="27">
        <f t="shared" si="3"/>
        <v>1527.0663311573869</v>
      </c>
      <c r="P33" s="27">
        <f t="shared" si="4"/>
        <v>3471.7999999999984</v>
      </c>
      <c r="Q33" s="27">
        <f t="shared" si="15"/>
        <v>1937.666666666667</v>
      </c>
      <c r="R33">
        <f t="shared" si="5"/>
        <v>0</v>
      </c>
      <c r="S33">
        <f t="shared" si="6"/>
        <v>1</v>
      </c>
      <c r="T33">
        <f t="shared" si="7"/>
        <v>0</v>
      </c>
      <c r="U33">
        <f t="shared" si="8"/>
        <v>0</v>
      </c>
      <c r="V33">
        <f t="shared" si="9"/>
        <v>1</v>
      </c>
      <c r="W33">
        <f t="shared" si="10"/>
        <v>0</v>
      </c>
      <c r="X33">
        <f t="shared" si="11"/>
        <v>1</v>
      </c>
    </row>
    <row r="34" spans="1:24">
      <c r="A34" t="s">
        <v>10</v>
      </c>
      <c r="B34" t="s">
        <v>11</v>
      </c>
      <c r="C34" t="s">
        <v>110</v>
      </c>
      <c r="D34" t="s">
        <v>19</v>
      </c>
      <c r="E34" t="s">
        <v>17</v>
      </c>
      <c r="F34" t="s">
        <v>12</v>
      </c>
      <c r="G34" t="s">
        <v>18</v>
      </c>
      <c r="H34" s="27">
        <v>7.936302693</v>
      </c>
      <c r="I34" s="27">
        <v>7.4176314494</v>
      </c>
      <c r="J34" s="27">
        <f t="shared" ref="J34:J65" si="16">ABS(H34-I34)</f>
        <v>0.51867124360000005</v>
      </c>
      <c r="K34" s="27">
        <f t="shared" ref="K34:K65" si="17">ABS($AD$2-H34)</f>
        <v>1.8882935677692272</v>
      </c>
      <c r="L34" s="27">
        <f t="shared" si="14"/>
        <v>0.35360335885714278</v>
      </c>
      <c r="M34" s="5">
        <v>2797</v>
      </c>
      <c r="N34" s="5">
        <f t="shared" ref="N34:N65" si="18">EXP(I34)</f>
        <v>1665.0849954001449</v>
      </c>
      <c r="O34" s="27">
        <f t="shared" ref="O34:O65" si="19">ABS(M34-N34)</f>
        <v>1131.9150045998551</v>
      </c>
      <c r="P34" s="27">
        <f t="shared" ref="P34:P65" si="20">ABS($AD$3-M34)</f>
        <v>3943.7999999999984</v>
      </c>
      <c r="Q34" s="27">
        <f t="shared" si="15"/>
        <v>2409.666666666667</v>
      </c>
      <c r="R34">
        <f t="shared" ref="R34:R65" si="21">IF(M34&lt;1000,1,0)</f>
        <v>0</v>
      </c>
      <c r="S34">
        <f t="shared" ref="S34:S65" si="22">IF(M34&gt;=1000,IF(M34&lt;15000,1,0),0)</f>
        <v>1</v>
      </c>
      <c r="T34">
        <f t="shared" ref="T34:T65" si="23">IF(M34&gt;=15000,1,0)</f>
        <v>0</v>
      </c>
      <c r="U34">
        <f t="shared" ref="U34:U65" si="24">IF(N34&lt;1000,1,0)</f>
        <v>0</v>
      </c>
      <c r="V34">
        <f t="shared" ref="V34:V65" si="25">IF(N34&gt;=1000,IF(N34&lt;15000,1,0),0)</f>
        <v>1</v>
      </c>
      <c r="W34">
        <f t="shared" ref="W34:W65" si="26">IF(N34&gt;=15000,1,0)</f>
        <v>0</v>
      </c>
      <c r="X34">
        <f t="shared" ref="X34:X65" si="27">R34*U34+S34*V34+T34*W34</f>
        <v>1</v>
      </c>
    </row>
    <row r="35" spans="1:24">
      <c r="A35" t="s">
        <v>23</v>
      </c>
      <c r="B35" t="s">
        <v>11</v>
      </c>
      <c r="C35" t="s">
        <v>109</v>
      </c>
      <c r="D35" t="s">
        <v>13</v>
      </c>
      <c r="E35" t="s">
        <v>13</v>
      </c>
      <c r="F35" t="s">
        <v>13</v>
      </c>
      <c r="G35" t="s">
        <v>13</v>
      </c>
      <c r="H35" s="27">
        <v>7.8845765109999997</v>
      </c>
      <c r="I35" s="27">
        <v>8.0730316213000002</v>
      </c>
      <c r="J35" s="27">
        <f t="shared" si="16"/>
        <v>0.18845511030000051</v>
      </c>
      <c r="K35" s="27">
        <f t="shared" si="17"/>
        <v>1.8365673857692268</v>
      </c>
      <c r="L35" s="27">
        <f t="shared" si="14"/>
        <v>0.40532954085714312</v>
      </c>
      <c r="M35" s="5">
        <v>2656</v>
      </c>
      <c r="N35" s="5">
        <f t="shared" si="18"/>
        <v>3206.8089377847991</v>
      </c>
      <c r="O35" s="27">
        <f t="shared" si="19"/>
        <v>550.80893778479913</v>
      </c>
      <c r="P35" s="27">
        <f t="shared" si="20"/>
        <v>4084.7999999999984</v>
      </c>
      <c r="Q35" s="27">
        <f t="shared" si="15"/>
        <v>2550.666666666667</v>
      </c>
      <c r="R35">
        <f t="shared" si="21"/>
        <v>0</v>
      </c>
      <c r="S35">
        <f t="shared" si="22"/>
        <v>1</v>
      </c>
      <c r="T35">
        <f t="shared" si="23"/>
        <v>0</v>
      </c>
      <c r="U35">
        <f t="shared" si="24"/>
        <v>0</v>
      </c>
      <c r="V35">
        <f t="shared" si="25"/>
        <v>1</v>
      </c>
      <c r="W35">
        <f t="shared" si="26"/>
        <v>0</v>
      </c>
      <c r="X35">
        <f t="shared" si="27"/>
        <v>1</v>
      </c>
    </row>
    <row r="36" spans="1:24">
      <c r="A36" t="s">
        <v>25</v>
      </c>
      <c r="B36" t="s">
        <v>26</v>
      </c>
      <c r="C36" t="s">
        <v>110</v>
      </c>
      <c r="D36" t="s">
        <v>27</v>
      </c>
      <c r="E36" t="s">
        <v>12</v>
      </c>
      <c r="F36" t="s">
        <v>19</v>
      </c>
      <c r="G36" t="s">
        <v>18</v>
      </c>
      <c r="H36" s="27">
        <v>7.6009024600000004</v>
      </c>
      <c r="I36" s="27">
        <v>7.2452904080999998</v>
      </c>
      <c r="J36" s="27">
        <f t="shared" si="16"/>
        <v>0.35561205190000056</v>
      </c>
      <c r="K36" s="27">
        <f t="shared" si="17"/>
        <v>1.5528933347692275</v>
      </c>
      <c r="L36" s="27">
        <f t="shared" si="14"/>
        <v>0.68900359185714244</v>
      </c>
      <c r="M36" s="5">
        <v>2000</v>
      </c>
      <c r="N36" s="5">
        <f t="shared" si="18"/>
        <v>1401.4888405938907</v>
      </c>
      <c r="O36" s="27">
        <f t="shared" si="19"/>
        <v>598.5111594061093</v>
      </c>
      <c r="P36" s="27">
        <f t="shared" si="20"/>
        <v>4740.7999999999984</v>
      </c>
      <c r="Q36" s="27">
        <f t="shared" si="15"/>
        <v>3206.666666666667</v>
      </c>
      <c r="R36">
        <f t="shared" si="21"/>
        <v>0</v>
      </c>
      <c r="S36">
        <f t="shared" si="22"/>
        <v>1</v>
      </c>
      <c r="T36">
        <f t="shared" si="23"/>
        <v>0</v>
      </c>
      <c r="U36">
        <f t="shared" si="24"/>
        <v>0</v>
      </c>
      <c r="V36">
        <f t="shared" si="25"/>
        <v>1</v>
      </c>
      <c r="W36">
        <f t="shared" si="26"/>
        <v>0</v>
      </c>
      <c r="X36">
        <f t="shared" si="27"/>
        <v>1</v>
      </c>
    </row>
    <row r="37" spans="1:24">
      <c r="A37" t="s">
        <v>23</v>
      </c>
      <c r="B37" t="s">
        <v>11</v>
      </c>
      <c r="C37" t="s">
        <v>109</v>
      </c>
      <c r="D37" t="s">
        <v>12</v>
      </c>
      <c r="E37" t="s">
        <v>13</v>
      </c>
      <c r="F37" t="s">
        <v>13</v>
      </c>
      <c r="G37" t="s">
        <v>13</v>
      </c>
      <c r="H37" s="27">
        <v>7.5496091649999997</v>
      </c>
      <c r="I37" s="27">
        <v>8.2783645369999999</v>
      </c>
      <c r="J37" s="27">
        <f t="shared" si="16"/>
        <v>0.72875537200000018</v>
      </c>
      <c r="K37" s="27">
        <f t="shared" si="17"/>
        <v>1.5016000397692268</v>
      </c>
      <c r="L37" s="27">
        <f t="shared" si="14"/>
        <v>0.74029688685714312</v>
      </c>
      <c r="M37" s="5">
        <v>1900</v>
      </c>
      <c r="N37" s="5">
        <f t="shared" si="18"/>
        <v>3937.7490699750497</v>
      </c>
      <c r="O37" s="27">
        <f t="shared" si="19"/>
        <v>2037.7490699750497</v>
      </c>
      <c r="P37" s="27">
        <f t="shared" si="20"/>
        <v>4840.7999999999984</v>
      </c>
      <c r="Q37" s="27">
        <f t="shared" si="15"/>
        <v>3306.666666666667</v>
      </c>
      <c r="R37">
        <f t="shared" si="21"/>
        <v>0</v>
      </c>
      <c r="S37">
        <f t="shared" si="22"/>
        <v>1</v>
      </c>
      <c r="T37">
        <f t="shared" si="23"/>
        <v>0</v>
      </c>
      <c r="U37">
        <f t="shared" si="24"/>
        <v>0</v>
      </c>
      <c r="V37">
        <f t="shared" si="25"/>
        <v>1</v>
      </c>
      <c r="W37">
        <f t="shared" si="26"/>
        <v>0</v>
      </c>
      <c r="X37">
        <f t="shared" si="27"/>
        <v>1</v>
      </c>
    </row>
    <row r="38" spans="1:24">
      <c r="A38" t="s">
        <v>10</v>
      </c>
      <c r="B38" t="s">
        <v>11</v>
      </c>
      <c r="C38" t="s">
        <v>110</v>
      </c>
      <c r="D38" t="s">
        <v>19</v>
      </c>
      <c r="E38" t="s">
        <v>12</v>
      </c>
      <c r="F38" t="s">
        <v>14</v>
      </c>
      <c r="G38" t="s">
        <v>14</v>
      </c>
      <c r="H38" s="27">
        <v>7.4905294019999999</v>
      </c>
      <c r="I38" s="27">
        <v>7.8307687071999998</v>
      </c>
      <c r="J38" s="27">
        <f t="shared" si="16"/>
        <v>0.3402393051999999</v>
      </c>
      <c r="K38" s="27">
        <f t="shared" si="17"/>
        <v>1.4425202767692271</v>
      </c>
      <c r="L38" s="27">
        <f t="shared" si="14"/>
        <v>0.79937664985714285</v>
      </c>
      <c r="M38" s="5">
        <v>1791</v>
      </c>
      <c r="N38" s="5">
        <f t="shared" si="18"/>
        <v>2516.8633609757685</v>
      </c>
      <c r="O38" s="27">
        <f t="shared" si="19"/>
        <v>725.8633609757685</v>
      </c>
      <c r="P38" s="27">
        <f t="shared" si="20"/>
        <v>4949.7999999999984</v>
      </c>
      <c r="Q38" s="27">
        <f t="shared" si="15"/>
        <v>3415.666666666667</v>
      </c>
      <c r="R38">
        <f t="shared" si="21"/>
        <v>0</v>
      </c>
      <c r="S38">
        <f t="shared" si="22"/>
        <v>1</v>
      </c>
      <c r="T38">
        <f t="shared" si="23"/>
        <v>0</v>
      </c>
      <c r="U38">
        <f t="shared" si="24"/>
        <v>0</v>
      </c>
      <c r="V38">
        <f t="shared" si="25"/>
        <v>1</v>
      </c>
      <c r="W38">
        <f t="shared" si="26"/>
        <v>0</v>
      </c>
      <c r="X38">
        <f t="shared" si="27"/>
        <v>1</v>
      </c>
    </row>
    <row r="39" spans="1:24">
      <c r="A39" t="s">
        <v>30</v>
      </c>
      <c r="B39" t="s">
        <v>26</v>
      </c>
      <c r="C39" t="s">
        <v>110</v>
      </c>
      <c r="D39" t="s">
        <v>31</v>
      </c>
      <c r="E39" t="s">
        <v>19</v>
      </c>
      <c r="F39" t="s">
        <v>16</v>
      </c>
      <c r="G39" t="s">
        <v>13</v>
      </c>
      <c r="H39" s="27">
        <v>7.2071188560000001</v>
      </c>
      <c r="I39" s="27">
        <v>7.1450399250999999</v>
      </c>
      <c r="J39" s="27">
        <f t="shared" si="16"/>
        <v>6.2078930900000273E-2</v>
      </c>
      <c r="K39" s="27">
        <f t="shared" si="17"/>
        <v>1.1591097307692273</v>
      </c>
      <c r="L39" s="27">
        <f t="shared" si="14"/>
        <v>1.0827871958571427</v>
      </c>
      <c r="M39" s="5">
        <v>1349</v>
      </c>
      <c r="N39" s="5">
        <f t="shared" si="18"/>
        <v>1267.8019413201525</v>
      </c>
      <c r="O39" s="27">
        <f t="shared" si="19"/>
        <v>81.198058679847463</v>
      </c>
      <c r="P39" s="27">
        <f t="shared" si="20"/>
        <v>5391.7999999999984</v>
      </c>
      <c r="Q39" s="27">
        <f t="shared" si="15"/>
        <v>3857.666666666667</v>
      </c>
      <c r="R39">
        <f t="shared" si="21"/>
        <v>0</v>
      </c>
      <c r="S39">
        <f t="shared" si="22"/>
        <v>1</v>
      </c>
      <c r="T39">
        <f t="shared" si="23"/>
        <v>0</v>
      </c>
      <c r="U39">
        <f t="shared" si="24"/>
        <v>0</v>
      </c>
      <c r="V39">
        <f t="shared" si="25"/>
        <v>1</v>
      </c>
      <c r="W39">
        <f t="shared" si="26"/>
        <v>0</v>
      </c>
      <c r="X39">
        <f t="shared" si="27"/>
        <v>1</v>
      </c>
    </row>
    <row r="40" spans="1:24">
      <c r="A40" t="s">
        <v>25</v>
      </c>
      <c r="B40" t="s">
        <v>26</v>
      </c>
      <c r="C40" t="s">
        <v>109</v>
      </c>
      <c r="D40" t="s">
        <v>28</v>
      </c>
      <c r="E40" t="s">
        <v>13</v>
      </c>
      <c r="F40" t="s">
        <v>13</v>
      </c>
      <c r="G40" t="s">
        <v>13</v>
      </c>
      <c r="H40" s="27">
        <v>7.14440718</v>
      </c>
      <c r="I40" s="27">
        <v>6.7179144199999996</v>
      </c>
      <c r="J40" s="27">
        <f t="shared" si="16"/>
        <v>0.42649276000000036</v>
      </c>
      <c r="K40" s="27">
        <f t="shared" si="17"/>
        <v>1.0963980547692271</v>
      </c>
      <c r="L40" s="27">
        <f t="shared" si="14"/>
        <v>1.1454988718571428</v>
      </c>
      <c r="M40" s="5">
        <v>1267</v>
      </c>
      <c r="N40" s="5">
        <f t="shared" si="18"/>
        <v>827.09074753395146</v>
      </c>
      <c r="O40" s="27">
        <f t="shared" si="19"/>
        <v>439.90925246604854</v>
      </c>
      <c r="P40" s="27">
        <f t="shared" si="20"/>
        <v>5473.7999999999984</v>
      </c>
      <c r="Q40" s="27">
        <f t="shared" si="15"/>
        <v>3939.666666666667</v>
      </c>
      <c r="R40">
        <f t="shared" si="21"/>
        <v>0</v>
      </c>
      <c r="S40">
        <f t="shared" si="22"/>
        <v>1</v>
      </c>
      <c r="T40">
        <f t="shared" si="23"/>
        <v>0</v>
      </c>
      <c r="U40">
        <f t="shared" si="24"/>
        <v>1</v>
      </c>
      <c r="V40">
        <f t="shared" si="25"/>
        <v>0</v>
      </c>
      <c r="W40">
        <f t="shared" si="26"/>
        <v>0</v>
      </c>
      <c r="X40">
        <f t="shared" si="27"/>
        <v>0</v>
      </c>
    </row>
    <row r="41" spans="1:24">
      <c r="A41" t="s">
        <v>23</v>
      </c>
      <c r="B41" t="s">
        <v>11</v>
      </c>
      <c r="C41" t="s">
        <v>110</v>
      </c>
      <c r="D41" t="s">
        <v>19</v>
      </c>
      <c r="E41" t="s">
        <v>13</v>
      </c>
      <c r="F41" t="s">
        <v>13</v>
      </c>
      <c r="G41" t="s">
        <v>13</v>
      </c>
      <c r="H41" s="27">
        <v>7.1428274009999999</v>
      </c>
      <c r="I41" s="27">
        <v>7.0740953239</v>
      </c>
      <c r="J41" s="27">
        <f t="shared" si="16"/>
        <v>6.8732077099999955E-2</v>
      </c>
      <c r="K41" s="27">
        <f t="shared" si="17"/>
        <v>1.0948182757692271</v>
      </c>
      <c r="L41" s="27">
        <f t="shared" si="14"/>
        <v>1.1470786508571429</v>
      </c>
      <c r="M41" s="5">
        <v>1265</v>
      </c>
      <c r="N41" s="5">
        <f t="shared" si="18"/>
        <v>1180.9746178695762</v>
      </c>
      <c r="O41" s="27">
        <f t="shared" si="19"/>
        <v>84.02538213042385</v>
      </c>
      <c r="P41" s="27">
        <f t="shared" si="20"/>
        <v>5475.7999999999984</v>
      </c>
      <c r="Q41" s="27">
        <f t="shared" si="15"/>
        <v>3941.666666666667</v>
      </c>
      <c r="R41">
        <f t="shared" si="21"/>
        <v>0</v>
      </c>
      <c r="S41">
        <f t="shared" si="22"/>
        <v>1</v>
      </c>
      <c r="T41">
        <f t="shared" si="23"/>
        <v>0</v>
      </c>
      <c r="U41">
        <f t="shared" si="24"/>
        <v>0</v>
      </c>
      <c r="V41">
        <f t="shared" si="25"/>
        <v>1</v>
      </c>
      <c r="W41">
        <f t="shared" si="26"/>
        <v>0</v>
      </c>
      <c r="X41">
        <f t="shared" si="27"/>
        <v>1</v>
      </c>
    </row>
    <row r="42" spans="1:24">
      <c r="A42" t="s">
        <v>23</v>
      </c>
      <c r="B42" t="s">
        <v>11</v>
      </c>
      <c r="C42" t="s">
        <v>110</v>
      </c>
      <c r="D42" t="s">
        <v>15</v>
      </c>
      <c r="E42" t="s">
        <v>13</v>
      </c>
      <c r="F42" t="s">
        <v>13</v>
      </c>
      <c r="G42" t="s">
        <v>13</v>
      </c>
      <c r="H42" s="27">
        <v>6.8906091199999997</v>
      </c>
      <c r="I42" s="27">
        <v>6.5255141498000002</v>
      </c>
      <c r="J42" s="27">
        <f t="shared" si="16"/>
        <v>0.36509497019999948</v>
      </c>
      <c r="K42" s="27">
        <f t="shared" si="17"/>
        <v>0.84259999476922687</v>
      </c>
      <c r="L42" s="27">
        <f>ABS($AD$23-H42)</f>
        <v>2.5094657949220789</v>
      </c>
      <c r="M42" s="5">
        <v>983</v>
      </c>
      <c r="N42" s="5">
        <f t="shared" si="18"/>
        <v>682.33050357105492</v>
      </c>
      <c r="O42" s="27">
        <f t="shared" si="19"/>
        <v>300.66949642894508</v>
      </c>
      <c r="P42" s="27">
        <f t="shared" si="20"/>
        <v>5757.7999999999984</v>
      </c>
      <c r="Q42" s="27">
        <f>ABS($AD$24-M42)</f>
        <v>774.7714285714286</v>
      </c>
      <c r="R42">
        <f t="shared" si="21"/>
        <v>1</v>
      </c>
      <c r="S42">
        <f t="shared" si="22"/>
        <v>0</v>
      </c>
      <c r="T42">
        <f t="shared" si="23"/>
        <v>0</v>
      </c>
      <c r="U42">
        <f t="shared" si="24"/>
        <v>1</v>
      </c>
      <c r="V42">
        <f t="shared" si="25"/>
        <v>0</v>
      </c>
      <c r="W42">
        <f t="shared" si="26"/>
        <v>0</v>
      </c>
      <c r="X42">
        <f t="shared" si="27"/>
        <v>1</v>
      </c>
    </row>
    <row r="43" spans="1:24">
      <c r="A43" t="s">
        <v>25</v>
      </c>
      <c r="B43" t="s">
        <v>26</v>
      </c>
      <c r="C43" t="s">
        <v>110</v>
      </c>
      <c r="D43" t="s">
        <v>27</v>
      </c>
      <c r="E43" t="s">
        <v>12</v>
      </c>
      <c r="F43" t="s">
        <v>19</v>
      </c>
      <c r="G43" t="s">
        <v>19</v>
      </c>
      <c r="H43" s="27">
        <v>6.7452363499999999</v>
      </c>
      <c r="I43" s="27">
        <v>6.2787473954999999</v>
      </c>
      <c r="J43" s="27">
        <f t="shared" si="16"/>
        <v>0.46648895449999994</v>
      </c>
      <c r="K43" s="27">
        <f t="shared" si="17"/>
        <v>0.69722722476922705</v>
      </c>
      <c r="L43" s="27">
        <f t="shared" ref="L43:L106" si="28">ABS($AD$23-H43)</f>
        <v>2.3640930249220791</v>
      </c>
      <c r="M43" s="5">
        <v>850</v>
      </c>
      <c r="N43" s="5">
        <f t="shared" si="18"/>
        <v>533.12045633043113</v>
      </c>
      <c r="O43" s="27">
        <f t="shared" si="19"/>
        <v>316.87954366956887</v>
      </c>
      <c r="P43" s="27">
        <f t="shared" si="20"/>
        <v>5890.7999999999984</v>
      </c>
      <c r="Q43" s="27">
        <f t="shared" ref="Q43:Q106" si="29">ABS($AD$24-M43)</f>
        <v>641.7714285714286</v>
      </c>
      <c r="R43">
        <f t="shared" si="21"/>
        <v>1</v>
      </c>
      <c r="S43">
        <f t="shared" si="22"/>
        <v>0</v>
      </c>
      <c r="T43">
        <f t="shared" si="23"/>
        <v>0</v>
      </c>
      <c r="U43">
        <f t="shared" si="24"/>
        <v>1</v>
      </c>
      <c r="V43">
        <f t="shared" si="25"/>
        <v>0</v>
      </c>
      <c r="W43">
        <f t="shared" si="26"/>
        <v>0</v>
      </c>
      <c r="X43">
        <f t="shared" si="27"/>
        <v>1</v>
      </c>
    </row>
    <row r="44" spans="1:24">
      <c r="A44" t="s">
        <v>25</v>
      </c>
      <c r="B44" t="s">
        <v>26</v>
      </c>
      <c r="C44" t="s">
        <v>109</v>
      </c>
      <c r="D44" t="s">
        <v>28</v>
      </c>
      <c r="E44" t="s">
        <v>13</v>
      </c>
      <c r="F44" t="s">
        <v>13</v>
      </c>
      <c r="G44" t="s">
        <v>13</v>
      </c>
      <c r="H44" s="27">
        <v>6.7298240710000004</v>
      </c>
      <c r="I44" s="27">
        <v>7.1276263831</v>
      </c>
      <c r="J44" s="27">
        <f t="shared" si="16"/>
        <v>0.39780231209999961</v>
      </c>
      <c r="K44" s="27">
        <f t="shared" si="17"/>
        <v>0.68181494576922752</v>
      </c>
      <c r="L44" s="27">
        <f t="shared" si="28"/>
        <v>2.3486807459220795</v>
      </c>
      <c r="M44" s="5">
        <v>837</v>
      </c>
      <c r="N44" s="5">
        <f t="shared" si="18"/>
        <v>1245.9161267787883</v>
      </c>
      <c r="O44" s="27">
        <f t="shared" si="19"/>
        <v>408.91612677878834</v>
      </c>
      <c r="P44" s="27">
        <f t="shared" si="20"/>
        <v>5903.7999999999984</v>
      </c>
      <c r="Q44" s="27">
        <f t="shared" si="29"/>
        <v>628.7714285714286</v>
      </c>
      <c r="R44">
        <f t="shared" si="21"/>
        <v>1</v>
      </c>
      <c r="S44">
        <f t="shared" si="22"/>
        <v>0</v>
      </c>
      <c r="T44">
        <f t="shared" si="23"/>
        <v>0</v>
      </c>
      <c r="U44">
        <f t="shared" si="24"/>
        <v>0</v>
      </c>
      <c r="V44">
        <f t="shared" si="25"/>
        <v>1</v>
      </c>
      <c r="W44">
        <f t="shared" si="26"/>
        <v>0</v>
      </c>
      <c r="X44">
        <f t="shared" si="27"/>
        <v>0</v>
      </c>
    </row>
    <row r="45" spans="1:24">
      <c r="A45" t="s">
        <v>10</v>
      </c>
      <c r="B45" t="s">
        <v>11</v>
      </c>
      <c r="C45" t="s">
        <v>110</v>
      </c>
      <c r="D45" t="s">
        <v>15</v>
      </c>
      <c r="E45" t="s">
        <v>15</v>
      </c>
      <c r="F45" t="s">
        <v>12</v>
      </c>
      <c r="G45" t="s">
        <v>13</v>
      </c>
      <c r="H45" s="27">
        <v>6.5949605059999996</v>
      </c>
      <c r="I45" s="27">
        <v>6.8683450284000003</v>
      </c>
      <c r="J45" s="27">
        <f t="shared" si="16"/>
        <v>0.27338452240000066</v>
      </c>
      <c r="K45" s="27">
        <f t="shared" si="17"/>
        <v>0.54695138076922678</v>
      </c>
      <c r="L45" s="27">
        <f t="shared" si="28"/>
        <v>2.2138171809220788</v>
      </c>
      <c r="M45" s="5">
        <v>731.4</v>
      </c>
      <c r="N45" s="5">
        <f t="shared" si="18"/>
        <v>961.35623128098871</v>
      </c>
      <c r="O45" s="27">
        <f t="shared" si="19"/>
        <v>229.95623128098873</v>
      </c>
      <c r="P45" s="27">
        <f t="shared" si="20"/>
        <v>6009.3999999999987</v>
      </c>
      <c r="Q45" s="27">
        <f t="shared" si="29"/>
        <v>523.17142857142858</v>
      </c>
      <c r="R45">
        <f t="shared" si="21"/>
        <v>1</v>
      </c>
      <c r="S45">
        <f t="shared" si="22"/>
        <v>0</v>
      </c>
      <c r="T45">
        <f t="shared" si="23"/>
        <v>0</v>
      </c>
      <c r="U45">
        <f t="shared" si="24"/>
        <v>1</v>
      </c>
      <c r="V45">
        <f t="shared" si="25"/>
        <v>0</v>
      </c>
      <c r="W45">
        <f t="shared" si="26"/>
        <v>0</v>
      </c>
      <c r="X45">
        <f t="shared" si="27"/>
        <v>1</v>
      </c>
    </row>
    <row r="46" spans="1:24">
      <c r="A46" t="s">
        <v>30</v>
      </c>
      <c r="B46" t="s">
        <v>26</v>
      </c>
      <c r="C46" t="s">
        <v>110</v>
      </c>
      <c r="D46" t="s">
        <v>32</v>
      </c>
      <c r="E46" t="s">
        <v>19</v>
      </c>
      <c r="F46" t="s">
        <v>16</v>
      </c>
      <c r="G46" t="s">
        <v>18</v>
      </c>
      <c r="H46" s="27">
        <v>6.5838240739999998</v>
      </c>
      <c r="I46" s="27">
        <v>6.6088777652999999</v>
      </c>
      <c r="J46" s="27">
        <f t="shared" si="16"/>
        <v>2.5053691300000125E-2</v>
      </c>
      <c r="K46" s="27">
        <f t="shared" si="17"/>
        <v>0.53581494876922697</v>
      </c>
      <c r="L46" s="27">
        <f t="shared" si="28"/>
        <v>2.202680748922079</v>
      </c>
      <c r="M46" s="5">
        <v>723.3</v>
      </c>
      <c r="N46" s="5">
        <f t="shared" si="18"/>
        <v>741.65024587954599</v>
      </c>
      <c r="O46" s="27">
        <f t="shared" si="19"/>
        <v>18.350245879546037</v>
      </c>
      <c r="P46" s="27">
        <f t="shared" si="20"/>
        <v>6017.4999999999982</v>
      </c>
      <c r="Q46" s="27">
        <f t="shared" si="29"/>
        <v>515.07142857142856</v>
      </c>
      <c r="R46">
        <f t="shared" si="21"/>
        <v>1</v>
      </c>
      <c r="S46">
        <f t="shared" si="22"/>
        <v>0</v>
      </c>
      <c r="T46">
        <f t="shared" si="23"/>
        <v>0</v>
      </c>
      <c r="U46">
        <f t="shared" si="24"/>
        <v>1</v>
      </c>
      <c r="V46">
        <f t="shared" si="25"/>
        <v>0</v>
      </c>
      <c r="W46">
        <f t="shared" si="26"/>
        <v>0</v>
      </c>
      <c r="X46">
        <f t="shared" si="27"/>
        <v>1</v>
      </c>
    </row>
    <row r="47" spans="1:24">
      <c r="A47" t="s">
        <v>10</v>
      </c>
      <c r="B47" t="s">
        <v>11</v>
      </c>
      <c r="C47" t="s">
        <v>110</v>
      </c>
      <c r="D47" t="s">
        <v>16</v>
      </c>
      <c r="E47" t="s">
        <v>13</v>
      </c>
      <c r="F47" t="s">
        <v>14</v>
      </c>
      <c r="G47" t="s">
        <v>14</v>
      </c>
      <c r="H47" s="27">
        <v>6.3580155620000003</v>
      </c>
      <c r="I47" s="27">
        <v>6.3134897445</v>
      </c>
      <c r="J47" s="27">
        <f t="shared" si="16"/>
        <v>4.4525817500000286E-2</v>
      </c>
      <c r="K47" s="27">
        <f t="shared" si="17"/>
        <v>0.31000643676922746</v>
      </c>
      <c r="L47" s="27">
        <f t="shared" si="28"/>
        <v>1.9768722369220795</v>
      </c>
      <c r="M47" s="5">
        <v>577.1</v>
      </c>
      <c r="N47" s="5">
        <f t="shared" si="18"/>
        <v>551.96781835717604</v>
      </c>
      <c r="O47" s="27">
        <f t="shared" si="19"/>
        <v>25.13218164282398</v>
      </c>
      <c r="P47" s="27">
        <f t="shared" si="20"/>
        <v>6163.699999999998</v>
      </c>
      <c r="Q47" s="27">
        <f t="shared" si="29"/>
        <v>368.87142857142862</v>
      </c>
      <c r="R47">
        <f t="shared" si="21"/>
        <v>1</v>
      </c>
      <c r="S47">
        <f t="shared" si="22"/>
        <v>0</v>
      </c>
      <c r="T47">
        <f t="shared" si="23"/>
        <v>0</v>
      </c>
      <c r="U47">
        <f t="shared" si="24"/>
        <v>1</v>
      </c>
      <c r="V47">
        <f t="shared" si="25"/>
        <v>0</v>
      </c>
      <c r="W47">
        <f t="shared" si="26"/>
        <v>0</v>
      </c>
      <c r="X47">
        <f t="shared" si="27"/>
        <v>1</v>
      </c>
    </row>
    <row r="48" spans="1:24">
      <c r="A48" t="s">
        <v>30</v>
      </c>
      <c r="B48" t="s">
        <v>26</v>
      </c>
      <c r="C48" t="s">
        <v>110</v>
      </c>
      <c r="D48" t="s">
        <v>29</v>
      </c>
      <c r="E48" t="s">
        <v>19</v>
      </c>
      <c r="F48" t="s">
        <v>16</v>
      </c>
      <c r="G48" t="s">
        <v>13</v>
      </c>
      <c r="H48" s="27">
        <v>6.3486143779999997</v>
      </c>
      <c r="I48" s="27">
        <v>5.1155773142000003</v>
      </c>
      <c r="J48" s="27">
        <f t="shared" si="16"/>
        <v>1.2330370637999994</v>
      </c>
      <c r="K48" s="27">
        <f t="shared" si="17"/>
        <v>0.30060525276922689</v>
      </c>
      <c r="L48" s="27">
        <f t="shared" si="28"/>
        <v>1.9674710529220789</v>
      </c>
      <c r="M48" s="5">
        <v>571.70000000000005</v>
      </c>
      <c r="N48" s="5">
        <f t="shared" si="18"/>
        <v>166.59693200049469</v>
      </c>
      <c r="O48" s="27">
        <f t="shared" si="19"/>
        <v>405.10306799950536</v>
      </c>
      <c r="P48" s="27">
        <f t="shared" si="20"/>
        <v>6169.0999999999985</v>
      </c>
      <c r="Q48" s="27">
        <f t="shared" si="29"/>
        <v>363.47142857142865</v>
      </c>
      <c r="R48">
        <f t="shared" si="21"/>
        <v>1</v>
      </c>
      <c r="S48">
        <f t="shared" si="22"/>
        <v>0</v>
      </c>
      <c r="T48">
        <f t="shared" si="23"/>
        <v>0</v>
      </c>
      <c r="U48">
        <f t="shared" si="24"/>
        <v>1</v>
      </c>
      <c r="V48">
        <f t="shared" si="25"/>
        <v>0</v>
      </c>
      <c r="W48">
        <f t="shared" si="26"/>
        <v>0</v>
      </c>
      <c r="X48">
        <f t="shared" si="27"/>
        <v>1</v>
      </c>
    </row>
    <row r="49" spans="1:24">
      <c r="A49" t="s">
        <v>23</v>
      </c>
      <c r="B49" t="s">
        <v>11</v>
      </c>
      <c r="C49" t="s">
        <v>109</v>
      </c>
      <c r="D49" t="s">
        <v>13</v>
      </c>
      <c r="E49" t="s">
        <v>13</v>
      </c>
      <c r="F49" t="s">
        <v>12</v>
      </c>
      <c r="G49" t="s">
        <v>13</v>
      </c>
      <c r="H49" s="27">
        <v>6.2304814479999999</v>
      </c>
      <c r="I49" s="27">
        <v>6.3606879714</v>
      </c>
      <c r="J49" s="27">
        <f t="shared" si="16"/>
        <v>0.13020652340000005</v>
      </c>
      <c r="K49" s="27">
        <f t="shared" si="17"/>
        <v>0.18247232276922709</v>
      </c>
      <c r="L49" s="27">
        <f t="shared" si="28"/>
        <v>1.8493381229220791</v>
      </c>
      <c r="M49" s="5">
        <v>508</v>
      </c>
      <c r="N49" s="5">
        <f t="shared" si="18"/>
        <v>578.64431022381018</v>
      </c>
      <c r="O49" s="27">
        <f t="shared" si="19"/>
        <v>70.64431022381018</v>
      </c>
      <c r="P49" s="27">
        <f t="shared" si="20"/>
        <v>6232.7999999999984</v>
      </c>
      <c r="Q49" s="27">
        <f t="shared" si="29"/>
        <v>299.7714285714286</v>
      </c>
      <c r="R49">
        <f t="shared" si="21"/>
        <v>1</v>
      </c>
      <c r="S49">
        <f t="shared" si="22"/>
        <v>0</v>
      </c>
      <c r="T49">
        <f t="shared" si="23"/>
        <v>0</v>
      </c>
      <c r="U49">
        <f t="shared" si="24"/>
        <v>1</v>
      </c>
      <c r="V49">
        <f t="shared" si="25"/>
        <v>0</v>
      </c>
      <c r="W49">
        <f t="shared" si="26"/>
        <v>0</v>
      </c>
      <c r="X49">
        <f t="shared" si="27"/>
        <v>1</v>
      </c>
    </row>
    <row r="50" spans="1:24">
      <c r="A50" t="s">
        <v>10</v>
      </c>
      <c r="B50" t="s">
        <v>11</v>
      </c>
      <c r="C50" t="s">
        <v>110</v>
      </c>
      <c r="D50" t="s">
        <v>19</v>
      </c>
      <c r="E50" t="s">
        <v>17</v>
      </c>
      <c r="F50" t="s">
        <v>16</v>
      </c>
      <c r="G50" t="s">
        <v>12</v>
      </c>
      <c r="H50" s="27">
        <v>6.1798095929999999</v>
      </c>
      <c r="I50" s="27">
        <v>6.1811945488999998</v>
      </c>
      <c r="J50" s="27">
        <f t="shared" si="16"/>
        <v>1.3849558999998735E-3</v>
      </c>
      <c r="K50" s="27">
        <f t="shared" si="17"/>
        <v>0.13180046776922705</v>
      </c>
      <c r="L50" s="27">
        <f t="shared" si="28"/>
        <v>1.7986662679220791</v>
      </c>
      <c r="M50" s="5">
        <v>482.9</v>
      </c>
      <c r="N50" s="5">
        <f t="shared" si="18"/>
        <v>483.56925860219076</v>
      </c>
      <c r="O50" s="27">
        <f t="shared" si="19"/>
        <v>0.66925860219078004</v>
      </c>
      <c r="P50" s="27">
        <f t="shared" si="20"/>
        <v>6257.8999999999987</v>
      </c>
      <c r="Q50" s="27">
        <f t="shared" si="29"/>
        <v>274.67142857142858</v>
      </c>
      <c r="R50">
        <f t="shared" si="21"/>
        <v>1</v>
      </c>
      <c r="S50">
        <f t="shared" si="22"/>
        <v>0</v>
      </c>
      <c r="T50">
        <f t="shared" si="23"/>
        <v>0</v>
      </c>
      <c r="U50">
        <f t="shared" si="24"/>
        <v>1</v>
      </c>
      <c r="V50">
        <f t="shared" si="25"/>
        <v>0</v>
      </c>
      <c r="W50">
        <f t="shared" si="26"/>
        <v>0</v>
      </c>
      <c r="X50">
        <f t="shared" si="27"/>
        <v>1</v>
      </c>
    </row>
    <row r="51" spans="1:24">
      <c r="A51" t="s">
        <v>23</v>
      </c>
      <c r="B51" t="s">
        <v>11</v>
      </c>
      <c r="C51" t="s">
        <v>109</v>
      </c>
      <c r="D51" t="s">
        <v>13</v>
      </c>
      <c r="E51" t="s">
        <v>13</v>
      </c>
      <c r="F51" t="s">
        <v>13</v>
      </c>
      <c r="G51" t="s">
        <v>19</v>
      </c>
      <c r="H51" s="27">
        <v>6.1633148039999996</v>
      </c>
      <c r="I51" s="27">
        <v>5.9820494241000004</v>
      </c>
      <c r="J51" s="27">
        <f t="shared" si="16"/>
        <v>0.18126537989999925</v>
      </c>
      <c r="K51" s="27">
        <f t="shared" si="17"/>
        <v>0.11530567876922682</v>
      </c>
      <c r="L51" s="27">
        <f t="shared" si="28"/>
        <v>1.7821714789220788</v>
      </c>
      <c r="M51" s="5">
        <v>475</v>
      </c>
      <c r="N51" s="5">
        <f t="shared" si="18"/>
        <v>396.2516241958258</v>
      </c>
      <c r="O51" s="27">
        <f t="shared" si="19"/>
        <v>78.748375804174202</v>
      </c>
      <c r="P51" s="27">
        <f t="shared" si="20"/>
        <v>6265.7999999999984</v>
      </c>
      <c r="Q51" s="27">
        <f t="shared" si="29"/>
        <v>266.7714285714286</v>
      </c>
      <c r="R51">
        <f t="shared" si="21"/>
        <v>1</v>
      </c>
      <c r="S51">
        <f t="shared" si="22"/>
        <v>0</v>
      </c>
      <c r="T51">
        <f t="shared" si="23"/>
        <v>0</v>
      </c>
      <c r="U51">
        <f t="shared" si="24"/>
        <v>1</v>
      </c>
      <c r="V51">
        <f t="shared" si="25"/>
        <v>0</v>
      </c>
      <c r="W51">
        <f t="shared" si="26"/>
        <v>0</v>
      </c>
      <c r="X51">
        <f t="shared" si="27"/>
        <v>1</v>
      </c>
    </row>
    <row r="52" spans="1:24">
      <c r="A52" t="s">
        <v>22</v>
      </c>
      <c r="B52" t="s">
        <v>11</v>
      </c>
      <c r="C52" t="s">
        <v>109</v>
      </c>
      <c r="D52" t="s">
        <v>12</v>
      </c>
      <c r="E52" t="s">
        <v>19</v>
      </c>
      <c r="F52" t="s">
        <v>14</v>
      </c>
      <c r="G52" t="s">
        <v>14</v>
      </c>
      <c r="H52" s="27">
        <v>6.1312264900000004</v>
      </c>
      <c r="I52" s="27">
        <v>5.2331908516999999</v>
      </c>
      <c r="J52" s="27">
        <f t="shared" si="16"/>
        <v>0.89803563830000055</v>
      </c>
      <c r="K52" s="27">
        <f t="shared" si="17"/>
        <v>8.3217364769227586E-2</v>
      </c>
      <c r="L52" s="27">
        <f t="shared" si="28"/>
        <v>1.7500831649220796</v>
      </c>
      <c r="M52" s="5">
        <v>460</v>
      </c>
      <c r="N52" s="5">
        <f t="shared" si="18"/>
        <v>187.38978358574238</v>
      </c>
      <c r="O52" s="27">
        <f t="shared" si="19"/>
        <v>272.61021641425759</v>
      </c>
      <c r="P52" s="27">
        <f t="shared" si="20"/>
        <v>6280.7999999999984</v>
      </c>
      <c r="Q52" s="27">
        <f t="shared" si="29"/>
        <v>251.77142857142857</v>
      </c>
      <c r="R52">
        <f t="shared" si="21"/>
        <v>1</v>
      </c>
      <c r="S52">
        <f t="shared" si="22"/>
        <v>0</v>
      </c>
      <c r="T52">
        <f t="shared" si="23"/>
        <v>0</v>
      </c>
      <c r="U52">
        <f t="shared" si="24"/>
        <v>1</v>
      </c>
      <c r="V52">
        <f t="shared" si="25"/>
        <v>0</v>
      </c>
      <c r="W52">
        <f t="shared" si="26"/>
        <v>0</v>
      </c>
      <c r="X52">
        <f t="shared" si="27"/>
        <v>1</v>
      </c>
    </row>
    <row r="53" spans="1:24">
      <c r="A53" t="s">
        <v>30</v>
      </c>
      <c r="B53" t="s">
        <v>26</v>
      </c>
      <c r="C53" t="s">
        <v>110</v>
      </c>
      <c r="D53" t="s">
        <v>27</v>
      </c>
      <c r="E53" t="s">
        <v>19</v>
      </c>
      <c r="F53" t="s">
        <v>16</v>
      </c>
      <c r="G53" t="s">
        <v>13</v>
      </c>
      <c r="H53" s="27">
        <v>6.117436187</v>
      </c>
      <c r="I53" s="27">
        <v>6.8270243369000001</v>
      </c>
      <c r="J53" s="27">
        <f t="shared" si="16"/>
        <v>0.70958814990000008</v>
      </c>
      <c r="K53" s="27">
        <f t="shared" si="17"/>
        <v>6.9427061769227194E-2</v>
      </c>
      <c r="L53" s="27">
        <f t="shared" si="28"/>
        <v>1.7362928619220792</v>
      </c>
      <c r="M53" s="5">
        <v>453.7</v>
      </c>
      <c r="N53" s="5">
        <f t="shared" si="18"/>
        <v>922.44184834188661</v>
      </c>
      <c r="O53" s="27">
        <f t="shared" si="19"/>
        <v>468.74184834188662</v>
      </c>
      <c r="P53" s="27">
        <f t="shared" si="20"/>
        <v>6287.0999999999985</v>
      </c>
      <c r="Q53" s="27">
        <f t="shared" si="29"/>
        <v>245.47142857142856</v>
      </c>
      <c r="R53">
        <f t="shared" si="21"/>
        <v>1</v>
      </c>
      <c r="S53">
        <f t="shared" si="22"/>
        <v>0</v>
      </c>
      <c r="T53">
        <f t="shared" si="23"/>
        <v>0</v>
      </c>
      <c r="U53">
        <f t="shared" si="24"/>
        <v>1</v>
      </c>
      <c r="V53">
        <f t="shared" si="25"/>
        <v>0</v>
      </c>
      <c r="W53">
        <f t="shared" si="26"/>
        <v>0</v>
      </c>
      <c r="X53">
        <f t="shared" si="27"/>
        <v>1</v>
      </c>
    </row>
    <row r="54" spans="1:24">
      <c r="A54" t="s">
        <v>22</v>
      </c>
      <c r="B54" t="s">
        <v>11</v>
      </c>
      <c r="C54" t="s">
        <v>109</v>
      </c>
      <c r="D54" t="s">
        <v>21</v>
      </c>
      <c r="E54" t="s">
        <v>19</v>
      </c>
      <c r="F54" t="s">
        <v>12</v>
      </c>
      <c r="G54" t="s">
        <v>21</v>
      </c>
      <c r="H54" s="27">
        <v>6.091309882</v>
      </c>
      <c r="I54" s="27">
        <v>6.4011491417000004</v>
      </c>
      <c r="J54" s="27">
        <f t="shared" si="16"/>
        <v>0.30983925970000037</v>
      </c>
      <c r="K54" s="27">
        <f t="shared" si="17"/>
        <v>4.3300756769227178E-2</v>
      </c>
      <c r="L54" s="27">
        <f t="shared" si="28"/>
        <v>1.7101665569220792</v>
      </c>
      <c r="M54" s="5">
        <v>442</v>
      </c>
      <c r="N54" s="5">
        <f t="shared" si="18"/>
        <v>602.53704063050156</v>
      </c>
      <c r="O54" s="27">
        <f t="shared" si="19"/>
        <v>160.53704063050156</v>
      </c>
      <c r="P54" s="27">
        <f t="shared" si="20"/>
        <v>6298.7999999999984</v>
      </c>
      <c r="Q54" s="27">
        <f t="shared" si="29"/>
        <v>233.77142857142857</v>
      </c>
      <c r="R54">
        <f t="shared" si="21"/>
        <v>1</v>
      </c>
      <c r="S54">
        <f t="shared" si="22"/>
        <v>0</v>
      </c>
      <c r="T54">
        <f t="shared" si="23"/>
        <v>0</v>
      </c>
      <c r="U54">
        <f t="shared" si="24"/>
        <v>1</v>
      </c>
      <c r="V54">
        <f t="shared" si="25"/>
        <v>0</v>
      </c>
      <c r="W54">
        <f t="shared" si="26"/>
        <v>0</v>
      </c>
      <c r="X54">
        <f t="shared" si="27"/>
        <v>1</v>
      </c>
    </row>
    <row r="55" spans="1:24">
      <c r="A55" t="s">
        <v>22</v>
      </c>
      <c r="B55" t="s">
        <v>11</v>
      </c>
      <c r="C55" t="s">
        <v>109</v>
      </c>
      <c r="D55" t="s">
        <v>12</v>
      </c>
      <c r="E55" t="s">
        <v>13</v>
      </c>
      <c r="F55" t="s">
        <v>14</v>
      </c>
      <c r="G55" t="s">
        <v>14</v>
      </c>
      <c r="H55" s="27">
        <v>6.0867747269999999</v>
      </c>
      <c r="I55" s="27">
        <v>6.4546564231000003</v>
      </c>
      <c r="J55" s="27">
        <f t="shared" si="16"/>
        <v>0.36788169610000043</v>
      </c>
      <c r="K55" s="27">
        <f t="shared" si="17"/>
        <v>3.8765601769227054E-2</v>
      </c>
      <c r="L55" s="27">
        <f t="shared" si="28"/>
        <v>1.7056314019220791</v>
      </c>
      <c r="M55" s="5">
        <v>440</v>
      </c>
      <c r="N55" s="5">
        <f t="shared" si="18"/>
        <v>635.65529225569503</v>
      </c>
      <c r="O55" s="27">
        <f t="shared" si="19"/>
        <v>195.65529225569503</v>
      </c>
      <c r="P55" s="27">
        <f t="shared" si="20"/>
        <v>6300.7999999999984</v>
      </c>
      <c r="Q55" s="27">
        <f t="shared" si="29"/>
        <v>231.77142857142857</v>
      </c>
      <c r="R55">
        <f t="shared" si="21"/>
        <v>1</v>
      </c>
      <c r="S55">
        <f t="shared" si="22"/>
        <v>0</v>
      </c>
      <c r="T55">
        <f t="shared" si="23"/>
        <v>0</v>
      </c>
      <c r="U55">
        <f t="shared" si="24"/>
        <v>1</v>
      </c>
      <c r="V55">
        <f t="shared" si="25"/>
        <v>0</v>
      </c>
      <c r="W55">
        <f t="shared" si="26"/>
        <v>0</v>
      </c>
      <c r="X55">
        <f t="shared" si="27"/>
        <v>1</v>
      </c>
    </row>
    <row r="56" spans="1:24">
      <c r="A56" t="s">
        <v>23</v>
      </c>
      <c r="B56" t="s">
        <v>11</v>
      </c>
      <c r="C56" t="s">
        <v>109</v>
      </c>
      <c r="D56" t="s">
        <v>13</v>
      </c>
      <c r="E56" t="s">
        <v>13</v>
      </c>
      <c r="F56" t="s">
        <v>13</v>
      </c>
      <c r="G56" t="s">
        <v>15</v>
      </c>
      <c r="H56" s="27">
        <v>6.0637852089999997</v>
      </c>
      <c r="I56" s="27">
        <v>5.9953370754000002</v>
      </c>
      <c r="J56" s="27">
        <f t="shared" si="16"/>
        <v>6.8448133599999572E-2</v>
      </c>
      <c r="K56" s="27">
        <f t="shared" si="17"/>
        <v>1.5776083769226901E-2</v>
      </c>
      <c r="L56" s="27">
        <f t="shared" si="28"/>
        <v>1.6826418839220789</v>
      </c>
      <c r="M56" s="5">
        <v>430</v>
      </c>
      <c r="N56" s="5">
        <f t="shared" si="18"/>
        <v>401.55201448725126</v>
      </c>
      <c r="O56" s="27">
        <f t="shared" si="19"/>
        <v>28.447985512748744</v>
      </c>
      <c r="P56" s="27">
        <f t="shared" si="20"/>
        <v>6310.7999999999984</v>
      </c>
      <c r="Q56" s="27">
        <f t="shared" si="29"/>
        <v>221.77142857142857</v>
      </c>
      <c r="R56">
        <f t="shared" si="21"/>
        <v>1</v>
      </c>
      <c r="S56">
        <f t="shared" si="22"/>
        <v>0</v>
      </c>
      <c r="T56">
        <f t="shared" si="23"/>
        <v>0</v>
      </c>
      <c r="U56">
        <f t="shared" si="24"/>
        <v>1</v>
      </c>
      <c r="V56">
        <f t="shared" si="25"/>
        <v>0</v>
      </c>
      <c r="W56">
        <f t="shared" si="26"/>
        <v>0</v>
      </c>
      <c r="X56">
        <f t="shared" si="27"/>
        <v>1</v>
      </c>
    </row>
    <row r="57" spans="1:24">
      <c r="A57" t="s">
        <v>23</v>
      </c>
      <c r="B57" t="s">
        <v>11</v>
      </c>
      <c r="C57" t="s">
        <v>109</v>
      </c>
      <c r="D57" t="s">
        <v>13</v>
      </c>
      <c r="E57" t="s">
        <v>13</v>
      </c>
      <c r="F57" t="s">
        <v>13</v>
      </c>
      <c r="G57" t="s">
        <v>12</v>
      </c>
      <c r="H57" s="27">
        <v>6.0185932150000001</v>
      </c>
      <c r="I57" s="27">
        <v>6.0214626264</v>
      </c>
      <c r="J57" s="27">
        <f t="shared" si="16"/>
        <v>2.869411399999855E-3</v>
      </c>
      <c r="K57" s="27">
        <f t="shared" si="17"/>
        <v>2.9415910230772724E-2</v>
      </c>
      <c r="L57" s="27">
        <f t="shared" si="28"/>
        <v>1.6374498899220793</v>
      </c>
      <c r="M57" s="5">
        <v>411</v>
      </c>
      <c r="N57" s="5">
        <f t="shared" si="18"/>
        <v>412.18102190126763</v>
      </c>
      <c r="O57" s="27">
        <f t="shared" si="19"/>
        <v>1.1810219012676271</v>
      </c>
      <c r="P57" s="27">
        <f t="shared" si="20"/>
        <v>6329.7999999999984</v>
      </c>
      <c r="Q57" s="27">
        <f t="shared" si="29"/>
        <v>202.77142857142857</v>
      </c>
      <c r="R57">
        <f t="shared" si="21"/>
        <v>1</v>
      </c>
      <c r="S57">
        <f t="shared" si="22"/>
        <v>0</v>
      </c>
      <c r="T57">
        <f t="shared" si="23"/>
        <v>0</v>
      </c>
      <c r="U57">
        <f t="shared" si="24"/>
        <v>1</v>
      </c>
      <c r="V57">
        <f t="shared" si="25"/>
        <v>0</v>
      </c>
      <c r="W57">
        <f t="shared" si="26"/>
        <v>0</v>
      </c>
      <c r="X57">
        <f t="shared" si="27"/>
        <v>1</v>
      </c>
    </row>
    <row r="58" spans="1:24">
      <c r="A58" t="s">
        <v>22</v>
      </c>
      <c r="B58" t="s">
        <v>11</v>
      </c>
      <c r="C58" t="s">
        <v>109</v>
      </c>
      <c r="D58" t="s">
        <v>13</v>
      </c>
      <c r="E58" t="s">
        <v>12</v>
      </c>
      <c r="F58" t="s">
        <v>14</v>
      </c>
      <c r="G58" t="s">
        <v>14</v>
      </c>
      <c r="H58" s="27">
        <v>5.9687075600000004</v>
      </c>
      <c r="I58" s="27">
        <v>6.3791928349000004</v>
      </c>
      <c r="J58" s="27">
        <f t="shared" si="16"/>
        <v>0.41048527490000009</v>
      </c>
      <c r="K58" s="27">
        <f t="shared" si="17"/>
        <v>7.9301565230772475E-2</v>
      </c>
      <c r="L58" s="27">
        <f t="shared" si="28"/>
        <v>1.5875642349220795</v>
      </c>
      <c r="M58" s="5">
        <v>391</v>
      </c>
      <c r="N58" s="5">
        <f t="shared" si="18"/>
        <v>589.45173072315151</v>
      </c>
      <c r="O58" s="27">
        <f t="shared" si="19"/>
        <v>198.45173072315151</v>
      </c>
      <c r="P58" s="27">
        <f t="shared" si="20"/>
        <v>6349.7999999999984</v>
      </c>
      <c r="Q58" s="27">
        <f t="shared" si="29"/>
        <v>182.77142857142857</v>
      </c>
      <c r="R58">
        <f t="shared" si="21"/>
        <v>1</v>
      </c>
      <c r="S58">
        <f t="shared" si="22"/>
        <v>0</v>
      </c>
      <c r="T58">
        <f t="shared" si="23"/>
        <v>0</v>
      </c>
      <c r="U58">
        <f t="shared" si="24"/>
        <v>1</v>
      </c>
      <c r="V58">
        <f t="shared" si="25"/>
        <v>0</v>
      </c>
      <c r="W58">
        <f t="shared" si="26"/>
        <v>0</v>
      </c>
      <c r="X58">
        <f t="shared" si="27"/>
        <v>1</v>
      </c>
    </row>
    <row r="59" spans="1:24">
      <c r="A59" t="s">
        <v>10</v>
      </c>
      <c r="B59" t="s">
        <v>11</v>
      </c>
      <c r="C59" t="s">
        <v>110</v>
      </c>
      <c r="D59" t="s">
        <v>19</v>
      </c>
      <c r="E59" t="s">
        <v>17</v>
      </c>
      <c r="F59" t="s">
        <v>16</v>
      </c>
      <c r="G59" t="s">
        <v>18</v>
      </c>
      <c r="H59" s="27">
        <v>5.8292396919999998</v>
      </c>
      <c r="I59" s="27">
        <v>6.0945397160999999</v>
      </c>
      <c r="J59" s="27">
        <f t="shared" si="16"/>
        <v>0.26530002410000009</v>
      </c>
      <c r="K59" s="27">
        <f t="shared" si="17"/>
        <v>0.21876943323077302</v>
      </c>
      <c r="L59" s="27">
        <f t="shared" si="28"/>
        <v>1.448096366922079</v>
      </c>
      <c r="M59" s="5">
        <v>340.1</v>
      </c>
      <c r="N59" s="5">
        <f t="shared" si="18"/>
        <v>443.42989455586553</v>
      </c>
      <c r="O59" s="27">
        <f t="shared" si="19"/>
        <v>103.32989455586551</v>
      </c>
      <c r="P59" s="27">
        <f t="shared" si="20"/>
        <v>6400.699999999998</v>
      </c>
      <c r="Q59" s="27">
        <f t="shared" si="29"/>
        <v>131.87142857142859</v>
      </c>
      <c r="R59">
        <f t="shared" si="21"/>
        <v>1</v>
      </c>
      <c r="S59">
        <f t="shared" si="22"/>
        <v>0</v>
      </c>
      <c r="T59">
        <f t="shared" si="23"/>
        <v>0</v>
      </c>
      <c r="U59">
        <f t="shared" si="24"/>
        <v>1</v>
      </c>
      <c r="V59">
        <f t="shared" si="25"/>
        <v>0</v>
      </c>
      <c r="W59">
        <f t="shared" si="26"/>
        <v>0</v>
      </c>
      <c r="X59">
        <f t="shared" si="27"/>
        <v>1</v>
      </c>
    </row>
    <row r="60" spans="1:24">
      <c r="A60" t="s">
        <v>23</v>
      </c>
      <c r="B60" t="s">
        <v>11</v>
      </c>
      <c r="C60" t="s">
        <v>109</v>
      </c>
      <c r="D60" t="s">
        <v>13</v>
      </c>
      <c r="E60" t="s">
        <v>19</v>
      </c>
      <c r="F60" t="s">
        <v>13</v>
      </c>
      <c r="G60" t="s">
        <v>13</v>
      </c>
      <c r="H60" s="27">
        <v>5.7990926549999999</v>
      </c>
      <c r="I60" s="27">
        <v>6.1458641004999999</v>
      </c>
      <c r="J60" s="27">
        <f t="shared" si="16"/>
        <v>0.34677144549999994</v>
      </c>
      <c r="K60" s="27">
        <f t="shared" si="17"/>
        <v>0.2489164702307729</v>
      </c>
      <c r="L60" s="27">
        <f t="shared" si="28"/>
        <v>1.4179493299220791</v>
      </c>
      <c r="M60" s="5">
        <v>330</v>
      </c>
      <c r="N60" s="5">
        <f t="shared" si="18"/>
        <v>466.78282211696541</v>
      </c>
      <c r="O60" s="27">
        <f t="shared" si="19"/>
        <v>136.78282211696541</v>
      </c>
      <c r="P60" s="27">
        <f t="shared" si="20"/>
        <v>6410.7999999999984</v>
      </c>
      <c r="Q60" s="27">
        <f t="shared" si="29"/>
        <v>121.77142857142857</v>
      </c>
      <c r="R60">
        <f t="shared" si="21"/>
        <v>1</v>
      </c>
      <c r="S60">
        <f t="shared" si="22"/>
        <v>0</v>
      </c>
      <c r="T60">
        <f t="shared" si="23"/>
        <v>0</v>
      </c>
      <c r="U60">
        <f t="shared" si="24"/>
        <v>1</v>
      </c>
      <c r="V60">
        <f t="shared" si="25"/>
        <v>0</v>
      </c>
      <c r="W60">
        <f t="shared" si="26"/>
        <v>0</v>
      </c>
      <c r="X60">
        <f t="shared" si="27"/>
        <v>1</v>
      </c>
    </row>
    <row r="61" spans="1:24">
      <c r="A61" t="s">
        <v>10</v>
      </c>
      <c r="B61" t="s">
        <v>11</v>
      </c>
      <c r="C61" t="s">
        <v>110</v>
      </c>
      <c r="D61" t="s">
        <v>20</v>
      </c>
      <c r="E61" t="s">
        <v>12</v>
      </c>
      <c r="F61" t="s">
        <v>14</v>
      </c>
      <c r="G61" t="s">
        <v>14</v>
      </c>
      <c r="H61" s="27">
        <v>5.7683209959999999</v>
      </c>
      <c r="I61" s="27">
        <v>5.5643650240999998</v>
      </c>
      <c r="J61" s="27">
        <f t="shared" si="16"/>
        <v>0.20395597190000014</v>
      </c>
      <c r="K61" s="27">
        <f t="shared" si="17"/>
        <v>0.27968812923077291</v>
      </c>
      <c r="L61" s="27">
        <f t="shared" si="28"/>
        <v>1.3871776709220791</v>
      </c>
      <c r="M61" s="5">
        <v>320</v>
      </c>
      <c r="N61" s="5">
        <f t="shared" si="18"/>
        <v>260.9594481294987</v>
      </c>
      <c r="O61" s="27">
        <f t="shared" si="19"/>
        <v>59.040551870501304</v>
      </c>
      <c r="P61" s="27">
        <f t="shared" si="20"/>
        <v>6420.7999999999984</v>
      </c>
      <c r="Q61" s="27">
        <f t="shared" si="29"/>
        <v>111.77142857142857</v>
      </c>
      <c r="R61">
        <f t="shared" si="21"/>
        <v>1</v>
      </c>
      <c r="S61">
        <f t="shared" si="22"/>
        <v>0</v>
      </c>
      <c r="T61">
        <f t="shared" si="23"/>
        <v>0</v>
      </c>
      <c r="U61">
        <f t="shared" si="24"/>
        <v>1</v>
      </c>
      <c r="V61">
        <f t="shared" si="25"/>
        <v>0</v>
      </c>
      <c r="W61">
        <f t="shared" si="26"/>
        <v>0</v>
      </c>
      <c r="X61">
        <f t="shared" si="27"/>
        <v>1</v>
      </c>
    </row>
    <row r="62" spans="1:24">
      <c r="A62" t="s">
        <v>22</v>
      </c>
      <c r="B62" t="s">
        <v>11</v>
      </c>
      <c r="C62" t="s">
        <v>109</v>
      </c>
      <c r="D62" t="s">
        <v>13</v>
      </c>
      <c r="E62" t="s">
        <v>13</v>
      </c>
      <c r="F62" t="s">
        <v>14</v>
      </c>
      <c r="G62" t="s">
        <v>14</v>
      </c>
      <c r="H62" s="27">
        <v>5.7525726390000003</v>
      </c>
      <c r="I62" s="27">
        <v>5.9505181505999998</v>
      </c>
      <c r="J62" s="27">
        <f t="shared" si="16"/>
        <v>0.19794551159999951</v>
      </c>
      <c r="K62" s="27">
        <f t="shared" si="17"/>
        <v>0.29543648623077257</v>
      </c>
      <c r="L62" s="27">
        <f t="shared" si="28"/>
        <v>1.3714293139220795</v>
      </c>
      <c r="M62" s="5">
        <v>315</v>
      </c>
      <c r="N62" s="5">
        <f t="shared" si="18"/>
        <v>383.95223260795365</v>
      </c>
      <c r="O62" s="27">
        <f t="shared" si="19"/>
        <v>68.952232607953647</v>
      </c>
      <c r="P62" s="27">
        <f t="shared" si="20"/>
        <v>6425.7999999999984</v>
      </c>
      <c r="Q62" s="27">
        <f t="shared" si="29"/>
        <v>106.77142857142857</v>
      </c>
      <c r="R62">
        <f t="shared" si="21"/>
        <v>1</v>
      </c>
      <c r="S62">
        <f t="shared" si="22"/>
        <v>0</v>
      </c>
      <c r="T62">
        <f t="shared" si="23"/>
        <v>0</v>
      </c>
      <c r="U62">
        <f t="shared" si="24"/>
        <v>1</v>
      </c>
      <c r="V62">
        <f t="shared" si="25"/>
        <v>0</v>
      </c>
      <c r="W62">
        <f t="shared" si="26"/>
        <v>0</v>
      </c>
      <c r="X62">
        <f t="shared" si="27"/>
        <v>1</v>
      </c>
    </row>
    <row r="63" spans="1:24">
      <c r="A63" t="s">
        <v>23</v>
      </c>
      <c r="B63" t="s">
        <v>11</v>
      </c>
      <c r="C63" t="s">
        <v>109</v>
      </c>
      <c r="D63" t="s">
        <v>13</v>
      </c>
      <c r="E63" t="s">
        <v>15</v>
      </c>
      <c r="F63" t="s">
        <v>13</v>
      </c>
      <c r="G63" t="s">
        <v>13</v>
      </c>
      <c r="H63" s="27">
        <v>5.7235851020000004</v>
      </c>
      <c r="I63" s="27">
        <v>5.7816659077999999</v>
      </c>
      <c r="J63" s="27">
        <f t="shared" si="16"/>
        <v>5.8080805799999524E-2</v>
      </c>
      <c r="K63" s="27">
        <f t="shared" si="17"/>
        <v>0.32442402323077246</v>
      </c>
      <c r="L63" s="27">
        <f t="shared" si="28"/>
        <v>1.3424417769220796</v>
      </c>
      <c r="M63" s="5">
        <v>306</v>
      </c>
      <c r="N63" s="5">
        <f t="shared" si="18"/>
        <v>324.29899288360957</v>
      </c>
      <c r="O63" s="27">
        <f t="shared" si="19"/>
        <v>18.298992883609571</v>
      </c>
      <c r="P63" s="27">
        <f t="shared" si="20"/>
        <v>6434.7999999999984</v>
      </c>
      <c r="Q63" s="27">
        <f t="shared" si="29"/>
        <v>97.771428571428572</v>
      </c>
      <c r="R63">
        <f t="shared" si="21"/>
        <v>1</v>
      </c>
      <c r="S63">
        <f t="shared" si="22"/>
        <v>0</v>
      </c>
      <c r="T63">
        <f t="shared" si="23"/>
        <v>0</v>
      </c>
      <c r="U63">
        <f t="shared" si="24"/>
        <v>1</v>
      </c>
      <c r="V63">
        <f t="shared" si="25"/>
        <v>0</v>
      </c>
      <c r="W63">
        <f t="shared" si="26"/>
        <v>0</v>
      </c>
      <c r="X63">
        <f t="shared" si="27"/>
        <v>1</v>
      </c>
    </row>
    <row r="64" spans="1:24">
      <c r="A64" t="s">
        <v>30</v>
      </c>
      <c r="B64" t="s">
        <v>26</v>
      </c>
      <c r="C64" t="s">
        <v>110</v>
      </c>
      <c r="D64" t="s">
        <v>27</v>
      </c>
      <c r="E64" t="s">
        <v>15</v>
      </c>
      <c r="F64" t="s">
        <v>12</v>
      </c>
      <c r="G64" t="s">
        <v>13</v>
      </c>
      <c r="H64" s="27">
        <v>5.7104270169999998</v>
      </c>
      <c r="I64" s="27">
        <v>5.8510347899999999</v>
      </c>
      <c r="J64" s="27">
        <f t="shared" si="16"/>
        <v>0.14060777300000016</v>
      </c>
      <c r="K64" s="27">
        <f t="shared" si="17"/>
        <v>0.33758210823077306</v>
      </c>
      <c r="L64" s="27">
        <f t="shared" si="28"/>
        <v>1.329283691922079</v>
      </c>
      <c r="M64" s="5">
        <v>302</v>
      </c>
      <c r="N64" s="5">
        <f t="shared" si="18"/>
        <v>347.59388111506274</v>
      </c>
      <c r="O64" s="27">
        <f t="shared" si="19"/>
        <v>45.593881115062743</v>
      </c>
      <c r="P64" s="27">
        <f t="shared" si="20"/>
        <v>6438.7999999999984</v>
      </c>
      <c r="Q64" s="27">
        <f t="shared" si="29"/>
        <v>93.771428571428572</v>
      </c>
      <c r="R64">
        <f t="shared" si="21"/>
        <v>1</v>
      </c>
      <c r="S64">
        <f t="shared" si="22"/>
        <v>0</v>
      </c>
      <c r="T64">
        <f t="shared" si="23"/>
        <v>0</v>
      </c>
      <c r="U64">
        <f t="shared" si="24"/>
        <v>1</v>
      </c>
      <c r="V64">
        <f t="shared" si="25"/>
        <v>0</v>
      </c>
      <c r="W64">
        <f t="shared" si="26"/>
        <v>0</v>
      </c>
      <c r="X64">
        <f t="shared" si="27"/>
        <v>1</v>
      </c>
    </row>
    <row r="65" spans="1:24">
      <c r="A65" t="s">
        <v>10</v>
      </c>
      <c r="B65" t="s">
        <v>11</v>
      </c>
      <c r="C65" t="s">
        <v>110</v>
      </c>
      <c r="D65" t="s">
        <v>19</v>
      </c>
      <c r="E65" t="s">
        <v>19</v>
      </c>
      <c r="F65" t="s">
        <v>14</v>
      </c>
      <c r="G65" t="s">
        <v>14</v>
      </c>
      <c r="H65" s="27">
        <v>5.6549423089999999</v>
      </c>
      <c r="I65" s="27">
        <v>5.7159062772000002</v>
      </c>
      <c r="J65" s="27">
        <f t="shared" si="16"/>
        <v>6.0963968200000274E-2</v>
      </c>
      <c r="K65" s="27">
        <f t="shared" si="17"/>
        <v>0.39306681623077289</v>
      </c>
      <c r="L65" s="27">
        <f t="shared" si="28"/>
        <v>1.2737989839220791</v>
      </c>
      <c r="M65" s="5">
        <v>285.7</v>
      </c>
      <c r="N65" s="5">
        <f t="shared" si="18"/>
        <v>303.65927812389583</v>
      </c>
      <c r="O65" s="27">
        <f t="shared" si="19"/>
        <v>17.959278123895842</v>
      </c>
      <c r="P65" s="27">
        <f t="shared" si="20"/>
        <v>6455.0999999999985</v>
      </c>
      <c r="Q65" s="27">
        <f t="shared" si="29"/>
        <v>77.471428571428561</v>
      </c>
      <c r="R65">
        <f t="shared" si="21"/>
        <v>1</v>
      </c>
      <c r="S65">
        <f t="shared" si="22"/>
        <v>0</v>
      </c>
      <c r="T65">
        <f t="shared" si="23"/>
        <v>0</v>
      </c>
      <c r="U65">
        <f t="shared" si="24"/>
        <v>1</v>
      </c>
      <c r="V65">
        <f t="shared" si="25"/>
        <v>0</v>
      </c>
      <c r="W65">
        <f t="shared" si="26"/>
        <v>0</v>
      </c>
      <c r="X65">
        <f t="shared" si="27"/>
        <v>1</v>
      </c>
    </row>
    <row r="66" spans="1:24">
      <c r="A66" t="s">
        <v>30</v>
      </c>
      <c r="B66" t="s">
        <v>26</v>
      </c>
      <c r="C66" t="s">
        <v>110</v>
      </c>
      <c r="D66" t="s">
        <v>27</v>
      </c>
      <c r="E66" t="s">
        <v>16</v>
      </c>
      <c r="F66" t="s">
        <v>12</v>
      </c>
      <c r="G66" t="s">
        <v>13</v>
      </c>
      <c r="H66" s="27">
        <v>5.6419070710000003</v>
      </c>
      <c r="I66" s="27">
        <v>5.7492988577000004</v>
      </c>
      <c r="J66" s="27">
        <f t="shared" ref="J66:J97" si="30">ABS(H66-I66)</f>
        <v>0.10739178670000005</v>
      </c>
      <c r="K66" s="27">
        <f t="shared" ref="K66:K97" si="31">ABS($AD$2-H66)</f>
        <v>0.4061020542307725</v>
      </c>
      <c r="L66" s="27">
        <f t="shared" si="28"/>
        <v>1.2607637459220795</v>
      </c>
      <c r="M66" s="5">
        <v>282</v>
      </c>
      <c r="N66" s="5">
        <f t="shared" ref="N66:N97" si="32">EXP(I66)</f>
        <v>313.97044513360368</v>
      </c>
      <c r="O66" s="27">
        <f t="shared" ref="O66:O97" si="33">ABS(M66-N66)</f>
        <v>31.970445133603675</v>
      </c>
      <c r="P66" s="27">
        <f t="shared" ref="P66:P97" si="34">ABS($AD$3-M66)</f>
        <v>6458.7999999999984</v>
      </c>
      <c r="Q66" s="27">
        <f t="shared" si="29"/>
        <v>73.771428571428572</v>
      </c>
      <c r="R66">
        <f t="shared" ref="R66:R97" si="35">IF(M66&lt;1000,1,0)</f>
        <v>1</v>
      </c>
      <c r="S66">
        <f t="shared" ref="S66:S97" si="36">IF(M66&gt;=1000,IF(M66&lt;15000,1,0),0)</f>
        <v>0</v>
      </c>
      <c r="T66">
        <f t="shared" ref="T66:T97" si="37">IF(M66&gt;=15000,1,0)</f>
        <v>0</v>
      </c>
      <c r="U66">
        <f t="shared" ref="U66:U97" si="38">IF(N66&lt;1000,1,0)</f>
        <v>1</v>
      </c>
      <c r="V66">
        <f t="shared" ref="V66:V97" si="39">IF(N66&gt;=1000,IF(N66&lt;15000,1,0),0)</f>
        <v>0</v>
      </c>
      <c r="W66">
        <f t="shared" ref="W66:W97" si="40">IF(N66&gt;=15000,1,0)</f>
        <v>0</v>
      </c>
      <c r="X66">
        <f t="shared" ref="X66:X97" si="41">R66*U66+S66*V66+T66*W66</f>
        <v>1</v>
      </c>
    </row>
    <row r="67" spans="1:24">
      <c r="A67" t="s">
        <v>30</v>
      </c>
      <c r="B67" t="s">
        <v>26</v>
      </c>
      <c r="C67" t="s">
        <v>109</v>
      </c>
      <c r="D67" t="s">
        <v>28</v>
      </c>
      <c r="E67" t="s">
        <v>13</v>
      </c>
      <c r="F67" t="s">
        <v>13</v>
      </c>
      <c r="G67" t="s">
        <v>13</v>
      </c>
      <c r="H67" s="27">
        <v>5.5984219590000004</v>
      </c>
      <c r="I67" s="27">
        <v>5.6089767925</v>
      </c>
      <c r="J67" s="27">
        <f t="shared" si="30"/>
        <v>1.0554833499999638E-2</v>
      </c>
      <c r="K67" s="27">
        <f t="shared" si="31"/>
        <v>0.44958716623077244</v>
      </c>
      <c r="L67" s="27">
        <f t="shared" si="28"/>
        <v>1.2172786339220796</v>
      </c>
      <c r="M67" s="5">
        <v>270</v>
      </c>
      <c r="N67" s="5">
        <f t="shared" si="32"/>
        <v>272.86489770776336</v>
      </c>
      <c r="O67" s="27">
        <f t="shared" si="33"/>
        <v>2.8648977077633617</v>
      </c>
      <c r="P67" s="27">
        <f t="shared" si="34"/>
        <v>6470.7999999999984</v>
      </c>
      <c r="Q67" s="27">
        <f t="shared" si="29"/>
        <v>61.771428571428572</v>
      </c>
      <c r="R67">
        <f t="shared" si="35"/>
        <v>1</v>
      </c>
      <c r="S67">
        <f t="shared" si="36"/>
        <v>0</v>
      </c>
      <c r="T67">
        <f t="shared" si="37"/>
        <v>0</v>
      </c>
      <c r="U67">
        <f t="shared" si="38"/>
        <v>1</v>
      </c>
      <c r="V67">
        <f t="shared" si="39"/>
        <v>0</v>
      </c>
      <c r="W67">
        <f t="shared" si="40"/>
        <v>0</v>
      </c>
      <c r="X67">
        <f t="shared" si="41"/>
        <v>1</v>
      </c>
    </row>
    <row r="68" spans="1:24">
      <c r="A68" t="s">
        <v>23</v>
      </c>
      <c r="B68" t="s">
        <v>11</v>
      </c>
      <c r="C68" t="s">
        <v>109</v>
      </c>
      <c r="D68" t="s">
        <v>13</v>
      </c>
      <c r="E68" t="s">
        <v>13</v>
      </c>
      <c r="F68" t="s">
        <v>19</v>
      </c>
      <c r="G68" t="s">
        <v>13</v>
      </c>
      <c r="H68" s="27">
        <v>5.4680601409999996</v>
      </c>
      <c r="I68" s="27">
        <v>5.4954162085</v>
      </c>
      <c r="J68" s="27">
        <f t="shared" si="30"/>
        <v>2.7356067500000414E-2</v>
      </c>
      <c r="K68" s="27">
        <f t="shared" si="31"/>
        <v>0.57994898423077323</v>
      </c>
      <c r="L68" s="27">
        <f t="shared" si="28"/>
        <v>1.0869168159220788</v>
      </c>
      <c r="M68" s="5">
        <v>237</v>
      </c>
      <c r="N68" s="5">
        <f t="shared" si="32"/>
        <v>243.57288217051914</v>
      </c>
      <c r="O68" s="27">
        <f t="shared" si="33"/>
        <v>6.5728821705191365</v>
      </c>
      <c r="P68" s="27">
        <f t="shared" si="34"/>
        <v>6503.7999999999984</v>
      </c>
      <c r="Q68" s="27">
        <f t="shared" si="29"/>
        <v>28.771428571428572</v>
      </c>
      <c r="R68">
        <f t="shared" si="35"/>
        <v>1</v>
      </c>
      <c r="S68">
        <f t="shared" si="36"/>
        <v>0</v>
      </c>
      <c r="T68">
        <f t="shared" si="37"/>
        <v>0</v>
      </c>
      <c r="U68">
        <f t="shared" si="38"/>
        <v>1</v>
      </c>
      <c r="V68">
        <f t="shared" si="39"/>
        <v>0</v>
      </c>
      <c r="W68">
        <f t="shared" si="40"/>
        <v>0</v>
      </c>
      <c r="X68">
        <f t="shared" si="41"/>
        <v>1</v>
      </c>
    </row>
    <row r="69" spans="1:24">
      <c r="A69" t="s">
        <v>22</v>
      </c>
      <c r="B69" t="s">
        <v>11</v>
      </c>
      <c r="C69" t="s">
        <v>109</v>
      </c>
      <c r="D69" t="s">
        <v>21</v>
      </c>
      <c r="E69" t="s">
        <v>19</v>
      </c>
      <c r="F69" t="s">
        <v>19</v>
      </c>
      <c r="G69" t="s">
        <v>21</v>
      </c>
      <c r="H69" s="27">
        <v>5.4071717719999999</v>
      </c>
      <c r="I69" s="27">
        <v>5.2770960584999997</v>
      </c>
      <c r="J69" s="27">
        <f t="shared" si="30"/>
        <v>0.13007571350000013</v>
      </c>
      <c r="K69" s="27">
        <f t="shared" si="31"/>
        <v>0.64083735323077295</v>
      </c>
      <c r="L69" s="27">
        <f t="shared" si="28"/>
        <v>1.0260284469220791</v>
      </c>
      <c r="M69" s="5">
        <v>223</v>
      </c>
      <c r="N69" s="5">
        <f t="shared" si="32"/>
        <v>195.80045590195363</v>
      </c>
      <c r="O69" s="27">
        <f t="shared" si="33"/>
        <v>27.199544098046374</v>
      </c>
      <c r="P69" s="27">
        <f t="shared" si="34"/>
        <v>6517.7999999999984</v>
      </c>
      <c r="Q69" s="27">
        <f t="shared" si="29"/>
        <v>14.771428571428572</v>
      </c>
      <c r="R69">
        <f t="shared" si="35"/>
        <v>1</v>
      </c>
      <c r="S69">
        <f t="shared" si="36"/>
        <v>0</v>
      </c>
      <c r="T69">
        <f t="shared" si="37"/>
        <v>0</v>
      </c>
      <c r="U69">
        <f t="shared" si="38"/>
        <v>1</v>
      </c>
      <c r="V69">
        <f t="shared" si="39"/>
        <v>0</v>
      </c>
      <c r="W69">
        <f t="shared" si="40"/>
        <v>0</v>
      </c>
      <c r="X69">
        <f t="shared" si="41"/>
        <v>1</v>
      </c>
    </row>
    <row r="70" spans="1:24">
      <c r="A70" t="s">
        <v>23</v>
      </c>
      <c r="B70" t="s">
        <v>11</v>
      </c>
      <c r="C70" t="s">
        <v>109</v>
      </c>
      <c r="D70" t="s">
        <v>13</v>
      </c>
      <c r="E70" t="s">
        <v>13</v>
      </c>
      <c r="F70" t="s">
        <v>15</v>
      </c>
      <c r="G70" t="s">
        <v>13</v>
      </c>
      <c r="H70" s="27">
        <v>5.3844950630000001</v>
      </c>
      <c r="I70" s="27">
        <v>5.3168591294000001</v>
      </c>
      <c r="J70" s="27">
        <f t="shared" si="30"/>
        <v>6.7635933600000087E-2</v>
      </c>
      <c r="K70" s="27">
        <f t="shared" si="31"/>
        <v>0.66351406223077269</v>
      </c>
      <c r="L70" s="27">
        <f t="shared" si="28"/>
        <v>1.0033517379220793</v>
      </c>
      <c r="M70" s="5">
        <v>218</v>
      </c>
      <c r="N70" s="5">
        <f t="shared" si="32"/>
        <v>203.74294574272145</v>
      </c>
      <c r="O70" s="27">
        <f t="shared" si="33"/>
        <v>14.257054257278554</v>
      </c>
      <c r="P70" s="27">
        <f t="shared" si="34"/>
        <v>6522.7999999999984</v>
      </c>
      <c r="Q70" s="27">
        <f t="shared" si="29"/>
        <v>9.7714285714285722</v>
      </c>
      <c r="R70">
        <f t="shared" si="35"/>
        <v>1</v>
      </c>
      <c r="S70">
        <f t="shared" si="36"/>
        <v>0</v>
      </c>
      <c r="T70">
        <f t="shared" si="37"/>
        <v>0</v>
      </c>
      <c r="U70">
        <f t="shared" si="38"/>
        <v>1</v>
      </c>
      <c r="V70">
        <f t="shared" si="39"/>
        <v>0</v>
      </c>
      <c r="W70">
        <f t="shared" si="40"/>
        <v>0</v>
      </c>
      <c r="X70">
        <f t="shared" si="41"/>
        <v>1</v>
      </c>
    </row>
    <row r="71" spans="1:24">
      <c r="A71" t="s">
        <v>30</v>
      </c>
      <c r="B71" t="s">
        <v>26</v>
      </c>
      <c r="C71" t="s">
        <v>110</v>
      </c>
      <c r="D71" t="s">
        <v>29</v>
      </c>
      <c r="E71" t="s">
        <v>13</v>
      </c>
      <c r="F71" t="s">
        <v>14</v>
      </c>
      <c r="G71" t="s">
        <v>14</v>
      </c>
      <c r="H71" s="27">
        <v>5.3518581340000004</v>
      </c>
      <c r="I71" s="27">
        <v>5.1609129114999996</v>
      </c>
      <c r="J71" s="27">
        <f t="shared" si="30"/>
        <v>0.19094522250000079</v>
      </c>
      <c r="K71" s="27">
        <f t="shared" si="31"/>
        <v>0.6961509912307724</v>
      </c>
      <c r="L71" s="27">
        <f t="shared" si="28"/>
        <v>0.97071480892207962</v>
      </c>
      <c r="M71" s="5">
        <v>211</v>
      </c>
      <c r="N71" s="5">
        <f t="shared" si="32"/>
        <v>174.3235249365874</v>
      </c>
      <c r="O71" s="27">
        <f t="shared" si="33"/>
        <v>36.676475063412596</v>
      </c>
      <c r="P71" s="27">
        <f t="shared" si="34"/>
        <v>6529.7999999999984</v>
      </c>
      <c r="Q71" s="27">
        <f t="shared" si="29"/>
        <v>2.7714285714285722</v>
      </c>
      <c r="R71">
        <f t="shared" si="35"/>
        <v>1</v>
      </c>
      <c r="S71">
        <f t="shared" si="36"/>
        <v>0</v>
      </c>
      <c r="T71">
        <f t="shared" si="37"/>
        <v>0</v>
      </c>
      <c r="U71">
        <f t="shared" si="38"/>
        <v>1</v>
      </c>
      <c r="V71">
        <f t="shared" si="39"/>
        <v>0</v>
      </c>
      <c r="W71">
        <f t="shared" si="40"/>
        <v>0</v>
      </c>
      <c r="X71">
        <f t="shared" si="41"/>
        <v>1</v>
      </c>
    </row>
    <row r="72" spans="1:24">
      <c r="A72" t="s">
        <v>25</v>
      </c>
      <c r="B72" t="s">
        <v>26</v>
      </c>
      <c r="C72" t="s">
        <v>110</v>
      </c>
      <c r="D72" t="s">
        <v>27</v>
      </c>
      <c r="E72" t="s">
        <v>15</v>
      </c>
      <c r="F72" t="s">
        <v>15</v>
      </c>
      <c r="G72" t="s">
        <v>15</v>
      </c>
      <c r="H72" s="27">
        <v>5.2832037290000002</v>
      </c>
      <c r="I72" s="27">
        <v>5.545964047</v>
      </c>
      <c r="J72" s="27">
        <f t="shared" si="30"/>
        <v>0.26276031799999977</v>
      </c>
      <c r="K72" s="27">
        <f t="shared" si="31"/>
        <v>0.76480539623077259</v>
      </c>
      <c r="L72" s="27">
        <f t="shared" si="28"/>
        <v>0.90206040392207942</v>
      </c>
      <c r="M72" s="5">
        <v>197</v>
      </c>
      <c r="N72" s="5">
        <f t="shared" si="32"/>
        <v>256.20144946517343</v>
      </c>
      <c r="O72" s="27">
        <f t="shared" si="33"/>
        <v>59.201449465173425</v>
      </c>
      <c r="P72" s="27">
        <f t="shared" si="34"/>
        <v>6543.7999999999984</v>
      </c>
      <c r="Q72" s="27">
        <f t="shared" si="29"/>
        <v>11.228571428571428</v>
      </c>
      <c r="R72">
        <f t="shared" si="35"/>
        <v>1</v>
      </c>
      <c r="S72">
        <f t="shared" si="36"/>
        <v>0</v>
      </c>
      <c r="T72">
        <f t="shared" si="37"/>
        <v>0</v>
      </c>
      <c r="U72">
        <f t="shared" si="38"/>
        <v>1</v>
      </c>
      <c r="V72">
        <f t="shared" si="39"/>
        <v>0</v>
      </c>
      <c r="W72">
        <f t="shared" si="40"/>
        <v>0</v>
      </c>
      <c r="X72">
        <f t="shared" si="41"/>
        <v>1</v>
      </c>
    </row>
    <row r="73" spans="1:24">
      <c r="A73" t="s">
        <v>10</v>
      </c>
      <c r="B73" t="s">
        <v>11</v>
      </c>
      <c r="C73" t="s">
        <v>109</v>
      </c>
      <c r="D73" t="s">
        <v>13</v>
      </c>
      <c r="E73" t="s">
        <v>20</v>
      </c>
      <c r="F73" t="s">
        <v>14</v>
      </c>
      <c r="G73" t="s">
        <v>14</v>
      </c>
      <c r="H73" s="27">
        <v>5.2225156530000003</v>
      </c>
      <c r="I73" s="27">
        <v>5.8552685793999997</v>
      </c>
      <c r="J73" s="27">
        <f t="shared" si="30"/>
        <v>0.63275292639999936</v>
      </c>
      <c r="K73" s="27">
        <f t="shared" si="31"/>
        <v>0.82549347223077252</v>
      </c>
      <c r="L73" s="27">
        <f t="shared" si="28"/>
        <v>0.8413723279220795</v>
      </c>
      <c r="M73" s="5">
        <v>185.4</v>
      </c>
      <c r="N73" s="5">
        <f t="shared" si="32"/>
        <v>349.06864011101754</v>
      </c>
      <c r="O73" s="27">
        <f t="shared" si="33"/>
        <v>163.66864011101754</v>
      </c>
      <c r="P73" s="27">
        <f t="shared" si="34"/>
        <v>6555.3999999999987</v>
      </c>
      <c r="Q73" s="27">
        <f t="shared" si="29"/>
        <v>22.828571428571422</v>
      </c>
      <c r="R73">
        <f t="shared" si="35"/>
        <v>1</v>
      </c>
      <c r="S73">
        <f t="shared" si="36"/>
        <v>0</v>
      </c>
      <c r="T73">
        <f t="shared" si="37"/>
        <v>0</v>
      </c>
      <c r="U73">
        <f t="shared" si="38"/>
        <v>1</v>
      </c>
      <c r="V73">
        <f t="shared" si="39"/>
        <v>0</v>
      </c>
      <c r="W73">
        <f t="shared" si="40"/>
        <v>0</v>
      </c>
      <c r="X73">
        <f t="shared" si="41"/>
        <v>1</v>
      </c>
    </row>
    <row r="74" spans="1:24">
      <c r="A74" t="s">
        <v>30</v>
      </c>
      <c r="B74" t="s">
        <v>26</v>
      </c>
      <c r="C74" t="s">
        <v>110</v>
      </c>
      <c r="D74" t="s">
        <v>27</v>
      </c>
      <c r="E74" t="s">
        <v>19</v>
      </c>
      <c r="F74" t="s">
        <v>12</v>
      </c>
      <c r="G74" t="s">
        <v>19</v>
      </c>
      <c r="H74" s="27">
        <v>5.0931365160000004</v>
      </c>
      <c r="I74" s="27">
        <v>4.8702281969000003</v>
      </c>
      <c r="J74" s="27">
        <f t="shared" si="30"/>
        <v>0.22290831910000009</v>
      </c>
      <c r="K74" s="27">
        <f t="shared" si="31"/>
        <v>0.95487260923077244</v>
      </c>
      <c r="L74" s="27">
        <f t="shared" si="28"/>
        <v>0.71199319092207958</v>
      </c>
      <c r="M74" s="5">
        <v>162.9</v>
      </c>
      <c r="N74" s="5">
        <f t="shared" si="32"/>
        <v>130.35065911911224</v>
      </c>
      <c r="O74" s="27">
        <f t="shared" si="33"/>
        <v>32.549340880887769</v>
      </c>
      <c r="P74" s="27">
        <f t="shared" si="34"/>
        <v>6577.8999999999987</v>
      </c>
      <c r="Q74" s="27">
        <f t="shared" si="29"/>
        <v>45.328571428571422</v>
      </c>
      <c r="R74">
        <f t="shared" si="35"/>
        <v>1</v>
      </c>
      <c r="S74">
        <f t="shared" si="36"/>
        <v>0</v>
      </c>
      <c r="T74">
        <f t="shared" si="37"/>
        <v>0</v>
      </c>
      <c r="U74">
        <f t="shared" si="38"/>
        <v>1</v>
      </c>
      <c r="V74">
        <f t="shared" si="39"/>
        <v>0</v>
      </c>
      <c r="W74">
        <f t="shared" si="40"/>
        <v>0</v>
      </c>
      <c r="X74">
        <f t="shared" si="41"/>
        <v>1</v>
      </c>
    </row>
    <row r="75" spans="1:24">
      <c r="A75" t="s">
        <v>30</v>
      </c>
      <c r="B75" t="s">
        <v>26</v>
      </c>
      <c r="C75" t="s">
        <v>110</v>
      </c>
      <c r="D75" t="s">
        <v>27</v>
      </c>
      <c r="E75" t="s">
        <v>16</v>
      </c>
      <c r="F75" t="s">
        <v>12</v>
      </c>
      <c r="G75" t="s">
        <v>19</v>
      </c>
      <c r="H75" s="27">
        <v>5.0039463059999996</v>
      </c>
      <c r="I75" s="27">
        <v>5.1599382318</v>
      </c>
      <c r="J75" s="27">
        <f t="shared" si="30"/>
        <v>0.15599192580000043</v>
      </c>
      <c r="K75" s="27">
        <f t="shared" si="31"/>
        <v>1.0440628192307733</v>
      </c>
      <c r="L75" s="27">
        <f t="shared" si="28"/>
        <v>0.62280298092207875</v>
      </c>
      <c r="M75" s="5">
        <v>149</v>
      </c>
      <c r="N75" s="5">
        <f t="shared" si="32"/>
        <v>174.15369811242297</v>
      </c>
      <c r="O75" s="27">
        <f t="shared" si="33"/>
        <v>25.153698112422973</v>
      </c>
      <c r="P75" s="27">
        <f t="shared" si="34"/>
        <v>6591.7999999999984</v>
      </c>
      <c r="Q75" s="27">
        <f t="shared" si="29"/>
        <v>59.228571428571428</v>
      </c>
      <c r="R75">
        <f t="shared" si="35"/>
        <v>1</v>
      </c>
      <c r="S75">
        <f t="shared" si="36"/>
        <v>0</v>
      </c>
      <c r="T75">
        <f t="shared" si="37"/>
        <v>0</v>
      </c>
      <c r="U75">
        <f t="shared" si="38"/>
        <v>1</v>
      </c>
      <c r="V75">
        <f t="shared" si="39"/>
        <v>0</v>
      </c>
      <c r="W75">
        <f t="shared" si="40"/>
        <v>0</v>
      </c>
      <c r="X75">
        <f t="shared" si="41"/>
        <v>1</v>
      </c>
    </row>
    <row r="76" spans="1:24">
      <c r="A76" t="s">
        <v>10</v>
      </c>
      <c r="B76" t="s">
        <v>11</v>
      </c>
      <c r="C76" t="s">
        <v>110</v>
      </c>
      <c r="D76" t="s">
        <v>19</v>
      </c>
      <c r="E76" t="s">
        <v>12</v>
      </c>
      <c r="F76" t="s">
        <v>16</v>
      </c>
      <c r="G76" t="s">
        <v>18</v>
      </c>
      <c r="H76" s="27">
        <v>4.9621450850000004</v>
      </c>
      <c r="I76" s="27">
        <v>5.0584465556999998</v>
      </c>
      <c r="J76" s="27">
        <f t="shared" si="30"/>
        <v>9.6301470699999392E-2</v>
      </c>
      <c r="K76" s="27">
        <f t="shared" si="31"/>
        <v>1.0858640402307724</v>
      </c>
      <c r="L76" s="27">
        <f t="shared" si="28"/>
        <v>0.58100175992207959</v>
      </c>
      <c r="M76" s="5">
        <v>142.9</v>
      </c>
      <c r="N76" s="5">
        <f t="shared" si="32"/>
        <v>157.34589828349266</v>
      </c>
      <c r="O76" s="27">
        <f t="shared" si="33"/>
        <v>14.445898283492653</v>
      </c>
      <c r="P76" s="27">
        <f t="shared" si="34"/>
        <v>6597.8999999999987</v>
      </c>
      <c r="Q76" s="27">
        <f t="shared" si="29"/>
        <v>65.328571428571422</v>
      </c>
      <c r="R76">
        <f t="shared" si="35"/>
        <v>1</v>
      </c>
      <c r="S76">
        <f t="shared" si="36"/>
        <v>0</v>
      </c>
      <c r="T76">
        <f t="shared" si="37"/>
        <v>0</v>
      </c>
      <c r="U76">
        <f t="shared" si="38"/>
        <v>1</v>
      </c>
      <c r="V76">
        <f t="shared" si="39"/>
        <v>0</v>
      </c>
      <c r="W76">
        <f t="shared" si="40"/>
        <v>0</v>
      </c>
      <c r="X76">
        <f t="shared" si="41"/>
        <v>1</v>
      </c>
    </row>
    <row r="77" spans="1:24">
      <c r="A77" t="s">
        <v>22</v>
      </c>
      <c r="B77" t="s">
        <v>11</v>
      </c>
      <c r="C77" t="s">
        <v>109</v>
      </c>
      <c r="D77" t="s">
        <v>19</v>
      </c>
      <c r="E77" t="s">
        <v>12</v>
      </c>
      <c r="F77" t="s">
        <v>14</v>
      </c>
      <c r="G77" t="s">
        <v>14</v>
      </c>
      <c r="H77" s="27">
        <v>4.8751973230000001</v>
      </c>
      <c r="I77" s="27">
        <v>4.5594841303999996</v>
      </c>
      <c r="J77" s="27">
        <f t="shared" si="30"/>
        <v>0.31571319260000053</v>
      </c>
      <c r="K77" s="27">
        <f t="shared" si="31"/>
        <v>1.1728118022307727</v>
      </c>
      <c r="L77" s="27">
        <f t="shared" si="28"/>
        <v>0.49405399792207927</v>
      </c>
      <c r="M77" s="5">
        <v>131</v>
      </c>
      <c r="N77" s="5">
        <f t="shared" si="32"/>
        <v>95.534183934779804</v>
      </c>
      <c r="O77" s="27">
        <f t="shared" si="33"/>
        <v>35.465816065220196</v>
      </c>
      <c r="P77" s="27">
        <f t="shared" si="34"/>
        <v>6609.7999999999984</v>
      </c>
      <c r="Q77" s="27">
        <f t="shared" si="29"/>
        <v>77.228571428571428</v>
      </c>
      <c r="R77">
        <f t="shared" si="35"/>
        <v>1</v>
      </c>
      <c r="S77">
        <f t="shared" si="36"/>
        <v>0</v>
      </c>
      <c r="T77">
        <f t="shared" si="37"/>
        <v>0</v>
      </c>
      <c r="U77">
        <f t="shared" si="38"/>
        <v>1</v>
      </c>
      <c r="V77">
        <f t="shared" si="39"/>
        <v>0</v>
      </c>
      <c r="W77">
        <f t="shared" si="40"/>
        <v>0</v>
      </c>
      <c r="X77">
        <f t="shared" si="41"/>
        <v>1</v>
      </c>
    </row>
    <row r="78" spans="1:24">
      <c r="A78" t="s">
        <v>22</v>
      </c>
      <c r="B78" t="s">
        <v>11</v>
      </c>
      <c r="C78" t="s">
        <v>109</v>
      </c>
      <c r="D78" t="s">
        <v>19</v>
      </c>
      <c r="E78" t="s">
        <v>21</v>
      </c>
      <c r="F78" t="s">
        <v>12</v>
      </c>
      <c r="G78" t="s">
        <v>21</v>
      </c>
      <c r="H78" s="27">
        <v>4.8121843550000003</v>
      </c>
      <c r="I78" s="27">
        <v>5.0798041826000002</v>
      </c>
      <c r="J78" s="27">
        <f t="shared" si="30"/>
        <v>0.26761982759999992</v>
      </c>
      <c r="K78" s="27">
        <f t="shared" si="31"/>
        <v>1.2358247702307725</v>
      </c>
      <c r="L78" s="27">
        <f t="shared" si="28"/>
        <v>0.43104102992207949</v>
      </c>
      <c r="M78" s="5">
        <v>123</v>
      </c>
      <c r="N78" s="5">
        <f t="shared" si="32"/>
        <v>160.74257665318345</v>
      </c>
      <c r="O78" s="27">
        <f t="shared" si="33"/>
        <v>37.742576653183448</v>
      </c>
      <c r="P78" s="27">
        <f t="shared" si="34"/>
        <v>6617.7999999999984</v>
      </c>
      <c r="Q78" s="27">
        <f t="shared" si="29"/>
        <v>85.228571428571428</v>
      </c>
      <c r="R78">
        <f t="shared" si="35"/>
        <v>1</v>
      </c>
      <c r="S78">
        <f t="shared" si="36"/>
        <v>0</v>
      </c>
      <c r="T78">
        <f t="shared" si="37"/>
        <v>0</v>
      </c>
      <c r="U78">
        <f t="shared" si="38"/>
        <v>1</v>
      </c>
      <c r="V78">
        <f t="shared" si="39"/>
        <v>0</v>
      </c>
      <c r="W78">
        <f t="shared" si="40"/>
        <v>0</v>
      </c>
      <c r="X78">
        <f t="shared" si="41"/>
        <v>1</v>
      </c>
    </row>
    <row r="79" spans="1:24">
      <c r="A79" t="s">
        <v>25</v>
      </c>
      <c r="B79" t="s">
        <v>26</v>
      </c>
      <c r="C79" t="s">
        <v>109</v>
      </c>
      <c r="D79" t="s">
        <v>28</v>
      </c>
      <c r="E79" t="s">
        <v>13</v>
      </c>
      <c r="F79" t="s">
        <v>13</v>
      </c>
      <c r="G79" t="s">
        <v>12</v>
      </c>
      <c r="H79" s="27">
        <v>4.7957905460000001</v>
      </c>
      <c r="I79" s="27">
        <v>4.4868539916000003</v>
      </c>
      <c r="J79" s="27">
        <f t="shared" si="30"/>
        <v>0.30893655439999979</v>
      </c>
      <c r="K79" s="27">
        <f t="shared" si="31"/>
        <v>1.2522185792307727</v>
      </c>
      <c r="L79" s="27">
        <f t="shared" si="28"/>
        <v>0.41464722092207928</v>
      </c>
      <c r="M79" s="5">
        <v>121</v>
      </c>
      <c r="N79" s="5">
        <f t="shared" si="32"/>
        <v>88.841509633080292</v>
      </c>
      <c r="O79" s="27">
        <f t="shared" si="33"/>
        <v>32.158490366919708</v>
      </c>
      <c r="P79" s="27">
        <f t="shared" si="34"/>
        <v>6619.7999999999984</v>
      </c>
      <c r="Q79" s="27">
        <f t="shared" si="29"/>
        <v>87.228571428571428</v>
      </c>
      <c r="R79">
        <f t="shared" si="35"/>
        <v>1</v>
      </c>
      <c r="S79">
        <f t="shared" si="36"/>
        <v>0</v>
      </c>
      <c r="T79">
        <f t="shared" si="37"/>
        <v>0</v>
      </c>
      <c r="U79">
        <f t="shared" si="38"/>
        <v>1</v>
      </c>
      <c r="V79">
        <f t="shared" si="39"/>
        <v>0</v>
      </c>
      <c r="W79">
        <f t="shared" si="40"/>
        <v>0</v>
      </c>
      <c r="X79">
        <f t="shared" si="41"/>
        <v>1</v>
      </c>
    </row>
    <row r="80" spans="1:24">
      <c r="A80" t="s">
        <v>10</v>
      </c>
      <c r="B80" t="s">
        <v>11</v>
      </c>
      <c r="C80" t="s">
        <v>110</v>
      </c>
      <c r="D80" t="s">
        <v>19</v>
      </c>
      <c r="E80" t="s">
        <v>20</v>
      </c>
      <c r="F80" t="s">
        <v>14</v>
      </c>
      <c r="G80" t="s">
        <v>14</v>
      </c>
      <c r="H80" s="27">
        <v>4.7765993020000002</v>
      </c>
      <c r="I80" s="27">
        <v>4.3719307891000003</v>
      </c>
      <c r="J80" s="27">
        <f t="shared" si="30"/>
        <v>0.40466851289999983</v>
      </c>
      <c r="K80" s="27">
        <f t="shared" si="31"/>
        <v>1.2714098232307727</v>
      </c>
      <c r="L80" s="27">
        <f t="shared" si="28"/>
        <v>0.39545597692207934</v>
      </c>
      <c r="M80" s="5">
        <v>118.7</v>
      </c>
      <c r="N80" s="5">
        <f t="shared" si="32"/>
        <v>79.196395712161603</v>
      </c>
      <c r="O80" s="27">
        <f t="shared" si="33"/>
        <v>39.5036042878384</v>
      </c>
      <c r="P80" s="27">
        <f t="shared" si="34"/>
        <v>6622.0999999999985</v>
      </c>
      <c r="Q80" s="27">
        <f t="shared" si="29"/>
        <v>89.528571428571425</v>
      </c>
      <c r="R80">
        <f t="shared" si="35"/>
        <v>1</v>
      </c>
      <c r="S80">
        <f t="shared" si="36"/>
        <v>0</v>
      </c>
      <c r="T80">
        <f t="shared" si="37"/>
        <v>0</v>
      </c>
      <c r="U80">
        <f t="shared" si="38"/>
        <v>1</v>
      </c>
      <c r="V80">
        <f t="shared" si="39"/>
        <v>0</v>
      </c>
      <c r="W80">
        <f t="shared" si="40"/>
        <v>0</v>
      </c>
      <c r="X80">
        <f t="shared" si="41"/>
        <v>1</v>
      </c>
    </row>
    <row r="81" spans="1:24">
      <c r="A81" t="s">
        <v>22</v>
      </c>
      <c r="B81" t="s">
        <v>11</v>
      </c>
      <c r="C81" t="s">
        <v>109</v>
      </c>
      <c r="D81" t="s">
        <v>21</v>
      </c>
      <c r="E81" t="s">
        <v>12</v>
      </c>
      <c r="F81" t="s">
        <v>19</v>
      </c>
      <c r="G81" t="s">
        <v>21</v>
      </c>
      <c r="H81" s="27">
        <v>4.7004803659999999</v>
      </c>
      <c r="I81" s="27">
        <v>5.0098867944999999</v>
      </c>
      <c r="J81" s="27">
        <f t="shared" si="30"/>
        <v>0.3094064285</v>
      </c>
      <c r="K81" s="27">
        <f t="shared" si="31"/>
        <v>1.347528759230773</v>
      </c>
      <c r="L81" s="27">
        <f t="shared" si="28"/>
        <v>0.31933704092207904</v>
      </c>
      <c r="M81" s="5">
        <v>110</v>
      </c>
      <c r="N81" s="5">
        <f t="shared" si="32"/>
        <v>149.88776706895328</v>
      </c>
      <c r="O81" s="27">
        <f t="shared" si="33"/>
        <v>39.887767068953281</v>
      </c>
      <c r="P81" s="27">
        <f t="shared" si="34"/>
        <v>6630.7999999999984</v>
      </c>
      <c r="Q81" s="27">
        <f t="shared" si="29"/>
        <v>98.228571428571428</v>
      </c>
      <c r="R81">
        <f t="shared" si="35"/>
        <v>1</v>
      </c>
      <c r="S81">
        <f t="shared" si="36"/>
        <v>0</v>
      </c>
      <c r="T81">
        <f t="shared" si="37"/>
        <v>0</v>
      </c>
      <c r="U81">
        <f t="shared" si="38"/>
        <v>1</v>
      </c>
      <c r="V81">
        <f t="shared" si="39"/>
        <v>0</v>
      </c>
      <c r="W81">
        <f t="shared" si="40"/>
        <v>0</v>
      </c>
      <c r="X81">
        <f t="shared" si="41"/>
        <v>1</v>
      </c>
    </row>
    <row r="82" spans="1:24">
      <c r="A82" t="s">
        <v>30</v>
      </c>
      <c r="B82" t="s">
        <v>26</v>
      </c>
      <c r="C82" t="s">
        <v>110</v>
      </c>
      <c r="D82" t="s">
        <v>29</v>
      </c>
      <c r="E82" t="s">
        <v>15</v>
      </c>
      <c r="F82" t="s">
        <v>12</v>
      </c>
      <c r="G82" t="s">
        <v>13</v>
      </c>
      <c r="H82" s="27">
        <v>4.6327853530000001</v>
      </c>
      <c r="I82" s="27">
        <v>4.6999029738000004</v>
      </c>
      <c r="J82" s="27">
        <f t="shared" si="30"/>
        <v>6.7117620800000388E-2</v>
      </c>
      <c r="K82" s="27">
        <f t="shared" si="31"/>
        <v>1.4152237722307728</v>
      </c>
      <c r="L82" s="27">
        <f t="shared" si="28"/>
        <v>0.25164202792207924</v>
      </c>
      <c r="M82" s="5">
        <v>102.8</v>
      </c>
      <c r="N82" s="5">
        <f t="shared" si="32"/>
        <v>109.93650521328897</v>
      </c>
      <c r="O82" s="27">
        <f t="shared" si="33"/>
        <v>7.1365052132889701</v>
      </c>
      <c r="P82" s="27">
        <f t="shared" si="34"/>
        <v>6637.9999999999982</v>
      </c>
      <c r="Q82" s="27">
        <f t="shared" si="29"/>
        <v>105.42857142857143</v>
      </c>
      <c r="R82">
        <f t="shared" si="35"/>
        <v>1</v>
      </c>
      <c r="S82">
        <f t="shared" si="36"/>
        <v>0</v>
      </c>
      <c r="T82">
        <f t="shared" si="37"/>
        <v>0</v>
      </c>
      <c r="U82">
        <f t="shared" si="38"/>
        <v>1</v>
      </c>
      <c r="V82">
        <f t="shared" si="39"/>
        <v>0</v>
      </c>
      <c r="W82">
        <f t="shared" si="40"/>
        <v>0</v>
      </c>
      <c r="X82">
        <f t="shared" si="41"/>
        <v>1</v>
      </c>
    </row>
    <row r="83" spans="1:24">
      <c r="A83" t="s">
        <v>25</v>
      </c>
      <c r="B83" t="s">
        <v>26</v>
      </c>
      <c r="C83" t="s">
        <v>110</v>
      </c>
      <c r="D83" t="s">
        <v>29</v>
      </c>
      <c r="E83" t="s">
        <v>20</v>
      </c>
      <c r="F83" t="s">
        <v>14</v>
      </c>
      <c r="G83" t="s">
        <v>14</v>
      </c>
      <c r="H83" s="27">
        <v>4.6249728130000003</v>
      </c>
      <c r="I83" s="27">
        <v>5.1810193411999999</v>
      </c>
      <c r="J83" s="27">
        <f t="shared" si="30"/>
        <v>0.55604652819999956</v>
      </c>
      <c r="K83" s="27">
        <f t="shared" si="31"/>
        <v>1.4230363122307725</v>
      </c>
      <c r="L83" s="27">
        <f t="shared" si="28"/>
        <v>0.24382948792207948</v>
      </c>
      <c r="M83" s="5">
        <v>102</v>
      </c>
      <c r="N83" s="5">
        <f t="shared" si="32"/>
        <v>177.86402274575354</v>
      </c>
      <c r="O83" s="27">
        <f t="shared" si="33"/>
        <v>75.864022745753545</v>
      </c>
      <c r="P83" s="27">
        <f t="shared" si="34"/>
        <v>6638.7999999999984</v>
      </c>
      <c r="Q83" s="27">
        <f t="shared" si="29"/>
        <v>106.22857142857143</v>
      </c>
      <c r="R83">
        <f t="shared" si="35"/>
        <v>1</v>
      </c>
      <c r="S83">
        <f t="shared" si="36"/>
        <v>0</v>
      </c>
      <c r="T83">
        <f t="shared" si="37"/>
        <v>0</v>
      </c>
      <c r="U83">
        <f t="shared" si="38"/>
        <v>1</v>
      </c>
      <c r="V83">
        <f t="shared" si="39"/>
        <v>0</v>
      </c>
      <c r="W83">
        <f t="shared" si="40"/>
        <v>0</v>
      </c>
      <c r="X83">
        <f t="shared" si="41"/>
        <v>1</v>
      </c>
    </row>
    <row r="84" spans="1:24">
      <c r="A84" t="s">
        <v>30</v>
      </c>
      <c r="B84" t="s">
        <v>26</v>
      </c>
      <c r="C84" t="s">
        <v>110</v>
      </c>
      <c r="D84" t="s">
        <v>29</v>
      </c>
      <c r="E84" t="s">
        <v>15</v>
      </c>
      <c r="F84" t="s">
        <v>14</v>
      </c>
      <c r="G84" t="s">
        <v>14</v>
      </c>
      <c r="H84" s="27">
        <v>4.5496574760000001</v>
      </c>
      <c r="I84" s="27">
        <v>4.3673038040999996</v>
      </c>
      <c r="J84" s="27">
        <f t="shared" si="30"/>
        <v>0.18235367190000051</v>
      </c>
      <c r="K84" s="27">
        <f t="shared" si="31"/>
        <v>1.4983516492307727</v>
      </c>
      <c r="L84" s="27">
        <f t="shared" si="28"/>
        <v>0.16851415092207933</v>
      </c>
      <c r="M84" s="5">
        <v>94.6</v>
      </c>
      <c r="N84" s="5">
        <f t="shared" si="32"/>
        <v>78.830801628567528</v>
      </c>
      <c r="O84" s="27">
        <f t="shared" si="33"/>
        <v>15.769198371432466</v>
      </c>
      <c r="P84" s="27">
        <f t="shared" si="34"/>
        <v>6646.199999999998</v>
      </c>
      <c r="Q84" s="27">
        <f t="shared" si="29"/>
        <v>113.62857142857143</v>
      </c>
      <c r="R84">
        <f t="shared" si="35"/>
        <v>1</v>
      </c>
      <c r="S84">
        <f t="shared" si="36"/>
        <v>0</v>
      </c>
      <c r="T84">
        <f t="shared" si="37"/>
        <v>0</v>
      </c>
      <c r="U84">
        <f t="shared" si="38"/>
        <v>1</v>
      </c>
      <c r="V84">
        <f t="shared" si="39"/>
        <v>0</v>
      </c>
      <c r="W84">
        <f t="shared" si="40"/>
        <v>0</v>
      </c>
      <c r="X84">
        <f t="shared" si="41"/>
        <v>1</v>
      </c>
    </row>
    <row r="85" spans="1:24">
      <c r="A85" t="s">
        <v>30</v>
      </c>
      <c r="B85" t="s">
        <v>26</v>
      </c>
      <c r="C85" t="s">
        <v>110</v>
      </c>
      <c r="D85" t="s">
        <v>29</v>
      </c>
      <c r="E85" t="s">
        <v>19</v>
      </c>
      <c r="F85" t="s">
        <v>12</v>
      </c>
      <c r="G85" t="s">
        <v>13</v>
      </c>
      <c r="H85" s="27">
        <v>4.4367515339999999</v>
      </c>
      <c r="I85" s="27">
        <v>4.4681774588999996</v>
      </c>
      <c r="J85" s="27">
        <f t="shared" si="30"/>
        <v>3.1425924899999735E-2</v>
      </c>
      <c r="K85" s="27">
        <f t="shared" si="31"/>
        <v>1.6112575912307729</v>
      </c>
      <c r="L85" s="27">
        <f t="shared" si="28"/>
        <v>5.5608208922079072E-2</v>
      </c>
      <c r="M85" s="5">
        <v>84.5</v>
      </c>
      <c r="N85" s="5">
        <f t="shared" si="32"/>
        <v>87.197656791781228</v>
      </c>
      <c r="O85" s="27">
        <f t="shared" si="33"/>
        <v>2.6976567917812275</v>
      </c>
      <c r="P85" s="27">
        <f t="shared" si="34"/>
        <v>6656.2999999999984</v>
      </c>
      <c r="Q85" s="27">
        <f t="shared" si="29"/>
        <v>123.72857142857143</v>
      </c>
      <c r="R85">
        <f t="shared" si="35"/>
        <v>1</v>
      </c>
      <c r="S85">
        <f t="shared" si="36"/>
        <v>0</v>
      </c>
      <c r="T85">
        <f t="shared" si="37"/>
        <v>0</v>
      </c>
      <c r="U85">
        <f t="shared" si="38"/>
        <v>1</v>
      </c>
      <c r="V85">
        <f t="shared" si="39"/>
        <v>0</v>
      </c>
      <c r="W85">
        <f t="shared" si="40"/>
        <v>0</v>
      </c>
      <c r="X85">
        <f t="shared" si="41"/>
        <v>1</v>
      </c>
    </row>
    <row r="86" spans="1:24">
      <c r="A86" t="s">
        <v>30</v>
      </c>
      <c r="B86" t="s">
        <v>26</v>
      </c>
      <c r="C86" t="s">
        <v>110</v>
      </c>
      <c r="D86" t="s">
        <v>29</v>
      </c>
      <c r="E86" t="s">
        <v>19</v>
      </c>
      <c r="F86" t="s">
        <v>14</v>
      </c>
      <c r="G86" t="s">
        <v>14</v>
      </c>
      <c r="H86" s="27">
        <v>4.2822062990000003</v>
      </c>
      <c r="I86" s="27">
        <v>4.2421103170999999</v>
      </c>
      <c r="J86" s="27">
        <f t="shared" si="30"/>
        <v>4.009598190000041E-2</v>
      </c>
      <c r="K86" s="27">
        <f t="shared" si="31"/>
        <v>1.7658028262307726</v>
      </c>
      <c r="L86" s="27">
        <f t="shared" si="28"/>
        <v>9.8937026077920542E-2</v>
      </c>
      <c r="M86" s="5">
        <v>72.400000000000006</v>
      </c>
      <c r="N86" s="5">
        <f t="shared" si="32"/>
        <v>69.554479075931468</v>
      </c>
      <c r="O86" s="27">
        <f t="shared" si="33"/>
        <v>2.8455209240685377</v>
      </c>
      <c r="P86" s="27">
        <f t="shared" si="34"/>
        <v>6668.3999999999987</v>
      </c>
      <c r="Q86" s="27">
        <f t="shared" si="29"/>
        <v>135.82857142857142</v>
      </c>
      <c r="R86">
        <f t="shared" si="35"/>
        <v>1</v>
      </c>
      <c r="S86">
        <f t="shared" si="36"/>
        <v>0</v>
      </c>
      <c r="T86">
        <f t="shared" si="37"/>
        <v>0</v>
      </c>
      <c r="U86">
        <f t="shared" si="38"/>
        <v>1</v>
      </c>
      <c r="V86">
        <f t="shared" si="39"/>
        <v>0</v>
      </c>
      <c r="W86">
        <f t="shared" si="40"/>
        <v>0</v>
      </c>
      <c r="X86">
        <f t="shared" si="41"/>
        <v>1</v>
      </c>
    </row>
    <row r="87" spans="1:24">
      <c r="A87" t="s">
        <v>10</v>
      </c>
      <c r="B87" t="s">
        <v>11</v>
      </c>
      <c r="C87" t="s">
        <v>110</v>
      </c>
      <c r="D87" t="s">
        <v>19</v>
      </c>
      <c r="E87" t="s">
        <v>19</v>
      </c>
      <c r="F87" t="s">
        <v>12</v>
      </c>
      <c r="G87" t="s">
        <v>19</v>
      </c>
      <c r="H87" s="27">
        <v>4.2061840439999996</v>
      </c>
      <c r="I87" s="27">
        <v>4.1411563695</v>
      </c>
      <c r="J87" s="27">
        <f t="shared" si="30"/>
        <v>6.5027674499999577E-2</v>
      </c>
      <c r="K87" s="27">
        <f t="shared" si="31"/>
        <v>1.8418250812307733</v>
      </c>
      <c r="L87" s="27">
        <f t="shared" si="28"/>
        <v>0.17495928107792125</v>
      </c>
      <c r="M87" s="5">
        <v>67.099999999999994</v>
      </c>
      <c r="N87" s="5">
        <f t="shared" si="32"/>
        <v>62.875486722294958</v>
      </c>
      <c r="O87" s="27">
        <f t="shared" si="33"/>
        <v>4.2245132777050358</v>
      </c>
      <c r="P87" s="27">
        <f t="shared" si="34"/>
        <v>6673.699999999998</v>
      </c>
      <c r="Q87" s="27">
        <f t="shared" si="29"/>
        <v>141.12857142857143</v>
      </c>
      <c r="R87">
        <f t="shared" si="35"/>
        <v>1</v>
      </c>
      <c r="S87">
        <f t="shared" si="36"/>
        <v>0</v>
      </c>
      <c r="T87">
        <f t="shared" si="37"/>
        <v>0</v>
      </c>
      <c r="U87">
        <f t="shared" si="38"/>
        <v>1</v>
      </c>
      <c r="V87">
        <f t="shared" si="39"/>
        <v>0</v>
      </c>
      <c r="W87">
        <f t="shared" si="40"/>
        <v>0</v>
      </c>
      <c r="X87">
        <f t="shared" si="41"/>
        <v>1</v>
      </c>
    </row>
    <row r="88" spans="1:24">
      <c r="A88" t="s">
        <v>22</v>
      </c>
      <c r="B88" t="s">
        <v>11</v>
      </c>
      <c r="C88" t="s">
        <v>109</v>
      </c>
      <c r="D88" t="s">
        <v>19</v>
      </c>
      <c r="E88" t="s">
        <v>21</v>
      </c>
      <c r="F88" t="s">
        <v>19</v>
      </c>
      <c r="G88" t="s">
        <v>21</v>
      </c>
      <c r="H88" s="27">
        <v>4.0943445619999999</v>
      </c>
      <c r="I88" s="27">
        <v>4.5544660696000001</v>
      </c>
      <c r="J88" s="27">
        <f t="shared" si="30"/>
        <v>0.46012150760000026</v>
      </c>
      <c r="K88" s="27">
        <f t="shared" si="31"/>
        <v>1.953664563230773</v>
      </c>
      <c r="L88" s="27">
        <f t="shared" si="28"/>
        <v>0.28679876307792096</v>
      </c>
      <c r="M88" s="5">
        <v>60</v>
      </c>
      <c r="N88" s="5">
        <f t="shared" si="32"/>
        <v>95.055988401896329</v>
      </c>
      <c r="O88" s="27">
        <f t="shared" si="33"/>
        <v>35.055988401896329</v>
      </c>
      <c r="P88" s="27">
        <f t="shared" si="34"/>
        <v>6680.7999999999984</v>
      </c>
      <c r="Q88" s="27">
        <f t="shared" si="29"/>
        <v>148.22857142857143</v>
      </c>
      <c r="R88">
        <f t="shared" si="35"/>
        <v>1</v>
      </c>
      <c r="S88">
        <f t="shared" si="36"/>
        <v>0</v>
      </c>
      <c r="T88">
        <f t="shared" si="37"/>
        <v>0</v>
      </c>
      <c r="U88">
        <f t="shared" si="38"/>
        <v>1</v>
      </c>
      <c r="V88">
        <f t="shared" si="39"/>
        <v>0</v>
      </c>
      <c r="W88">
        <f t="shared" si="40"/>
        <v>0</v>
      </c>
      <c r="X88">
        <f t="shared" si="41"/>
        <v>1</v>
      </c>
    </row>
    <row r="89" spans="1:24">
      <c r="A89" t="s">
        <v>30</v>
      </c>
      <c r="B89" t="s">
        <v>26</v>
      </c>
      <c r="C89" t="s">
        <v>110</v>
      </c>
      <c r="D89" t="s">
        <v>27</v>
      </c>
      <c r="E89" t="s">
        <v>15</v>
      </c>
      <c r="F89" t="s">
        <v>15</v>
      </c>
      <c r="G89" t="s">
        <v>15</v>
      </c>
      <c r="H89" s="27">
        <v>4.0483006240000003</v>
      </c>
      <c r="I89" s="27">
        <v>3.7268695944000001</v>
      </c>
      <c r="J89" s="27">
        <f t="shared" si="30"/>
        <v>0.32143102960000025</v>
      </c>
      <c r="K89" s="27">
        <f t="shared" si="31"/>
        <v>1.9997085012307725</v>
      </c>
      <c r="L89" s="27">
        <f t="shared" si="28"/>
        <v>0.33284270107792047</v>
      </c>
      <c r="M89" s="5">
        <v>57.3</v>
      </c>
      <c r="N89" s="5">
        <f t="shared" si="32"/>
        <v>41.548839653446976</v>
      </c>
      <c r="O89" s="27">
        <f t="shared" si="33"/>
        <v>15.751160346553021</v>
      </c>
      <c r="P89" s="27">
        <f t="shared" si="34"/>
        <v>6683.4999999999982</v>
      </c>
      <c r="Q89" s="27">
        <f t="shared" si="29"/>
        <v>150.92857142857144</v>
      </c>
      <c r="R89">
        <f t="shared" si="35"/>
        <v>1</v>
      </c>
      <c r="S89">
        <f t="shared" si="36"/>
        <v>0</v>
      </c>
      <c r="T89">
        <f t="shared" si="37"/>
        <v>0</v>
      </c>
      <c r="U89">
        <f t="shared" si="38"/>
        <v>1</v>
      </c>
      <c r="V89">
        <f t="shared" si="39"/>
        <v>0</v>
      </c>
      <c r="W89">
        <f t="shared" si="40"/>
        <v>0</v>
      </c>
      <c r="X89">
        <f t="shared" si="41"/>
        <v>1</v>
      </c>
    </row>
    <row r="90" spans="1:24">
      <c r="A90" t="s">
        <v>30</v>
      </c>
      <c r="B90" t="s">
        <v>26</v>
      </c>
      <c r="C90" t="s">
        <v>110</v>
      </c>
      <c r="D90" t="s">
        <v>29</v>
      </c>
      <c r="E90" t="s">
        <v>12</v>
      </c>
      <c r="F90" t="s">
        <v>12</v>
      </c>
      <c r="G90" t="s">
        <v>33</v>
      </c>
      <c r="H90" s="27">
        <v>4.0430512680000001</v>
      </c>
      <c r="I90" s="27">
        <v>3.8090403937000001</v>
      </c>
      <c r="J90" s="27">
        <f t="shared" si="30"/>
        <v>0.2340108743</v>
      </c>
      <c r="K90" s="27">
        <f t="shared" si="31"/>
        <v>2.0049578572307727</v>
      </c>
      <c r="L90" s="27">
        <f t="shared" si="28"/>
        <v>0.33809205707792067</v>
      </c>
      <c r="M90" s="5">
        <v>57</v>
      </c>
      <c r="N90" s="5">
        <f t="shared" si="32"/>
        <v>45.10713300234795</v>
      </c>
      <c r="O90" s="27">
        <f t="shared" si="33"/>
        <v>11.89286699765205</v>
      </c>
      <c r="P90" s="27">
        <f t="shared" si="34"/>
        <v>6683.7999999999984</v>
      </c>
      <c r="Q90" s="27">
        <f t="shared" si="29"/>
        <v>151.22857142857143</v>
      </c>
      <c r="R90">
        <f t="shared" si="35"/>
        <v>1</v>
      </c>
      <c r="S90">
        <f t="shared" si="36"/>
        <v>0</v>
      </c>
      <c r="T90">
        <f t="shared" si="37"/>
        <v>0</v>
      </c>
      <c r="U90">
        <f t="shared" si="38"/>
        <v>1</v>
      </c>
      <c r="V90">
        <f t="shared" si="39"/>
        <v>0</v>
      </c>
      <c r="W90">
        <f t="shared" si="40"/>
        <v>0</v>
      </c>
      <c r="X90">
        <f t="shared" si="41"/>
        <v>1</v>
      </c>
    </row>
    <row r="91" spans="1:24">
      <c r="A91" t="s">
        <v>30</v>
      </c>
      <c r="B91" t="s">
        <v>26</v>
      </c>
      <c r="C91" t="s">
        <v>109</v>
      </c>
      <c r="D91" t="s">
        <v>28</v>
      </c>
      <c r="E91" t="s">
        <v>13</v>
      </c>
      <c r="F91" t="s">
        <v>13</v>
      </c>
      <c r="G91" t="s">
        <v>15</v>
      </c>
      <c r="H91" s="27">
        <v>3.9834130019999998</v>
      </c>
      <c r="I91" s="27">
        <v>3.9964811830999998</v>
      </c>
      <c r="J91" s="27">
        <f t="shared" si="30"/>
        <v>1.3068181099999965E-2</v>
      </c>
      <c r="K91" s="27">
        <f t="shared" si="31"/>
        <v>2.064596123230773</v>
      </c>
      <c r="L91" s="27">
        <f t="shared" si="28"/>
        <v>0.397730323077921</v>
      </c>
      <c r="M91" s="5">
        <v>53.7</v>
      </c>
      <c r="N91" s="5">
        <f t="shared" si="32"/>
        <v>54.406366763094248</v>
      </c>
      <c r="O91" s="27">
        <f t="shared" si="33"/>
        <v>0.70636676309424473</v>
      </c>
      <c r="P91" s="27">
        <f t="shared" si="34"/>
        <v>6687.0999999999985</v>
      </c>
      <c r="Q91" s="27">
        <f t="shared" si="29"/>
        <v>154.52857142857141</v>
      </c>
      <c r="R91">
        <f t="shared" si="35"/>
        <v>1</v>
      </c>
      <c r="S91">
        <f t="shared" si="36"/>
        <v>0</v>
      </c>
      <c r="T91">
        <f t="shared" si="37"/>
        <v>0</v>
      </c>
      <c r="U91">
        <f t="shared" si="38"/>
        <v>1</v>
      </c>
      <c r="V91">
        <f t="shared" si="39"/>
        <v>0</v>
      </c>
      <c r="W91">
        <f t="shared" si="40"/>
        <v>0</v>
      </c>
      <c r="X91">
        <f t="shared" si="41"/>
        <v>1</v>
      </c>
    </row>
    <row r="92" spans="1:24">
      <c r="A92" t="s">
        <v>30</v>
      </c>
      <c r="B92" t="s">
        <v>26</v>
      </c>
      <c r="C92" t="s">
        <v>109</v>
      </c>
      <c r="D92" t="s">
        <v>28</v>
      </c>
      <c r="E92" t="s">
        <v>13</v>
      </c>
      <c r="F92" t="s">
        <v>12</v>
      </c>
      <c r="G92" t="s">
        <v>15</v>
      </c>
      <c r="H92" s="27">
        <v>3.864931398</v>
      </c>
      <c r="I92" s="27">
        <v>3.7008693720000001</v>
      </c>
      <c r="J92" s="27">
        <f t="shared" si="30"/>
        <v>0.16406202599999986</v>
      </c>
      <c r="K92" s="27">
        <f t="shared" si="31"/>
        <v>2.1830777272307729</v>
      </c>
      <c r="L92" s="27">
        <f t="shared" si="28"/>
        <v>0.51621192707792085</v>
      </c>
      <c r="M92" s="5">
        <v>47.7</v>
      </c>
      <c r="N92" s="5">
        <f t="shared" si="32"/>
        <v>40.482483403575507</v>
      </c>
      <c r="O92" s="27">
        <f t="shared" si="33"/>
        <v>7.2175165964244954</v>
      </c>
      <c r="P92" s="27">
        <f t="shared" si="34"/>
        <v>6693.0999999999985</v>
      </c>
      <c r="Q92" s="27">
        <f t="shared" si="29"/>
        <v>160.52857142857141</v>
      </c>
      <c r="R92">
        <f t="shared" si="35"/>
        <v>1</v>
      </c>
      <c r="S92">
        <f t="shared" si="36"/>
        <v>0</v>
      </c>
      <c r="T92">
        <f t="shared" si="37"/>
        <v>0</v>
      </c>
      <c r="U92">
        <f t="shared" si="38"/>
        <v>1</v>
      </c>
      <c r="V92">
        <f t="shared" si="39"/>
        <v>0</v>
      </c>
      <c r="W92">
        <f t="shared" si="40"/>
        <v>0</v>
      </c>
      <c r="X92">
        <f t="shared" si="41"/>
        <v>1</v>
      </c>
    </row>
    <row r="93" spans="1:24">
      <c r="A93" t="s">
        <v>22</v>
      </c>
      <c r="B93" t="s">
        <v>11</v>
      </c>
      <c r="C93" t="s">
        <v>109</v>
      </c>
      <c r="D93" t="s">
        <v>21</v>
      </c>
      <c r="E93" t="s">
        <v>19</v>
      </c>
      <c r="F93" t="s">
        <v>19</v>
      </c>
      <c r="G93" t="s">
        <v>12</v>
      </c>
      <c r="H93" s="27">
        <v>3.6888794539999998</v>
      </c>
      <c r="I93" s="27">
        <v>3.5515940858000001</v>
      </c>
      <c r="J93" s="27">
        <f t="shared" si="30"/>
        <v>0.1372853681999997</v>
      </c>
      <c r="K93" s="27">
        <f t="shared" si="31"/>
        <v>2.359129671230773</v>
      </c>
      <c r="L93" s="27">
        <f t="shared" si="28"/>
        <v>0.69226387107792098</v>
      </c>
      <c r="M93" s="5">
        <v>40</v>
      </c>
      <c r="N93" s="5">
        <f t="shared" si="32"/>
        <v>34.868857158399152</v>
      </c>
      <c r="O93" s="27">
        <f t="shared" si="33"/>
        <v>5.1311428416008482</v>
      </c>
      <c r="P93" s="27">
        <f t="shared" si="34"/>
        <v>6700.7999999999984</v>
      </c>
      <c r="Q93" s="27">
        <f t="shared" si="29"/>
        <v>168.22857142857143</v>
      </c>
      <c r="R93">
        <f t="shared" si="35"/>
        <v>1</v>
      </c>
      <c r="S93">
        <f t="shared" si="36"/>
        <v>0</v>
      </c>
      <c r="T93">
        <f t="shared" si="37"/>
        <v>0</v>
      </c>
      <c r="U93">
        <f t="shared" si="38"/>
        <v>1</v>
      </c>
      <c r="V93">
        <f t="shared" si="39"/>
        <v>0</v>
      </c>
      <c r="W93">
        <f t="shared" si="40"/>
        <v>0</v>
      </c>
      <c r="X93">
        <f t="shared" si="41"/>
        <v>1</v>
      </c>
    </row>
    <row r="94" spans="1:24">
      <c r="A94" t="s">
        <v>10</v>
      </c>
      <c r="B94" t="s">
        <v>11</v>
      </c>
      <c r="C94" t="s">
        <v>110</v>
      </c>
      <c r="D94" t="s">
        <v>20</v>
      </c>
      <c r="E94" t="s">
        <v>20</v>
      </c>
      <c r="F94" t="s">
        <v>14</v>
      </c>
      <c r="G94" t="s">
        <v>14</v>
      </c>
      <c r="H94" s="27">
        <v>3.4468078929999999</v>
      </c>
      <c r="I94" s="27">
        <v>3.8367520486000002</v>
      </c>
      <c r="J94" s="27">
        <f t="shared" si="30"/>
        <v>0.38994415560000029</v>
      </c>
      <c r="K94" s="27">
        <f t="shared" si="31"/>
        <v>2.6012012322307729</v>
      </c>
      <c r="L94" s="27">
        <f t="shared" si="28"/>
        <v>0.93433543207792091</v>
      </c>
      <c r="M94" s="5">
        <v>31.4</v>
      </c>
      <c r="N94" s="5">
        <f t="shared" si="32"/>
        <v>46.374607097471994</v>
      </c>
      <c r="O94" s="27">
        <f t="shared" si="33"/>
        <v>14.974607097471996</v>
      </c>
      <c r="P94" s="27">
        <f t="shared" si="34"/>
        <v>6709.3999999999987</v>
      </c>
      <c r="Q94" s="27">
        <f t="shared" si="29"/>
        <v>176.82857142857142</v>
      </c>
      <c r="R94">
        <f t="shared" si="35"/>
        <v>1</v>
      </c>
      <c r="S94">
        <f t="shared" si="36"/>
        <v>0</v>
      </c>
      <c r="T94">
        <f t="shared" si="37"/>
        <v>0</v>
      </c>
      <c r="U94">
        <f t="shared" si="38"/>
        <v>1</v>
      </c>
      <c r="V94">
        <f t="shared" si="39"/>
        <v>0</v>
      </c>
      <c r="W94">
        <f t="shared" si="40"/>
        <v>0</v>
      </c>
      <c r="X94">
        <f t="shared" si="41"/>
        <v>1</v>
      </c>
    </row>
    <row r="95" spans="1:24">
      <c r="A95" t="s">
        <v>10</v>
      </c>
      <c r="B95" t="s">
        <v>11</v>
      </c>
      <c r="C95" t="s">
        <v>110</v>
      </c>
      <c r="D95" t="s">
        <v>19</v>
      </c>
      <c r="E95" t="s">
        <v>12</v>
      </c>
      <c r="F95" t="s">
        <v>19</v>
      </c>
      <c r="G95" t="s">
        <v>19</v>
      </c>
      <c r="H95" s="27">
        <v>3.3638415949999998</v>
      </c>
      <c r="I95" s="27">
        <v>3.7095362089999999</v>
      </c>
      <c r="J95" s="27">
        <f t="shared" si="30"/>
        <v>0.34569461400000012</v>
      </c>
      <c r="K95" s="27">
        <f t="shared" si="31"/>
        <v>2.684167530230773</v>
      </c>
      <c r="L95" s="27">
        <f t="shared" si="28"/>
        <v>1.017301730077921</v>
      </c>
      <c r="M95" s="5">
        <v>28.9</v>
      </c>
      <c r="N95" s="5">
        <f t="shared" si="32"/>
        <v>40.834863292397721</v>
      </c>
      <c r="O95" s="27">
        <f t="shared" si="33"/>
        <v>11.934863292397722</v>
      </c>
      <c r="P95" s="27">
        <f t="shared" si="34"/>
        <v>6711.8999999999987</v>
      </c>
      <c r="Q95" s="27">
        <f t="shared" si="29"/>
        <v>179.32857142857142</v>
      </c>
      <c r="R95">
        <f t="shared" si="35"/>
        <v>1</v>
      </c>
      <c r="S95">
        <f t="shared" si="36"/>
        <v>0</v>
      </c>
      <c r="T95">
        <f t="shared" si="37"/>
        <v>0</v>
      </c>
      <c r="U95">
        <f t="shared" si="38"/>
        <v>1</v>
      </c>
      <c r="V95">
        <f t="shared" si="39"/>
        <v>0</v>
      </c>
      <c r="W95">
        <f t="shared" si="40"/>
        <v>0</v>
      </c>
      <c r="X95">
        <f t="shared" si="41"/>
        <v>1</v>
      </c>
    </row>
    <row r="96" spans="1:24">
      <c r="A96" t="s">
        <v>10</v>
      </c>
      <c r="B96" t="s">
        <v>11</v>
      </c>
      <c r="C96" t="s">
        <v>110</v>
      </c>
      <c r="D96" t="s">
        <v>19</v>
      </c>
      <c r="E96" t="s">
        <v>19</v>
      </c>
      <c r="F96" t="s">
        <v>19</v>
      </c>
      <c r="G96" t="s">
        <v>21</v>
      </c>
      <c r="H96" s="27">
        <v>3.3638415949999998</v>
      </c>
      <c r="I96" s="27">
        <v>3.1715584658</v>
      </c>
      <c r="J96" s="27">
        <f t="shared" si="30"/>
        <v>0.19228312919999979</v>
      </c>
      <c r="K96" s="27">
        <f t="shared" si="31"/>
        <v>2.684167530230773</v>
      </c>
      <c r="L96" s="27">
        <f t="shared" si="28"/>
        <v>1.017301730077921</v>
      </c>
      <c r="M96" s="5">
        <v>28.9</v>
      </c>
      <c r="N96" s="5">
        <f t="shared" si="32"/>
        <v>23.844616433602798</v>
      </c>
      <c r="O96" s="27">
        <f t="shared" si="33"/>
        <v>5.0553835663972002</v>
      </c>
      <c r="P96" s="27">
        <f t="shared" si="34"/>
        <v>6711.8999999999987</v>
      </c>
      <c r="Q96" s="27">
        <f t="shared" si="29"/>
        <v>179.32857142857142</v>
      </c>
      <c r="R96">
        <f t="shared" si="35"/>
        <v>1</v>
      </c>
      <c r="S96">
        <f t="shared" si="36"/>
        <v>0</v>
      </c>
      <c r="T96">
        <f t="shared" si="37"/>
        <v>0</v>
      </c>
      <c r="U96">
        <f t="shared" si="38"/>
        <v>1</v>
      </c>
      <c r="V96">
        <f t="shared" si="39"/>
        <v>0</v>
      </c>
      <c r="W96">
        <f t="shared" si="40"/>
        <v>0</v>
      </c>
      <c r="X96">
        <f t="shared" si="41"/>
        <v>1</v>
      </c>
    </row>
    <row r="97" spans="1:24">
      <c r="A97" t="s">
        <v>25</v>
      </c>
      <c r="B97" t="s">
        <v>26</v>
      </c>
      <c r="C97" t="s">
        <v>109</v>
      </c>
      <c r="D97" t="s">
        <v>28</v>
      </c>
      <c r="E97" t="s">
        <v>20</v>
      </c>
      <c r="F97" t="s">
        <v>14</v>
      </c>
      <c r="G97" t="s">
        <v>14</v>
      </c>
      <c r="H97" s="27">
        <v>3.182211841</v>
      </c>
      <c r="I97" s="27">
        <v>3.3822942840999999</v>
      </c>
      <c r="J97" s="27">
        <f t="shared" si="30"/>
        <v>0.2000824430999999</v>
      </c>
      <c r="K97" s="27">
        <f t="shared" si="31"/>
        <v>2.8657972842307728</v>
      </c>
      <c r="L97" s="27">
        <f t="shared" si="28"/>
        <v>1.1989314840779208</v>
      </c>
      <c r="M97" s="5">
        <v>24.1</v>
      </c>
      <c r="N97" s="5">
        <f t="shared" si="32"/>
        <v>29.438233365653893</v>
      </c>
      <c r="O97" s="27">
        <f t="shared" si="33"/>
        <v>5.3382333656538918</v>
      </c>
      <c r="P97" s="27">
        <f t="shared" si="34"/>
        <v>6716.699999999998</v>
      </c>
      <c r="Q97" s="27">
        <f t="shared" si="29"/>
        <v>184.12857142857143</v>
      </c>
      <c r="R97">
        <f t="shared" si="35"/>
        <v>1</v>
      </c>
      <c r="S97">
        <f t="shared" si="36"/>
        <v>0</v>
      </c>
      <c r="T97">
        <f t="shared" si="37"/>
        <v>0</v>
      </c>
      <c r="U97">
        <f t="shared" si="38"/>
        <v>1</v>
      </c>
      <c r="V97">
        <f t="shared" si="39"/>
        <v>0</v>
      </c>
      <c r="W97">
        <f t="shared" si="40"/>
        <v>0</v>
      </c>
      <c r="X97">
        <f t="shared" si="41"/>
        <v>1</v>
      </c>
    </row>
    <row r="98" spans="1:24">
      <c r="A98" t="s">
        <v>30</v>
      </c>
      <c r="B98" t="s">
        <v>26</v>
      </c>
      <c r="C98" t="s">
        <v>109</v>
      </c>
      <c r="D98" t="s">
        <v>28</v>
      </c>
      <c r="E98" t="s">
        <v>13</v>
      </c>
      <c r="F98" t="s">
        <v>13</v>
      </c>
      <c r="G98" t="s">
        <v>12</v>
      </c>
      <c r="H98" s="27">
        <v>3.1354942160000001</v>
      </c>
      <c r="I98" s="27">
        <v>3.4408363786999998</v>
      </c>
      <c r="J98" s="27">
        <f t="shared" ref="J98:J118" si="42">ABS(H98-I98)</f>
        <v>0.3053421626999997</v>
      </c>
      <c r="K98" s="27">
        <f t="shared" ref="K98:K118" si="43">ABS($AD$2-H98)</f>
        <v>2.9125149092307727</v>
      </c>
      <c r="L98" s="27">
        <f t="shared" si="28"/>
        <v>1.2456491090779207</v>
      </c>
      <c r="M98" s="5">
        <v>23</v>
      </c>
      <c r="N98" s="5">
        <f t="shared" ref="N98:N118" si="44">EXP(I98)</f>
        <v>31.213053186976929</v>
      </c>
      <c r="O98" s="27">
        <f t="shared" ref="O98:O118" si="45">ABS(M98-N98)</f>
        <v>8.2130531869769285</v>
      </c>
      <c r="P98" s="27">
        <f t="shared" ref="P98:P118" si="46">ABS($AD$3-M98)</f>
        <v>6717.7999999999984</v>
      </c>
      <c r="Q98" s="27">
        <f t="shared" si="29"/>
        <v>185.22857142857143</v>
      </c>
      <c r="R98">
        <f t="shared" ref="R98:R118" si="47">IF(M98&lt;1000,1,0)</f>
        <v>1</v>
      </c>
      <c r="S98">
        <f t="shared" ref="S98:S118" si="48">IF(M98&gt;=1000,IF(M98&lt;15000,1,0),0)</f>
        <v>0</v>
      </c>
      <c r="T98">
        <f t="shared" ref="T98:T118" si="49">IF(M98&gt;=15000,1,0)</f>
        <v>0</v>
      </c>
      <c r="U98">
        <f t="shared" ref="U98:U118" si="50">IF(N98&lt;1000,1,0)</f>
        <v>1</v>
      </c>
      <c r="V98">
        <f t="shared" ref="V98:V118" si="51">IF(N98&gt;=1000,IF(N98&lt;15000,1,0),0)</f>
        <v>0</v>
      </c>
      <c r="W98">
        <f t="shared" ref="W98:W118" si="52">IF(N98&gt;=15000,1,0)</f>
        <v>0</v>
      </c>
      <c r="X98">
        <f t="shared" ref="X98:X118" si="53">R98*U98+S98*V98+T98*W98</f>
        <v>1</v>
      </c>
    </row>
    <row r="99" spans="1:24">
      <c r="A99" t="s">
        <v>25</v>
      </c>
      <c r="B99" t="s">
        <v>26</v>
      </c>
      <c r="C99" t="s">
        <v>109</v>
      </c>
      <c r="D99" t="s">
        <v>28</v>
      </c>
      <c r="E99" t="s">
        <v>12</v>
      </c>
      <c r="F99" t="s">
        <v>13</v>
      </c>
      <c r="G99" t="s">
        <v>18</v>
      </c>
      <c r="H99" s="27">
        <v>3.1179499060000002</v>
      </c>
      <c r="I99" s="27">
        <v>3.2079482843</v>
      </c>
      <c r="J99" s="27">
        <f t="shared" si="42"/>
        <v>8.9998378299999793E-2</v>
      </c>
      <c r="K99" s="27">
        <f t="shared" si="43"/>
        <v>2.9300592192307726</v>
      </c>
      <c r="L99" s="27">
        <f t="shared" si="28"/>
        <v>1.2631934190779206</v>
      </c>
      <c r="M99" s="5">
        <v>22.6</v>
      </c>
      <c r="N99" s="5">
        <f t="shared" si="44"/>
        <v>24.728298702942812</v>
      </c>
      <c r="O99" s="27">
        <f t="shared" si="45"/>
        <v>2.1282987029428106</v>
      </c>
      <c r="P99" s="27">
        <f t="shared" si="46"/>
        <v>6718.199999999998</v>
      </c>
      <c r="Q99" s="27">
        <f t="shared" si="29"/>
        <v>185.62857142857143</v>
      </c>
      <c r="R99">
        <f t="shared" si="47"/>
        <v>1</v>
      </c>
      <c r="S99">
        <f t="shared" si="48"/>
        <v>0</v>
      </c>
      <c r="T99">
        <f t="shared" si="49"/>
        <v>0</v>
      </c>
      <c r="U99">
        <f t="shared" si="50"/>
        <v>1</v>
      </c>
      <c r="V99">
        <f t="shared" si="51"/>
        <v>0</v>
      </c>
      <c r="W99">
        <f t="shared" si="52"/>
        <v>0</v>
      </c>
      <c r="X99">
        <f t="shared" si="53"/>
        <v>1</v>
      </c>
    </row>
    <row r="100" spans="1:24">
      <c r="A100" t="s">
        <v>30</v>
      </c>
      <c r="B100" t="s">
        <v>26</v>
      </c>
      <c r="C100" t="s">
        <v>110</v>
      </c>
      <c r="D100" t="s">
        <v>29</v>
      </c>
      <c r="E100" t="s">
        <v>12</v>
      </c>
      <c r="F100" t="s">
        <v>14</v>
      </c>
      <c r="G100" t="s">
        <v>14</v>
      </c>
      <c r="H100" s="27">
        <v>2.9957322739999999</v>
      </c>
      <c r="I100" s="27">
        <v>3.0402087968</v>
      </c>
      <c r="J100" s="27">
        <f t="shared" si="42"/>
        <v>4.447652280000014E-2</v>
      </c>
      <c r="K100" s="27">
        <f t="shared" si="43"/>
        <v>3.052276851230773</v>
      </c>
      <c r="L100" s="27">
        <f t="shared" si="28"/>
        <v>1.385411051077921</v>
      </c>
      <c r="M100" s="5">
        <v>20</v>
      </c>
      <c r="N100" s="5">
        <f t="shared" si="44"/>
        <v>20.909608638708757</v>
      </c>
      <c r="O100" s="27">
        <f t="shared" si="45"/>
        <v>0.90960863870875741</v>
      </c>
      <c r="P100" s="27">
        <f t="shared" si="46"/>
        <v>6720.7999999999984</v>
      </c>
      <c r="Q100" s="27">
        <f t="shared" si="29"/>
        <v>188.22857142857143</v>
      </c>
      <c r="R100">
        <f t="shared" si="47"/>
        <v>1</v>
      </c>
      <c r="S100">
        <f t="shared" si="48"/>
        <v>0</v>
      </c>
      <c r="T100">
        <f t="shared" si="49"/>
        <v>0</v>
      </c>
      <c r="U100">
        <f t="shared" si="50"/>
        <v>1</v>
      </c>
      <c r="V100">
        <f t="shared" si="51"/>
        <v>0</v>
      </c>
      <c r="W100">
        <f t="shared" si="52"/>
        <v>0</v>
      </c>
      <c r="X100">
        <f t="shared" si="53"/>
        <v>1</v>
      </c>
    </row>
    <row r="101" spans="1:24">
      <c r="A101" t="s">
        <v>30</v>
      </c>
      <c r="B101" t="s">
        <v>26</v>
      </c>
      <c r="C101" t="s">
        <v>109</v>
      </c>
      <c r="D101" t="s">
        <v>28</v>
      </c>
      <c r="E101" t="s">
        <v>13</v>
      </c>
      <c r="F101" t="s">
        <v>12</v>
      </c>
      <c r="G101" t="s">
        <v>18</v>
      </c>
      <c r="H101" s="27">
        <v>2.9601050959999999</v>
      </c>
      <c r="I101" s="27">
        <v>2.9560231079000001</v>
      </c>
      <c r="J101" s="27">
        <f t="shared" si="42"/>
        <v>4.0819880999998226E-3</v>
      </c>
      <c r="K101" s="27">
        <f t="shared" si="43"/>
        <v>3.0879040292307729</v>
      </c>
      <c r="L101" s="27">
        <f t="shared" si="28"/>
        <v>1.4210382290779209</v>
      </c>
      <c r="M101" s="5">
        <v>19.3</v>
      </c>
      <c r="N101" s="5">
        <f t="shared" si="44"/>
        <v>19.221378207169089</v>
      </c>
      <c r="O101" s="27">
        <f t="shared" si="45"/>
        <v>7.8621792830912085E-2</v>
      </c>
      <c r="P101" s="27">
        <f t="shared" si="46"/>
        <v>6721.4999999999982</v>
      </c>
      <c r="Q101" s="27">
        <f t="shared" si="29"/>
        <v>188.92857142857142</v>
      </c>
      <c r="R101">
        <f t="shared" si="47"/>
        <v>1</v>
      </c>
      <c r="S101">
        <f t="shared" si="48"/>
        <v>0</v>
      </c>
      <c r="T101">
        <f t="shared" si="49"/>
        <v>0</v>
      </c>
      <c r="U101">
        <f t="shared" si="50"/>
        <v>1</v>
      </c>
      <c r="V101">
        <f t="shared" si="51"/>
        <v>0</v>
      </c>
      <c r="W101">
        <f t="shared" si="52"/>
        <v>0</v>
      </c>
      <c r="X101">
        <f t="shared" si="53"/>
        <v>1</v>
      </c>
    </row>
    <row r="102" spans="1:24">
      <c r="A102" t="s">
        <v>10</v>
      </c>
      <c r="B102" t="s">
        <v>11</v>
      </c>
      <c r="C102" t="s">
        <v>109</v>
      </c>
      <c r="D102" t="s">
        <v>12</v>
      </c>
      <c r="E102" t="s">
        <v>19</v>
      </c>
      <c r="F102" t="s">
        <v>19</v>
      </c>
      <c r="G102" t="s">
        <v>19</v>
      </c>
      <c r="H102" s="27">
        <v>2.8678989019999999</v>
      </c>
      <c r="I102" s="27">
        <v>3.4820345907000001</v>
      </c>
      <c r="J102" s="27">
        <f t="shared" si="42"/>
        <v>0.61413568870000024</v>
      </c>
      <c r="K102" s="27">
        <f t="shared" si="43"/>
        <v>3.180110223230773</v>
      </c>
      <c r="L102" s="27">
        <f t="shared" si="28"/>
        <v>1.513244423077921</v>
      </c>
      <c r="M102" s="5">
        <v>17.600000000000001</v>
      </c>
      <c r="N102" s="5">
        <f t="shared" si="44"/>
        <v>32.525831554583888</v>
      </c>
      <c r="O102" s="27">
        <f t="shared" si="45"/>
        <v>14.925831554583887</v>
      </c>
      <c r="P102" s="27">
        <f t="shared" si="46"/>
        <v>6723.199999999998</v>
      </c>
      <c r="Q102" s="27">
        <f t="shared" si="29"/>
        <v>190.62857142857143</v>
      </c>
      <c r="R102">
        <f t="shared" si="47"/>
        <v>1</v>
      </c>
      <c r="S102">
        <f t="shared" si="48"/>
        <v>0</v>
      </c>
      <c r="T102">
        <f t="shared" si="49"/>
        <v>0</v>
      </c>
      <c r="U102">
        <f t="shared" si="50"/>
        <v>1</v>
      </c>
      <c r="V102">
        <f t="shared" si="51"/>
        <v>0</v>
      </c>
      <c r="W102">
        <f t="shared" si="52"/>
        <v>0</v>
      </c>
      <c r="X102">
        <f t="shared" si="53"/>
        <v>1</v>
      </c>
    </row>
    <row r="103" spans="1:24">
      <c r="A103" t="s">
        <v>30</v>
      </c>
      <c r="B103" t="s">
        <v>26</v>
      </c>
      <c r="C103" t="s">
        <v>109</v>
      </c>
      <c r="D103" t="s">
        <v>28</v>
      </c>
      <c r="E103" t="s">
        <v>12</v>
      </c>
      <c r="F103" t="s">
        <v>13</v>
      </c>
      <c r="G103" t="s">
        <v>18</v>
      </c>
      <c r="H103" s="27">
        <v>2.8213788860000002</v>
      </c>
      <c r="I103" s="27">
        <v>2.9865370150000001</v>
      </c>
      <c r="J103" s="27">
        <f t="shared" si="42"/>
        <v>0.16515812899999993</v>
      </c>
      <c r="K103" s="27">
        <f t="shared" si="43"/>
        <v>3.2266302392307726</v>
      </c>
      <c r="L103" s="27">
        <f t="shared" si="28"/>
        <v>1.5597644390779206</v>
      </c>
      <c r="M103" s="5">
        <v>16.8</v>
      </c>
      <c r="N103" s="5">
        <f t="shared" si="44"/>
        <v>19.81693777105006</v>
      </c>
      <c r="O103" s="27">
        <f t="shared" si="45"/>
        <v>3.0169377710500598</v>
      </c>
      <c r="P103" s="27">
        <f t="shared" si="46"/>
        <v>6723.9999999999982</v>
      </c>
      <c r="Q103" s="27">
        <f t="shared" si="29"/>
        <v>191.42857142857142</v>
      </c>
      <c r="R103">
        <f t="shared" si="47"/>
        <v>1</v>
      </c>
      <c r="S103">
        <f t="shared" si="48"/>
        <v>0</v>
      </c>
      <c r="T103">
        <f t="shared" si="49"/>
        <v>0</v>
      </c>
      <c r="U103">
        <f t="shared" si="50"/>
        <v>1</v>
      </c>
      <c r="V103">
        <f t="shared" si="51"/>
        <v>0</v>
      </c>
      <c r="W103">
        <f t="shared" si="52"/>
        <v>0</v>
      </c>
      <c r="X103">
        <f t="shared" si="53"/>
        <v>1</v>
      </c>
    </row>
    <row r="104" spans="1:24">
      <c r="A104" t="s">
        <v>25</v>
      </c>
      <c r="B104" t="s">
        <v>26</v>
      </c>
      <c r="C104" t="s">
        <v>109</v>
      </c>
      <c r="D104" t="s">
        <v>28</v>
      </c>
      <c r="E104" t="s">
        <v>19</v>
      </c>
      <c r="F104" t="s">
        <v>12</v>
      </c>
      <c r="G104" t="s">
        <v>18</v>
      </c>
      <c r="H104" s="27">
        <v>2.714694744</v>
      </c>
      <c r="I104" s="27">
        <v>3.0678902896000002</v>
      </c>
      <c r="J104" s="27">
        <f t="shared" si="42"/>
        <v>0.35319554560000022</v>
      </c>
      <c r="K104" s="27">
        <f t="shared" si="43"/>
        <v>3.3333143812307728</v>
      </c>
      <c r="L104" s="27">
        <f t="shared" si="28"/>
        <v>1.6664485810779208</v>
      </c>
      <c r="M104" s="5">
        <v>15.1</v>
      </c>
      <c r="N104" s="5">
        <f t="shared" si="44"/>
        <v>21.496503405387692</v>
      </c>
      <c r="O104" s="27">
        <f t="shared" si="45"/>
        <v>6.3965034053876924</v>
      </c>
      <c r="P104" s="27">
        <f t="shared" si="46"/>
        <v>6725.699999999998</v>
      </c>
      <c r="Q104" s="27">
        <f t="shared" si="29"/>
        <v>193.12857142857143</v>
      </c>
      <c r="R104">
        <f t="shared" si="47"/>
        <v>1</v>
      </c>
      <c r="S104">
        <f t="shared" si="48"/>
        <v>0</v>
      </c>
      <c r="T104">
        <f t="shared" si="49"/>
        <v>0</v>
      </c>
      <c r="U104">
        <f t="shared" si="50"/>
        <v>1</v>
      </c>
      <c r="V104">
        <f t="shared" si="51"/>
        <v>0</v>
      </c>
      <c r="W104">
        <f t="shared" si="52"/>
        <v>0</v>
      </c>
      <c r="X104">
        <f t="shared" si="53"/>
        <v>1</v>
      </c>
    </row>
    <row r="105" spans="1:24">
      <c r="A105" t="s">
        <v>10</v>
      </c>
      <c r="B105" t="s">
        <v>11</v>
      </c>
      <c r="C105" t="s">
        <v>110</v>
      </c>
      <c r="D105" t="s">
        <v>15</v>
      </c>
      <c r="E105" t="s">
        <v>15</v>
      </c>
      <c r="F105" t="s">
        <v>15</v>
      </c>
      <c r="G105" t="s">
        <v>15</v>
      </c>
      <c r="H105" s="27">
        <v>2.660259537</v>
      </c>
      <c r="I105" s="27">
        <v>2.0144127924999999</v>
      </c>
      <c r="J105" s="27">
        <f t="shared" si="42"/>
        <v>0.64584674450000001</v>
      </c>
      <c r="K105" s="27">
        <f t="shared" si="43"/>
        <v>3.3877495882307729</v>
      </c>
      <c r="L105" s="27">
        <f t="shared" si="28"/>
        <v>1.7208837880779209</v>
      </c>
      <c r="M105" s="5">
        <v>14.3</v>
      </c>
      <c r="N105" s="5">
        <f t="shared" si="44"/>
        <v>7.4963241907490152</v>
      </c>
      <c r="O105" s="27">
        <f t="shared" si="45"/>
        <v>6.8036758092509855</v>
      </c>
      <c r="P105" s="27">
        <f t="shared" si="46"/>
        <v>6726.4999999999982</v>
      </c>
      <c r="Q105" s="27">
        <f t="shared" si="29"/>
        <v>193.92857142857142</v>
      </c>
      <c r="R105">
        <f t="shared" si="47"/>
        <v>1</v>
      </c>
      <c r="S105">
        <f t="shared" si="48"/>
        <v>0</v>
      </c>
      <c r="T105">
        <f t="shared" si="49"/>
        <v>0</v>
      </c>
      <c r="U105">
        <f t="shared" si="50"/>
        <v>1</v>
      </c>
      <c r="V105">
        <f t="shared" si="51"/>
        <v>0</v>
      </c>
      <c r="W105">
        <f t="shared" si="52"/>
        <v>0</v>
      </c>
      <c r="X105">
        <f t="shared" si="53"/>
        <v>1</v>
      </c>
    </row>
    <row r="106" spans="1:24">
      <c r="A106" t="s">
        <v>30</v>
      </c>
      <c r="B106" t="s">
        <v>26</v>
      </c>
      <c r="C106" t="s">
        <v>109</v>
      </c>
      <c r="D106" t="s">
        <v>28</v>
      </c>
      <c r="E106" t="s">
        <v>19</v>
      </c>
      <c r="F106" t="s">
        <v>12</v>
      </c>
      <c r="G106" t="s">
        <v>18</v>
      </c>
      <c r="H106" s="27">
        <v>2.6026896850000001</v>
      </c>
      <c r="I106" s="27">
        <v>2.2435203670999999</v>
      </c>
      <c r="J106" s="27">
        <f t="shared" si="42"/>
        <v>0.35916931790000017</v>
      </c>
      <c r="K106" s="27">
        <f t="shared" si="43"/>
        <v>3.4453194402307727</v>
      </c>
      <c r="L106" s="27">
        <f t="shared" si="28"/>
        <v>1.7784536400779207</v>
      </c>
      <c r="M106" s="5">
        <v>13.5</v>
      </c>
      <c r="N106" s="5">
        <f t="shared" si="44"/>
        <v>9.4264575359330784</v>
      </c>
      <c r="O106" s="27">
        <f t="shared" si="45"/>
        <v>4.0735424640669216</v>
      </c>
      <c r="P106" s="27">
        <f t="shared" si="46"/>
        <v>6727.2999999999984</v>
      </c>
      <c r="Q106" s="27">
        <f t="shared" si="29"/>
        <v>194.72857142857143</v>
      </c>
      <c r="R106">
        <f t="shared" si="47"/>
        <v>1</v>
      </c>
      <c r="S106">
        <f t="shared" si="48"/>
        <v>0</v>
      </c>
      <c r="T106">
        <f t="shared" si="49"/>
        <v>0</v>
      </c>
      <c r="U106">
        <f t="shared" si="50"/>
        <v>1</v>
      </c>
      <c r="V106">
        <f t="shared" si="51"/>
        <v>0</v>
      </c>
      <c r="W106">
        <f t="shared" si="52"/>
        <v>0</v>
      </c>
      <c r="X106">
        <f t="shared" si="53"/>
        <v>1</v>
      </c>
    </row>
    <row r="107" spans="1:24">
      <c r="A107" t="s">
        <v>10</v>
      </c>
      <c r="B107" t="s">
        <v>11</v>
      </c>
      <c r="C107" t="s">
        <v>110</v>
      </c>
      <c r="D107" t="s">
        <v>19</v>
      </c>
      <c r="E107" t="s">
        <v>19</v>
      </c>
      <c r="F107" t="s">
        <v>19</v>
      </c>
      <c r="G107" t="s">
        <v>12</v>
      </c>
      <c r="H107" s="27">
        <v>2.5726122299999998</v>
      </c>
      <c r="I107" s="27">
        <v>2.5501262868999999</v>
      </c>
      <c r="J107" s="27">
        <f t="shared" si="42"/>
        <v>2.2485943099999961E-2</v>
      </c>
      <c r="K107" s="27">
        <f t="shared" si="43"/>
        <v>3.475396895230773</v>
      </c>
      <c r="L107" s="27">
        <f t="shared" ref="L107:L118" si="54">ABS($AD$23-H107)</f>
        <v>1.808531095077921</v>
      </c>
      <c r="M107" s="5">
        <v>13.1</v>
      </c>
      <c r="N107" s="5">
        <f t="shared" si="44"/>
        <v>12.808721254228306</v>
      </c>
      <c r="O107" s="27">
        <f t="shared" si="45"/>
        <v>0.29127874577169344</v>
      </c>
      <c r="P107" s="27">
        <f t="shared" si="46"/>
        <v>6727.699999999998</v>
      </c>
      <c r="Q107" s="27">
        <f t="shared" ref="Q107:Q118" si="55">ABS($AD$24-M107)</f>
        <v>195.12857142857143</v>
      </c>
      <c r="R107">
        <f t="shared" si="47"/>
        <v>1</v>
      </c>
      <c r="S107">
        <f t="shared" si="48"/>
        <v>0</v>
      </c>
      <c r="T107">
        <f t="shared" si="49"/>
        <v>0</v>
      </c>
      <c r="U107">
        <f t="shared" si="50"/>
        <v>1</v>
      </c>
      <c r="V107">
        <f t="shared" si="51"/>
        <v>0</v>
      </c>
      <c r="W107">
        <f t="shared" si="52"/>
        <v>0</v>
      </c>
      <c r="X107">
        <f t="shared" si="53"/>
        <v>1</v>
      </c>
    </row>
    <row r="108" spans="1:24">
      <c r="A108" t="s">
        <v>30</v>
      </c>
      <c r="B108" t="s">
        <v>26</v>
      </c>
      <c r="C108" t="s">
        <v>110</v>
      </c>
      <c r="D108" t="s">
        <v>29</v>
      </c>
      <c r="E108" t="s">
        <v>15</v>
      </c>
      <c r="F108" t="s">
        <v>12</v>
      </c>
      <c r="G108" t="s">
        <v>19</v>
      </c>
      <c r="H108" s="27">
        <v>2.4336133549999999</v>
      </c>
      <c r="I108" s="27">
        <v>2.3103641105000001</v>
      </c>
      <c r="J108" s="27">
        <f t="shared" si="42"/>
        <v>0.12324924449999974</v>
      </c>
      <c r="K108" s="27">
        <f t="shared" si="43"/>
        <v>3.614395770230773</v>
      </c>
      <c r="L108" s="27">
        <f t="shared" si="54"/>
        <v>1.9475299700779209</v>
      </c>
      <c r="M108" s="5">
        <v>11.4</v>
      </c>
      <c r="N108" s="5">
        <f t="shared" si="44"/>
        <v>10.078093526708757</v>
      </c>
      <c r="O108" s="27">
        <f t="shared" si="45"/>
        <v>1.3219064732912429</v>
      </c>
      <c r="P108" s="27">
        <f t="shared" si="46"/>
        <v>6729.3999999999987</v>
      </c>
      <c r="Q108" s="27">
        <f t="shared" si="55"/>
        <v>196.82857142857142</v>
      </c>
      <c r="R108">
        <f t="shared" si="47"/>
        <v>1</v>
      </c>
      <c r="S108">
        <f t="shared" si="48"/>
        <v>0</v>
      </c>
      <c r="T108">
        <f t="shared" si="49"/>
        <v>0</v>
      </c>
      <c r="U108">
        <f t="shared" si="50"/>
        <v>1</v>
      </c>
      <c r="V108">
        <f t="shared" si="51"/>
        <v>0</v>
      </c>
      <c r="W108">
        <f t="shared" si="52"/>
        <v>0</v>
      </c>
      <c r="X108">
        <f t="shared" si="53"/>
        <v>1</v>
      </c>
    </row>
    <row r="109" spans="1:24">
      <c r="A109" t="s">
        <v>25</v>
      </c>
      <c r="B109" t="s">
        <v>26</v>
      </c>
      <c r="C109" t="s">
        <v>110</v>
      </c>
      <c r="D109" t="s">
        <v>29</v>
      </c>
      <c r="E109" t="s">
        <v>15</v>
      </c>
      <c r="F109" t="s">
        <v>15</v>
      </c>
      <c r="G109" t="s">
        <v>15</v>
      </c>
      <c r="H109" s="27">
        <v>2.341805806</v>
      </c>
      <c r="I109" s="27">
        <v>1.6856934460999999</v>
      </c>
      <c r="J109" s="27">
        <f t="shared" si="42"/>
        <v>0.65611235990000005</v>
      </c>
      <c r="K109" s="27">
        <f t="shared" si="43"/>
        <v>3.7062033192307728</v>
      </c>
      <c r="L109" s="27">
        <f t="shared" si="54"/>
        <v>2.0393375190779208</v>
      </c>
      <c r="M109" s="5">
        <v>10.4</v>
      </c>
      <c r="N109" s="5">
        <f t="shared" si="44"/>
        <v>5.3961916032449109</v>
      </c>
      <c r="O109" s="27">
        <f t="shared" si="45"/>
        <v>5.0038083967550895</v>
      </c>
      <c r="P109" s="27">
        <f t="shared" si="46"/>
        <v>6730.3999999999987</v>
      </c>
      <c r="Q109" s="27">
        <f t="shared" si="55"/>
        <v>197.82857142857142</v>
      </c>
      <c r="R109">
        <f t="shared" si="47"/>
        <v>1</v>
      </c>
      <c r="S109">
        <f t="shared" si="48"/>
        <v>0</v>
      </c>
      <c r="T109">
        <f t="shared" si="49"/>
        <v>0</v>
      </c>
      <c r="U109">
        <f t="shared" si="50"/>
        <v>1</v>
      </c>
      <c r="V109">
        <f t="shared" si="51"/>
        <v>0</v>
      </c>
      <c r="W109">
        <f t="shared" si="52"/>
        <v>0</v>
      </c>
      <c r="X109">
        <f t="shared" si="53"/>
        <v>1</v>
      </c>
    </row>
    <row r="110" spans="1:24">
      <c r="A110" t="s">
        <v>23</v>
      </c>
      <c r="B110" t="s">
        <v>11</v>
      </c>
      <c r="C110" t="s">
        <v>110</v>
      </c>
      <c r="D110" t="s">
        <v>19</v>
      </c>
      <c r="E110" t="s">
        <v>19</v>
      </c>
      <c r="F110" t="s">
        <v>12</v>
      </c>
      <c r="G110" t="s">
        <v>19</v>
      </c>
      <c r="H110" s="27">
        <v>2.240709689</v>
      </c>
      <c r="I110" s="27">
        <v>2.0920941806000002</v>
      </c>
      <c r="J110" s="27">
        <f t="shared" si="42"/>
        <v>0.14861550839999982</v>
      </c>
      <c r="K110" s="27">
        <f t="shared" si="43"/>
        <v>3.8072994362307728</v>
      </c>
      <c r="L110" s="27">
        <f t="shared" si="54"/>
        <v>2.1404336360779208</v>
      </c>
      <c r="M110" s="5">
        <v>9.4</v>
      </c>
      <c r="N110" s="5">
        <f t="shared" si="44"/>
        <v>8.1018641777480784</v>
      </c>
      <c r="O110" s="27">
        <f t="shared" si="45"/>
        <v>1.2981358222519219</v>
      </c>
      <c r="P110" s="27">
        <f t="shared" si="46"/>
        <v>6731.3999999999987</v>
      </c>
      <c r="Q110" s="27">
        <f t="shared" si="55"/>
        <v>198.82857142857142</v>
      </c>
      <c r="R110">
        <f t="shared" si="47"/>
        <v>1</v>
      </c>
      <c r="S110">
        <f t="shared" si="48"/>
        <v>0</v>
      </c>
      <c r="T110">
        <f t="shared" si="49"/>
        <v>0</v>
      </c>
      <c r="U110">
        <f t="shared" si="50"/>
        <v>1</v>
      </c>
      <c r="V110">
        <f t="shared" si="51"/>
        <v>0</v>
      </c>
      <c r="W110">
        <f t="shared" si="52"/>
        <v>0</v>
      </c>
      <c r="X110">
        <f t="shared" si="53"/>
        <v>1</v>
      </c>
    </row>
    <row r="111" spans="1:24">
      <c r="A111" t="s">
        <v>10</v>
      </c>
      <c r="B111" t="s">
        <v>11</v>
      </c>
      <c r="C111" t="s">
        <v>110</v>
      </c>
      <c r="D111" t="s">
        <v>19</v>
      </c>
      <c r="E111" t="s">
        <v>19</v>
      </c>
      <c r="F111" t="s">
        <v>19</v>
      </c>
      <c r="G111" t="s">
        <v>19</v>
      </c>
      <c r="H111" s="27">
        <v>1.7404661749999999</v>
      </c>
      <c r="I111" s="27">
        <v>1.6021092457999999</v>
      </c>
      <c r="J111" s="27">
        <f t="shared" si="42"/>
        <v>0.13835692919999998</v>
      </c>
      <c r="K111" s="27">
        <f t="shared" si="43"/>
        <v>4.3075429502307729</v>
      </c>
      <c r="L111" s="27">
        <f t="shared" si="54"/>
        <v>2.6406771500779209</v>
      </c>
      <c r="M111" s="5">
        <v>5.7</v>
      </c>
      <c r="N111" s="5">
        <f t="shared" si="44"/>
        <v>4.9634906128012179</v>
      </c>
      <c r="O111" s="27">
        <f t="shared" si="45"/>
        <v>0.73650938719878223</v>
      </c>
      <c r="P111" s="27">
        <f t="shared" si="46"/>
        <v>6735.0999999999985</v>
      </c>
      <c r="Q111" s="27">
        <f t="shared" si="55"/>
        <v>202.52857142857144</v>
      </c>
      <c r="R111">
        <f t="shared" si="47"/>
        <v>1</v>
      </c>
      <c r="S111">
        <f t="shared" si="48"/>
        <v>0</v>
      </c>
      <c r="T111">
        <f t="shared" si="49"/>
        <v>0</v>
      </c>
      <c r="U111">
        <f t="shared" si="50"/>
        <v>1</v>
      </c>
      <c r="V111">
        <f t="shared" si="51"/>
        <v>0</v>
      </c>
      <c r="W111">
        <f t="shared" si="52"/>
        <v>0</v>
      </c>
      <c r="X111">
        <f t="shared" si="53"/>
        <v>1</v>
      </c>
    </row>
    <row r="112" spans="1:24">
      <c r="A112" t="s">
        <v>30</v>
      </c>
      <c r="B112" t="s">
        <v>26</v>
      </c>
      <c r="C112" t="s">
        <v>110</v>
      </c>
      <c r="D112" t="s">
        <v>29</v>
      </c>
      <c r="E112" t="s">
        <v>19</v>
      </c>
      <c r="F112" t="s">
        <v>12</v>
      </c>
      <c r="G112" t="s">
        <v>19</v>
      </c>
      <c r="H112" s="27">
        <v>1.7404661749999999</v>
      </c>
      <c r="I112" s="27">
        <v>1.9965093004000001</v>
      </c>
      <c r="J112" s="27">
        <f t="shared" si="42"/>
        <v>0.25604312540000018</v>
      </c>
      <c r="K112" s="27">
        <f t="shared" si="43"/>
        <v>4.3075429502307729</v>
      </c>
      <c r="L112" s="27">
        <f t="shared" si="54"/>
        <v>2.6406771500779209</v>
      </c>
      <c r="M112" s="5">
        <v>5.7</v>
      </c>
      <c r="N112" s="5">
        <f t="shared" si="44"/>
        <v>7.3633080891903049</v>
      </c>
      <c r="O112" s="27">
        <f t="shared" si="45"/>
        <v>1.6633080891903047</v>
      </c>
      <c r="P112" s="27">
        <f t="shared" si="46"/>
        <v>6735.0999999999985</v>
      </c>
      <c r="Q112" s="27">
        <f t="shared" si="55"/>
        <v>202.52857142857144</v>
      </c>
      <c r="R112">
        <f t="shared" si="47"/>
        <v>1</v>
      </c>
      <c r="S112">
        <f t="shared" si="48"/>
        <v>0</v>
      </c>
      <c r="T112">
        <f t="shared" si="49"/>
        <v>0</v>
      </c>
      <c r="U112">
        <f t="shared" si="50"/>
        <v>1</v>
      </c>
      <c r="V112">
        <f t="shared" si="51"/>
        <v>0</v>
      </c>
      <c r="W112">
        <f t="shared" si="52"/>
        <v>0</v>
      </c>
      <c r="X112">
        <f t="shared" si="53"/>
        <v>1</v>
      </c>
    </row>
    <row r="113" spans="1:24">
      <c r="A113" t="s">
        <v>30</v>
      </c>
      <c r="B113" t="s">
        <v>26</v>
      </c>
      <c r="C113" t="s">
        <v>110</v>
      </c>
      <c r="D113" t="s">
        <v>29</v>
      </c>
      <c r="E113" t="s">
        <v>19</v>
      </c>
      <c r="F113" t="s">
        <v>19</v>
      </c>
      <c r="G113" t="s">
        <v>18</v>
      </c>
      <c r="H113" s="27">
        <v>1.722766598</v>
      </c>
      <c r="I113" s="27">
        <v>2.2470162777999998</v>
      </c>
      <c r="J113" s="27">
        <f t="shared" si="42"/>
        <v>0.52424967979999981</v>
      </c>
      <c r="K113" s="27">
        <f t="shared" si="43"/>
        <v>4.3252425272307731</v>
      </c>
      <c r="L113" s="27">
        <f t="shared" si="54"/>
        <v>2.6583767270779211</v>
      </c>
      <c r="M113" s="5">
        <v>5.6</v>
      </c>
      <c r="N113" s="5">
        <f t="shared" si="44"/>
        <v>9.4594692590933924</v>
      </c>
      <c r="O113" s="27">
        <f t="shared" si="45"/>
        <v>3.8594692590933928</v>
      </c>
      <c r="P113" s="27">
        <f t="shared" si="46"/>
        <v>6735.199999999998</v>
      </c>
      <c r="Q113" s="27">
        <f t="shared" si="55"/>
        <v>202.62857142857143</v>
      </c>
      <c r="R113">
        <f t="shared" si="47"/>
        <v>1</v>
      </c>
      <c r="S113">
        <f t="shared" si="48"/>
        <v>0</v>
      </c>
      <c r="T113">
        <f t="shared" si="49"/>
        <v>0</v>
      </c>
      <c r="U113">
        <f t="shared" si="50"/>
        <v>1</v>
      </c>
      <c r="V113">
        <f t="shared" si="51"/>
        <v>0</v>
      </c>
      <c r="W113">
        <f t="shared" si="52"/>
        <v>0</v>
      </c>
      <c r="X113">
        <f t="shared" si="53"/>
        <v>1</v>
      </c>
    </row>
    <row r="114" spans="1:24">
      <c r="A114" t="s">
        <v>30</v>
      </c>
      <c r="B114" t="s">
        <v>26</v>
      </c>
      <c r="C114" t="s">
        <v>110</v>
      </c>
      <c r="D114" t="s">
        <v>29</v>
      </c>
      <c r="E114" t="s">
        <v>33</v>
      </c>
      <c r="F114" t="s">
        <v>12</v>
      </c>
      <c r="G114" t="s">
        <v>33</v>
      </c>
      <c r="H114" s="27">
        <v>1.1631508100000001</v>
      </c>
      <c r="I114" s="27">
        <v>1.5733021354000001</v>
      </c>
      <c r="J114" s="27">
        <f t="shared" si="42"/>
        <v>0.41015132539999999</v>
      </c>
      <c r="K114" s="27">
        <f t="shared" si="43"/>
        <v>4.8848583152307725</v>
      </c>
      <c r="L114" s="27">
        <f t="shared" si="54"/>
        <v>3.2179925150779205</v>
      </c>
      <c r="M114" s="5">
        <v>3.2</v>
      </c>
      <c r="N114" s="5">
        <f t="shared" si="44"/>
        <v>4.8225466318823207</v>
      </c>
      <c r="O114" s="27">
        <f t="shared" si="45"/>
        <v>1.6225466318823205</v>
      </c>
      <c r="P114" s="27">
        <f t="shared" si="46"/>
        <v>6737.5999999999985</v>
      </c>
      <c r="Q114" s="27">
        <f t="shared" si="55"/>
        <v>205.02857142857144</v>
      </c>
      <c r="R114">
        <f t="shared" si="47"/>
        <v>1</v>
      </c>
      <c r="S114">
        <f t="shared" si="48"/>
        <v>0</v>
      </c>
      <c r="T114">
        <f t="shared" si="49"/>
        <v>0</v>
      </c>
      <c r="U114">
        <f t="shared" si="50"/>
        <v>1</v>
      </c>
      <c r="V114">
        <f t="shared" si="51"/>
        <v>0</v>
      </c>
      <c r="W114">
        <f t="shared" si="52"/>
        <v>0</v>
      </c>
      <c r="X114">
        <f t="shared" si="53"/>
        <v>1</v>
      </c>
    </row>
    <row r="115" spans="1:24">
      <c r="A115" t="s">
        <v>23</v>
      </c>
      <c r="B115" t="s">
        <v>11</v>
      </c>
      <c r="C115" t="s">
        <v>110</v>
      </c>
      <c r="D115" t="s">
        <v>15</v>
      </c>
      <c r="E115" t="s">
        <v>15</v>
      </c>
      <c r="F115" t="s">
        <v>15</v>
      </c>
      <c r="G115" t="s">
        <v>15</v>
      </c>
      <c r="H115" s="27">
        <v>0.993251773</v>
      </c>
      <c r="I115" s="27">
        <v>0.57764047230000004</v>
      </c>
      <c r="J115" s="27">
        <f t="shared" si="42"/>
        <v>0.41561130069999996</v>
      </c>
      <c r="K115" s="27">
        <f t="shared" si="43"/>
        <v>5.0547573522307729</v>
      </c>
      <c r="L115" s="27">
        <f t="shared" si="54"/>
        <v>3.3878915520779209</v>
      </c>
      <c r="M115" s="5">
        <v>2.7</v>
      </c>
      <c r="N115" s="5">
        <f t="shared" si="44"/>
        <v>1.7818291914606699</v>
      </c>
      <c r="O115" s="27">
        <f t="shared" si="45"/>
        <v>0.91817080853933031</v>
      </c>
      <c r="P115" s="27">
        <f t="shared" si="46"/>
        <v>6738.0999999999985</v>
      </c>
      <c r="Q115" s="27">
        <f t="shared" si="55"/>
        <v>205.52857142857144</v>
      </c>
      <c r="R115">
        <f t="shared" si="47"/>
        <v>1</v>
      </c>
      <c r="S115">
        <f t="shared" si="48"/>
        <v>0</v>
      </c>
      <c r="T115">
        <f t="shared" si="49"/>
        <v>0</v>
      </c>
      <c r="U115">
        <f t="shared" si="50"/>
        <v>1</v>
      </c>
      <c r="V115">
        <f t="shared" si="51"/>
        <v>0</v>
      </c>
      <c r="W115">
        <f t="shared" si="52"/>
        <v>0</v>
      </c>
      <c r="X115">
        <f t="shared" si="53"/>
        <v>1</v>
      </c>
    </row>
    <row r="116" spans="1:24">
      <c r="A116" t="s">
        <v>30</v>
      </c>
      <c r="B116" t="s">
        <v>26</v>
      </c>
      <c r="C116" t="s">
        <v>110</v>
      </c>
      <c r="D116" t="s">
        <v>29</v>
      </c>
      <c r="E116" t="s">
        <v>15</v>
      </c>
      <c r="F116" t="s">
        <v>15</v>
      </c>
      <c r="G116" t="s">
        <v>15</v>
      </c>
      <c r="H116" s="27">
        <v>0.530628251</v>
      </c>
      <c r="I116" s="27">
        <v>1.2858852837999999</v>
      </c>
      <c r="J116" s="27">
        <f t="shared" si="42"/>
        <v>0.75525703279999989</v>
      </c>
      <c r="K116" s="27">
        <f t="shared" si="43"/>
        <v>5.5173808742307724</v>
      </c>
      <c r="L116" s="27">
        <f t="shared" si="54"/>
        <v>3.8505150740779208</v>
      </c>
      <c r="M116" s="5">
        <v>1.7</v>
      </c>
      <c r="N116" s="5">
        <f t="shared" si="44"/>
        <v>3.6178693810776044</v>
      </c>
      <c r="O116" s="27">
        <f t="shared" si="45"/>
        <v>1.9178693810776044</v>
      </c>
      <c r="P116" s="27">
        <f t="shared" si="46"/>
        <v>6739.0999999999985</v>
      </c>
      <c r="Q116" s="27">
        <f t="shared" si="55"/>
        <v>206.52857142857144</v>
      </c>
      <c r="R116">
        <f t="shared" si="47"/>
        <v>1</v>
      </c>
      <c r="S116">
        <f t="shared" si="48"/>
        <v>0</v>
      </c>
      <c r="T116">
        <f t="shared" si="49"/>
        <v>0</v>
      </c>
      <c r="U116">
        <f t="shared" si="50"/>
        <v>1</v>
      </c>
      <c r="V116">
        <f t="shared" si="51"/>
        <v>0</v>
      </c>
      <c r="W116">
        <f t="shared" si="52"/>
        <v>0</v>
      </c>
      <c r="X116">
        <f t="shared" si="53"/>
        <v>1</v>
      </c>
    </row>
    <row r="117" spans="1:24">
      <c r="A117" t="s">
        <v>23</v>
      </c>
      <c r="B117" t="s">
        <v>11</v>
      </c>
      <c r="C117" t="s">
        <v>110</v>
      </c>
      <c r="D117" t="s">
        <v>19</v>
      </c>
      <c r="E117" t="s">
        <v>19</v>
      </c>
      <c r="F117" t="s">
        <v>19</v>
      </c>
      <c r="G117" t="s">
        <v>19</v>
      </c>
      <c r="H117" s="27">
        <v>0.26236426499999999</v>
      </c>
      <c r="I117" s="27">
        <v>0.44387894179999998</v>
      </c>
      <c r="J117" s="27">
        <f t="shared" si="42"/>
        <v>0.1815146768</v>
      </c>
      <c r="K117" s="27">
        <f t="shared" si="43"/>
        <v>5.7856448602307733</v>
      </c>
      <c r="L117" s="27">
        <f t="shared" si="54"/>
        <v>4.1187790600779213</v>
      </c>
      <c r="M117" s="5">
        <v>1.3</v>
      </c>
      <c r="N117" s="5">
        <f t="shared" si="44"/>
        <v>1.5587417757260713</v>
      </c>
      <c r="O117" s="27">
        <f t="shared" si="45"/>
        <v>0.25874177572607127</v>
      </c>
      <c r="P117" s="27">
        <f t="shared" si="46"/>
        <v>6739.4999999999982</v>
      </c>
      <c r="Q117" s="27">
        <f t="shared" si="55"/>
        <v>206.92857142857142</v>
      </c>
      <c r="R117">
        <f t="shared" si="47"/>
        <v>1</v>
      </c>
      <c r="S117">
        <f t="shared" si="48"/>
        <v>0</v>
      </c>
      <c r="T117">
        <f t="shared" si="49"/>
        <v>0</v>
      </c>
      <c r="U117">
        <f t="shared" si="50"/>
        <v>1</v>
      </c>
      <c r="V117">
        <f t="shared" si="51"/>
        <v>0</v>
      </c>
      <c r="W117">
        <f t="shared" si="52"/>
        <v>0</v>
      </c>
      <c r="X117">
        <f t="shared" si="53"/>
        <v>1</v>
      </c>
    </row>
    <row r="118" spans="1:24">
      <c r="A118" t="s">
        <v>22</v>
      </c>
      <c r="B118" t="s">
        <v>11</v>
      </c>
      <c r="C118" t="s">
        <v>109</v>
      </c>
      <c r="D118" t="s">
        <v>15</v>
      </c>
      <c r="E118" t="s">
        <v>15</v>
      </c>
      <c r="F118" t="s">
        <v>15</v>
      </c>
      <c r="G118" t="s">
        <v>15</v>
      </c>
      <c r="H118" s="27">
        <v>0</v>
      </c>
      <c r="I118" s="27">
        <v>1.0084647529999999</v>
      </c>
      <c r="J118" s="27">
        <f t="shared" si="42"/>
        <v>1.0084647529999999</v>
      </c>
      <c r="K118" s="27">
        <f t="shared" si="43"/>
        <v>6.0480091252307728</v>
      </c>
      <c r="L118" s="27">
        <f t="shared" si="54"/>
        <v>4.3811433250779208</v>
      </c>
      <c r="M118" s="5">
        <v>1</v>
      </c>
      <c r="N118" s="5">
        <f t="shared" si="44"/>
        <v>2.7413890733081407</v>
      </c>
      <c r="O118" s="27">
        <f t="shared" si="45"/>
        <v>1.7413890733081407</v>
      </c>
      <c r="P118" s="27">
        <f t="shared" si="46"/>
        <v>6739.7999999999984</v>
      </c>
      <c r="Q118" s="27">
        <f t="shared" si="55"/>
        <v>207.22857142857143</v>
      </c>
      <c r="R118">
        <f t="shared" si="47"/>
        <v>1</v>
      </c>
      <c r="S118">
        <f t="shared" si="48"/>
        <v>0</v>
      </c>
      <c r="T118">
        <f t="shared" si="49"/>
        <v>0</v>
      </c>
      <c r="U118">
        <f t="shared" si="50"/>
        <v>1</v>
      </c>
      <c r="V118">
        <f t="shared" si="51"/>
        <v>0</v>
      </c>
      <c r="W118">
        <f t="shared" si="52"/>
        <v>0</v>
      </c>
      <c r="X118">
        <f t="shared" si="53"/>
        <v>1</v>
      </c>
    </row>
  </sheetData>
  <sortState ref="A2:X118">
    <sortCondition descending="1" ref="M2:M118"/>
  </sortState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8"/>
  <sheetViews>
    <sheetView workbookViewId="0"/>
  </sheetViews>
  <sheetFormatPr defaultRowHeight="16.5"/>
  <cols>
    <col min="8" max="12" width="9.125" style="27" bestFit="1" customWidth="1"/>
    <col min="13" max="13" width="9.5" style="27" bestFit="1" customWidth="1"/>
    <col min="14" max="14" width="9.5" style="30" bestFit="1" customWidth="1"/>
    <col min="15" max="17" width="9.5" style="27" bestFit="1" customWidth="1"/>
    <col min="28" max="28" width="10.5" bestFit="1" customWidth="1"/>
    <col min="29" max="29" width="21.875" bestFit="1" customWidth="1"/>
  </cols>
  <sheetData>
    <row r="1" spans="1:30">
      <c r="A1" s="23" t="s">
        <v>8</v>
      </c>
      <c r="B1" s="23" t="s">
        <v>9</v>
      </c>
      <c r="C1" s="23" t="s">
        <v>111</v>
      </c>
      <c r="D1" s="23" t="s">
        <v>105</v>
      </c>
      <c r="E1" s="23" t="s">
        <v>106</v>
      </c>
      <c r="F1" s="23" t="s">
        <v>107</v>
      </c>
      <c r="G1" s="23" t="s">
        <v>108</v>
      </c>
      <c r="H1" s="25" t="s">
        <v>35</v>
      </c>
      <c r="I1" s="25" t="s">
        <v>36</v>
      </c>
      <c r="J1" s="25" t="s">
        <v>37</v>
      </c>
      <c r="K1" s="25" t="s">
        <v>38</v>
      </c>
      <c r="L1" s="25" t="s">
        <v>55</v>
      </c>
      <c r="M1" s="29" t="s">
        <v>39</v>
      </c>
      <c r="N1" s="29" t="s">
        <v>40</v>
      </c>
      <c r="O1" s="25" t="s">
        <v>41</v>
      </c>
      <c r="P1" s="25" t="s">
        <v>42</v>
      </c>
      <c r="Q1" s="25" t="s">
        <v>56</v>
      </c>
      <c r="R1" s="23" t="s">
        <v>43</v>
      </c>
      <c r="S1" s="23" t="s">
        <v>44</v>
      </c>
      <c r="T1" s="23" t="s">
        <v>45</v>
      </c>
      <c r="U1" s="23" t="s">
        <v>46</v>
      </c>
      <c r="V1" s="23" t="s">
        <v>47</v>
      </c>
      <c r="W1" s="23" t="s">
        <v>48</v>
      </c>
      <c r="X1" s="23" t="s">
        <v>49</v>
      </c>
      <c r="Z1" s="4" t="s">
        <v>50</v>
      </c>
      <c r="AA1" s="4" t="s">
        <v>4</v>
      </c>
      <c r="AB1" s="4" t="s">
        <v>3</v>
      </c>
    </row>
    <row r="2" spans="1:30">
      <c r="A2" t="s">
        <v>23</v>
      </c>
      <c r="B2" t="s">
        <v>11</v>
      </c>
      <c r="C2" t="s">
        <v>109</v>
      </c>
      <c r="D2" t="s">
        <v>13</v>
      </c>
      <c r="E2" t="s">
        <v>21</v>
      </c>
      <c r="F2" t="s">
        <v>13</v>
      </c>
      <c r="G2" t="s">
        <v>21</v>
      </c>
      <c r="H2" s="27">
        <v>11.198214719999999</v>
      </c>
      <c r="I2" s="27">
        <v>10.780662234099999</v>
      </c>
      <c r="J2" s="27">
        <f t="shared" ref="J2:J65" si="0">ABS(H2-I2)</f>
        <v>0.41755248589999994</v>
      </c>
      <c r="K2" s="27">
        <f t="shared" ref="K2:K65" si="1">ABS($AD$2-H2)</f>
        <v>5.1502055947692265</v>
      </c>
      <c r="L2" s="27">
        <f>ABS($AD$9-H2)</f>
        <v>0.87289869200000147</v>
      </c>
      <c r="M2" s="5">
        <v>73000</v>
      </c>
      <c r="N2" s="5">
        <f>EXP(I2)</f>
        <v>48081.955207708845</v>
      </c>
      <c r="O2" s="27">
        <f t="shared" ref="O2:O65" si="2">ABS(M2-N2)</f>
        <v>24918.044792291155</v>
      </c>
      <c r="P2" s="27">
        <f t="shared" ref="P2:P65" si="3">ABS($AD$3-M2)</f>
        <v>66259.199999999997</v>
      </c>
      <c r="Q2" s="27">
        <f>ABS($AD$10-M2)</f>
        <v>38089.473684210527</v>
      </c>
      <c r="R2">
        <f t="shared" ref="R2:R65" si="4">IF(M2&lt;1000,1,0)</f>
        <v>0</v>
      </c>
      <c r="S2">
        <f t="shared" ref="S2:S65" si="5">IF(M2&gt;=1000,IF(M2&lt;15000,1,0),0)</f>
        <v>0</v>
      </c>
      <c r="T2">
        <f t="shared" ref="T2:T65" si="6">IF(M2&gt;=15000,1,0)</f>
        <v>1</v>
      </c>
      <c r="U2">
        <f t="shared" ref="U2:U65" si="7">IF(N2&lt;1000,1,0)</f>
        <v>0</v>
      </c>
      <c r="V2">
        <f t="shared" ref="V2:V65" si="8">IF(N2&gt;=1000,IF(N2&lt;15000,1,0),0)</f>
        <v>0</v>
      </c>
      <c r="W2">
        <f t="shared" ref="W2:W65" si="9">IF(N2&gt;=15000,1,0)</f>
        <v>1</v>
      </c>
      <c r="X2">
        <f t="shared" ref="X2:X65" si="10">R2*U2+S2*V2+T2*W2</f>
        <v>1</v>
      </c>
      <c r="Z2" s="1" t="s">
        <v>60</v>
      </c>
      <c r="AA2" s="2">
        <f>PEARSON(H2:H118,I2:I118)</f>
        <v>0.99000287127708919</v>
      </c>
      <c r="AB2" s="2">
        <f>PEARSON(M2:M118,N2:N118)</f>
        <v>0.97011592733492336</v>
      </c>
      <c r="AC2" t="s">
        <v>62</v>
      </c>
      <c r="AD2">
        <f>AVERAGE(H2:H118)</f>
        <v>6.0480091252307728</v>
      </c>
    </row>
    <row r="3" spans="1:30">
      <c r="A3" t="s">
        <v>23</v>
      </c>
      <c r="B3" t="s">
        <v>11</v>
      </c>
      <c r="C3" t="s">
        <v>109</v>
      </c>
      <c r="D3" t="s">
        <v>24</v>
      </c>
      <c r="E3" t="s">
        <v>13</v>
      </c>
      <c r="F3" t="s">
        <v>13</v>
      </c>
      <c r="G3" t="s">
        <v>13</v>
      </c>
      <c r="H3" s="27">
        <v>11.127262979999999</v>
      </c>
      <c r="I3" s="27">
        <v>11.060660282100001</v>
      </c>
      <c r="J3" s="27">
        <f t="shared" si="0"/>
        <v>6.6602697899998731E-2</v>
      </c>
      <c r="K3" s="27">
        <f t="shared" si="1"/>
        <v>5.0792538547692265</v>
      </c>
      <c r="L3" s="27">
        <f t="shared" ref="L3:L20" si="11">ABS($AD$9-H3)</f>
        <v>0.80194695200000155</v>
      </c>
      <c r="M3" s="5">
        <v>68000</v>
      </c>
      <c r="N3" s="5">
        <f t="shared" ref="N3:N66" si="12">EXP(I3)</f>
        <v>63618.544187273481</v>
      </c>
      <c r="O3" s="27">
        <f t="shared" si="2"/>
        <v>4381.4558127265191</v>
      </c>
      <c r="P3" s="27">
        <f t="shared" si="3"/>
        <v>61259.200000000004</v>
      </c>
      <c r="Q3" s="27">
        <f t="shared" ref="Q3:Q20" si="13">ABS($AD$10-M3)</f>
        <v>33089.473684210527</v>
      </c>
      <c r="R3">
        <f t="shared" si="4"/>
        <v>0</v>
      </c>
      <c r="S3">
        <f t="shared" si="5"/>
        <v>0</v>
      </c>
      <c r="T3">
        <f t="shared" si="6"/>
        <v>1</v>
      </c>
      <c r="U3">
        <f t="shared" si="7"/>
        <v>0</v>
      </c>
      <c r="V3">
        <f t="shared" si="8"/>
        <v>0</v>
      </c>
      <c r="W3">
        <f t="shared" si="9"/>
        <v>1</v>
      </c>
      <c r="X3">
        <f t="shared" si="10"/>
        <v>1</v>
      </c>
      <c r="Z3" s="1" t="s">
        <v>63</v>
      </c>
      <c r="AA3" s="2">
        <f>AVERAGE(J2:J118)</f>
        <v>0.28860472017435901</v>
      </c>
      <c r="AB3" s="5">
        <f>AVERAGE(O2:O118)</f>
        <v>1253.3058555899343</v>
      </c>
      <c r="AC3" t="s">
        <v>6</v>
      </c>
      <c r="AD3">
        <f>AVERAGE(M2:M118)</f>
        <v>6740.7999999999984</v>
      </c>
    </row>
    <row r="4" spans="1:30">
      <c r="A4" t="s">
        <v>23</v>
      </c>
      <c r="B4" t="s">
        <v>11</v>
      </c>
      <c r="C4" t="s">
        <v>109</v>
      </c>
      <c r="D4" t="s">
        <v>21</v>
      </c>
      <c r="E4" t="s">
        <v>13</v>
      </c>
      <c r="F4" t="s">
        <v>21</v>
      </c>
      <c r="G4" t="s">
        <v>13</v>
      </c>
      <c r="H4" s="27">
        <v>11.00209984</v>
      </c>
      <c r="I4" s="27">
        <v>10.8526917961</v>
      </c>
      <c r="J4" s="27">
        <f t="shared" si="0"/>
        <v>0.1494080438999994</v>
      </c>
      <c r="K4" s="27">
        <f t="shared" si="1"/>
        <v>4.9540907147692268</v>
      </c>
      <c r="L4" s="27">
        <f t="shared" si="11"/>
        <v>0.67678381200000182</v>
      </c>
      <c r="M4" s="5">
        <v>60000</v>
      </c>
      <c r="N4" s="5">
        <f t="shared" si="12"/>
        <v>51673.057653352989</v>
      </c>
      <c r="O4" s="27">
        <f t="shared" si="2"/>
        <v>8326.9423466470107</v>
      </c>
      <c r="P4" s="27">
        <f t="shared" si="3"/>
        <v>53259.200000000004</v>
      </c>
      <c r="Q4" s="27">
        <f t="shared" si="13"/>
        <v>25089.473684210527</v>
      </c>
      <c r="R4">
        <f t="shared" si="4"/>
        <v>0</v>
      </c>
      <c r="S4">
        <f t="shared" si="5"/>
        <v>0</v>
      </c>
      <c r="T4">
        <f t="shared" si="6"/>
        <v>1</v>
      </c>
      <c r="U4">
        <f t="shared" si="7"/>
        <v>0</v>
      </c>
      <c r="V4">
        <f t="shared" si="8"/>
        <v>0</v>
      </c>
      <c r="W4">
        <f t="shared" si="9"/>
        <v>1</v>
      </c>
      <c r="X4">
        <f t="shared" si="10"/>
        <v>1</v>
      </c>
      <c r="Z4" s="1" t="s">
        <v>5</v>
      </c>
      <c r="AA4" s="2">
        <f>SUM(J2:J118)/SUM(K2:K118)</f>
        <v>0.12699638651046499</v>
      </c>
      <c r="AB4" s="2">
        <f>SUM(O2:O118)/SUM(P2:P118)</f>
        <v>0.13147861552064669</v>
      </c>
    </row>
    <row r="5" spans="1:30">
      <c r="A5" t="s">
        <v>23</v>
      </c>
      <c r="B5" t="s">
        <v>11</v>
      </c>
      <c r="C5" t="s">
        <v>109</v>
      </c>
      <c r="D5" t="s">
        <v>24</v>
      </c>
      <c r="E5" t="s">
        <v>13</v>
      </c>
      <c r="F5" t="s">
        <v>24</v>
      </c>
      <c r="G5" t="s">
        <v>13</v>
      </c>
      <c r="H5" s="27">
        <v>10.96819829</v>
      </c>
      <c r="I5" s="27">
        <v>10.899736284799999</v>
      </c>
      <c r="J5" s="27">
        <f t="shared" si="0"/>
        <v>6.8462005200000675E-2</v>
      </c>
      <c r="K5" s="27">
        <f t="shared" si="1"/>
        <v>4.9201891647692273</v>
      </c>
      <c r="L5" s="27">
        <f t="shared" si="11"/>
        <v>0.64288226200000231</v>
      </c>
      <c r="M5" s="5">
        <v>58000</v>
      </c>
      <c r="N5" s="5">
        <f t="shared" si="12"/>
        <v>54162.078549785947</v>
      </c>
      <c r="O5" s="27">
        <f t="shared" si="2"/>
        <v>3837.921450214053</v>
      </c>
      <c r="P5" s="27">
        <f t="shared" si="3"/>
        <v>51259.200000000004</v>
      </c>
      <c r="Q5" s="27">
        <f t="shared" si="13"/>
        <v>23089.473684210527</v>
      </c>
      <c r="R5">
        <f t="shared" si="4"/>
        <v>0</v>
      </c>
      <c r="S5">
        <f t="shared" si="5"/>
        <v>0</v>
      </c>
      <c r="T5">
        <f t="shared" si="6"/>
        <v>1</v>
      </c>
      <c r="U5">
        <f t="shared" si="7"/>
        <v>0</v>
      </c>
      <c r="V5">
        <f t="shared" si="8"/>
        <v>0</v>
      </c>
      <c r="W5">
        <f t="shared" si="9"/>
        <v>1</v>
      </c>
      <c r="X5">
        <f t="shared" si="10"/>
        <v>1</v>
      </c>
      <c r="Z5" s="1" t="s">
        <v>64</v>
      </c>
      <c r="AA5" s="1"/>
      <c r="AB5" s="3">
        <f>AVERAGE(X2:X118)</f>
        <v>0.97435897435897434</v>
      </c>
    </row>
    <row r="6" spans="1:30">
      <c r="A6" t="s">
        <v>10</v>
      </c>
      <c r="B6" t="s">
        <v>11</v>
      </c>
      <c r="C6" t="s">
        <v>109</v>
      </c>
      <c r="D6" t="s">
        <v>12</v>
      </c>
      <c r="E6" t="s">
        <v>13</v>
      </c>
      <c r="F6" t="s">
        <v>13</v>
      </c>
      <c r="G6" t="s">
        <v>13</v>
      </c>
      <c r="H6" s="27">
        <v>10.858999000000001</v>
      </c>
      <c r="I6" s="27">
        <v>10.0713026267</v>
      </c>
      <c r="J6" s="27">
        <f t="shared" si="0"/>
        <v>0.78769637330000108</v>
      </c>
      <c r="K6" s="27">
        <f t="shared" si="1"/>
        <v>4.8109898747692279</v>
      </c>
      <c r="L6" s="27">
        <f t="shared" si="11"/>
        <v>0.53368297200000292</v>
      </c>
      <c r="M6" s="5">
        <v>52000</v>
      </c>
      <c r="N6" s="5">
        <f t="shared" si="12"/>
        <v>23654.357506630578</v>
      </c>
      <c r="O6" s="27">
        <f t="shared" si="2"/>
        <v>28345.642493369422</v>
      </c>
      <c r="P6" s="27">
        <f t="shared" si="3"/>
        <v>45259.200000000004</v>
      </c>
      <c r="Q6" s="27">
        <f t="shared" si="13"/>
        <v>17089.473684210527</v>
      </c>
      <c r="R6">
        <f t="shared" si="4"/>
        <v>0</v>
      </c>
      <c r="S6">
        <f t="shared" si="5"/>
        <v>0</v>
      </c>
      <c r="T6">
        <f t="shared" si="6"/>
        <v>1</v>
      </c>
      <c r="U6">
        <f t="shared" si="7"/>
        <v>0</v>
      </c>
      <c r="V6">
        <f t="shared" si="8"/>
        <v>0</v>
      </c>
      <c r="W6">
        <f t="shared" si="9"/>
        <v>1</v>
      </c>
      <c r="X6">
        <f t="shared" si="10"/>
        <v>1</v>
      </c>
      <c r="Z6" s="1" t="s">
        <v>54</v>
      </c>
      <c r="AA6" s="1"/>
      <c r="AB6" s="1">
        <v>117</v>
      </c>
    </row>
    <row r="7" spans="1:30">
      <c r="A7" t="s">
        <v>23</v>
      </c>
      <c r="B7" t="s">
        <v>11</v>
      </c>
      <c r="C7" t="s">
        <v>109</v>
      </c>
      <c r="D7" t="s">
        <v>21</v>
      </c>
      <c r="E7" t="s">
        <v>13</v>
      </c>
      <c r="F7" t="s">
        <v>13</v>
      </c>
      <c r="G7" t="s">
        <v>21</v>
      </c>
      <c r="H7" s="27">
        <v>10.77895629</v>
      </c>
      <c r="I7" s="27">
        <v>10.7201207761</v>
      </c>
      <c r="J7" s="27">
        <f t="shared" si="0"/>
        <v>5.883551390000008E-2</v>
      </c>
      <c r="K7" s="27">
        <f t="shared" si="1"/>
        <v>4.7309471647692272</v>
      </c>
      <c r="L7" s="27">
        <f t="shared" si="11"/>
        <v>0.45364026200000218</v>
      </c>
      <c r="M7" s="5">
        <v>48000</v>
      </c>
      <c r="N7" s="5">
        <f t="shared" si="12"/>
        <v>45257.368520360382</v>
      </c>
      <c r="O7" s="27">
        <f t="shared" si="2"/>
        <v>2742.6314796396182</v>
      </c>
      <c r="P7" s="27">
        <f t="shared" si="3"/>
        <v>41259.200000000004</v>
      </c>
      <c r="Q7" s="27">
        <f t="shared" si="13"/>
        <v>13089.473684210527</v>
      </c>
      <c r="R7">
        <f t="shared" si="4"/>
        <v>0</v>
      </c>
      <c r="S7">
        <f t="shared" si="5"/>
        <v>0</v>
      </c>
      <c r="T7">
        <f t="shared" si="6"/>
        <v>1</v>
      </c>
      <c r="U7">
        <f t="shared" si="7"/>
        <v>0</v>
      </c>
      <c r="V7">
        <f t="shared" si="8"/>
        <v>0</v>
      </c>
      <c r="W7">
        <f t="shared" si="9"/>
        <v>1</v>
      </c>
      <c r="X7">
        <f t="shared" si="10"/>
        <v>1</v>
      </c>
    </row>
    <row r="8" spans="1:30">
      <c r="A8" t="s">
        <v>23</v>
      </c>
      <c r="B8" t="s">
        <v>11</v>
      </c>
      <c r="C8" t="s">
        <v>109</v>
      </c>
      <c r="D8" t="s">
        <v>13</v>
      </c>
      <c r="E8" t="s">
        <v>13</v>
      </c>
      <c r="F8" t="s">
        <v>21</v>
      </c>
      <c r="G8" t="s">
        <v>21</v>
      </c>
      <c r="H8" s="27">
        <v>10.59663473</v>
      </c>
      <c r="I8" s="27">
        <v>10.3681964364</v>
      </c>
      <c r="J8" s="27">
        <f t="shared" si="0"/>
        <v>0.22843829360000001</v>
      </c>
      <c r="K8" s="27">
        <f t="shared" si="1"/>
        <v>4.5486256047692271</v>
      </c>
      <c r="L8" s="27">
        <f t="shared" si="11"/>
        <v>0.27131870200000208</v>
      </c>
      <c r="M8" s="5">
        <v>40000</v>
      </c>
      <c r="N8" s="5">
        <f t="shared" si="12"/>
        <v>31831.015906434321</v>
      </c>
      <c r="O8" s="27">
        <f t="shared" si="2"/>
        <v>8168.9840935656794</v>
      </c>
      <c r="P8" s="27">
        <f t="shared" si="3"/>
        <v>33259.200000000004</v>
      </c>
      <c r="Q8" s="27">
        <f t="shared" si="13"/>
        <v>5089.4736842105267</v>
      </c>
      <c r="R8">
        <f t="shared" si="4"/>
        <v>0</v>
      </c>
      <c r="S8">
        <f t="shared" si="5"/>
        <v>0</v>
      </c>
      <c r="T8">
        <f t="shared" si="6"/>
        <v>1</v>
      </c>
      <c r="U8">
        <f t="shared" si="7"/>
        <v>0</v>
      </c>
      <c r="V8">
        <f t="shared" si="8"/>
        <v>0</v>
      </c>
      <c r="W8">
        <f t="shared" si="9"/>
        <v>1</v>
      </c>
      <c r="X8">
        <f t="shared" si="10"/>
        <v>1</v>
      </c>
      <c r="Z8" s="4" t="s">
        <v>51</v>
      </c>
      <c r="AA8" s="4" t="s">
        <v>4</v>
      </c>
      <c r="AB8" s="4" t="s">
        <v>3</v>
      </c>
    </row>
    <row r="9" spans="1:30">
      <c r="A9" t="s">
        <v>23</v>
      </c>
      <c r="B9" t="s">
        <v>11</v>
      </c>
      <c r="C9" t="s">
        <v>109</v>
      </c>
      <c r="D9" t="s">
        <v>21</v>
      </c>
      <c r="E9" t="s">
        <v>13</v>
      </c>
      <c r="F9" t="s">
        <v>13</v>
      </c>
      <c r="G9" t="s">
        <v>13</v>
      </c>
      <c r="H9" s="27">
        <v>10.491274219999999</v>
      </c>
      <c r="I9" s="27">
        <v>10.4395433212</v>
      </c>
      <c r="J9" s="27">
        <f t="shared" si="0"/>
        <v>5.1730898799998926E-2</v>
      </c>
      <c r="K9" s="27">
        <f t="shared" si="1"/>
        <v>4.4432650947692265</v>
      </c>
      <c r="L9" s="27">
        <f t="shared" si="11"/>
        <v>0.1659581920000015</v>
      </c>
      <c r="M9" s="5">
        <v>36000</v>
      </c>
      <c r="N9" s="5">
        <f t="shared" si="12"/>
        <v>34185.037290799584</v>
      </c>
      <c r="O9" s="27">
        <f t="shared" si="2"/>
        <v>1814.9627092004157</v>
      </c>
      <c r="P9" s="27">
        <f t="shared" si="3"/>
        <v>29259.200000000001</v>
      </c>
      <c r="Q9" s="27">
        <f t="shared" si="13"/>
        <v>1089.4736842105267</v>
      </c>
      <c r="R9">
        <f t="shared" si="4"/>
        <v>0</v>
      </c>
      <c r="S9">
        <f t="shared" si="5"/>
        <v>0</v>
      </c>
      <c r="T9">
        <f t="shared" si="6"/>
        <v>1</v>
      </c>
      <c r="U9">
        <f t="shared" si="7"/>
        <v>0</v>
      </c>
      <c r="V9">
        <f t="shared" si="8"/>
        <v>0</v>
      </c>
      <c r="W9">
        <f t="shared" si="9"/>
        <v>1</v>
      </c>
      <c r="X9">
        <f t="shared" si="10"/>
        <v>1</v>
      </c>
      <c r="Z9" s="1" t="s">
        <v>2</v>
      </c>
      <c r="AA9" s="2">
        <f>PEARSON(H2:H20,I2:I20)</f>
        <v>0.87160657089478677</v>
      </c>
      <c r="AB9" s="2">
        <f>PEARSON(M2:M20,N2:N20)</f>
        <v>0.8862982172056133</v>
      </c>
      <c r="AC9" t="s">
        <v>61</v>
      </c>
      <c r="AD9">
        <f>AVERAGE(H2:H20)</f>
        <v>10.325316027999998</v>
      </c>
    </row>
    <row r="10" spans="1:30">
      <c r="A10" t="s">
        <v>23</v>
      </c>
      <c r="B10" t="s">
        <v>11</v>
      </c>
      <c r="C10" t="s">
        <v>109</v>
      </c>
      <c r="D10" t="s">
        <v>13</v>
      </c>
      <c r="E10" t="s">
        <v>21</v>
      </c>
      <c r="F10" t="s">
        <v>21</v>
      </c>
      <c r="G10" t="s">
        <v>13</v>
      </c>
      <c r="H10" s="27">
        <v>10.37349118</v>
      </c>
      <c r="I10" s="27">
        <v>10.4748790732</v>
      </c>
      <c r="J10" s="27">
        <f t="shared" si="0"/>
        <v>0.10138789320000008</v>
      </c>
      <c r="K10" s="27">
        <f t="shared" si="1"/>
        <v>4.3254820547692274</v>
      </c>
      <c r="L10" s="27">
        <f t="shared" si="11"/>
        <v>4.8175152000002441E-2</v>
      </c>
      <c r="M10" s="5">
        <v>32000</v>
      </c>
      <c r="N10" s="5">
        <f t="shared" si="12"/>
        <v>35414.586886869285</v>
      </c>
      <c r="O10" s="27">
        <f t="shared" si="2"/>
        <v>3414.5868868692851</v>
      </c>
      <c r="P10" s="27">
        <f t="shared" si="3"/>
        <v>25259.200000000001</v>
      </c>
      <c r="Q10" s="27">
        <f t="shared" si="13"/>
        <v>2910.5263157894733</v>
      </c>
      <c r="R10">
        <f t="shared" si="4"/>
        <v>0</v>
      </c>
      <c r="S10">
        <f t="shared" si="5"/>
        <v>0</v>
      </c>
      <c r="T10">
        <f t="shared" si="6"/>
        <v>1</v>
      </c>
      <c r="U10">
        <f t="shared" si="7"/>
        <v>0</v>
      </c>
      <c r="V10">
        <f t="shared" si="8"/>
        <v>0</v>
      </c>
      <c r="W10">
        <f t="shared" si="9"/>
        <v>1</v>
      </c>
      <c r="X10">
        <f t="shared" si="10"/>
        <v>1</v>
      </c>
      <c r="Z10" s="1" t="s">
        <v>1</v>
      </c>
      <c r="AA10" s="2">
        <f>AVERAGE(J2:J20)</f>
        <v>0.18567501565789443</v>
      </c>
      <c r="AB10" s="5">
        <f>AVERAGE(O2:O20)</f>
        <v>6191.777996624287</v>
      </c>
      <c r="AC10" t="s">
        <v>65</v>
      </c>
      <c r="AD10">
        <f>AVERAGE(M2:M20)</f>
        <v>34910.526315789473</v>
      </c>
    </row>
    <row r="11" spans="1:30">
      <c r="A11" t="s">
        <v>23</v>
      </c>
      <c r="B11" t="s">
        <v>11</v>
      </c>
      <c r="C11" t="s">
        <v>109</v>
      </c>
      <c r="D11" t="s">
        <v>24</v>
      </c>
      <c r="E11" t="s">
        <v>13</v>
      </c>
      <c r="F11" t="s">
        <v>13</v>
      </c>
      <c r="G11" t="s">
        <v>24</v>
      </c>
      <c r="H11" s="27">
        <v>10.08580911</v>
      </c>
      <c r="I11" s="27">
        <v>10.054596721199999</v>
      </c>
      <c r="J11" s="27">
        <f t="shared" si="0"/>
        <v>3.1212388800000213E-2</v>
      </c>
      <c r="K11" s="27">
        <f t="shared" si="1"/>
        <v>4.0377999847692267</v>
      </c>
      <c r="L11" s="27">
        <f t="shared" si="11"/>
        <v>0.23950691799999824</v>
      </c>
      <c r="M11" s="5">
        <v>24000</v>
      </c>
      <c r="N11" s="5">
        <f t="shared" si="12"/>
        <v>23262.472556070024</v>
      </c>
      <c r="O11" s="27">
        <f t="shared" si="2"/>
        <v>737.52744392997556</v>
      </c>
      <c r="P11" s="27">
        <f t="shared" si="3"/>
        <v>17259.2</v>
      </c>
      <c r="Q11" s="27">
        <f t="shared" si="13"/>
        <v>10910.526315789473</v>
      </c>
      <c r="R11">
        <f t="shared" si="4"/>
        <v>0</v>
      </c>
      <c r="S11">
        <f t="shared" si="5"/>
        <v>0</v>
      </c>
      <c r="T11">
        <f t="shared" si="6"/>
        <v>1</v>
      </c>
      <c r="U11">
        <f t="shared" si="7"/>
        <v>0</v>
      </c>
      <c r="V11">
        <f t="shared" si="8"/>
        <v>0</v>
      </c>
      <c r="W11">
        <f t="shared" si="9"/>
        <v>1</v>
      </c>
      <c r="X11">
        <f t="shared" si="10"/>
        <v>1</v>
      </c>
      <c r="Z11" s="1" t="s">
        <v>5</v>
      </c>
      <c r="AA11" s="2">
        <f>SUM(J2:J20)/SUM(L2:L20)</f>
        <v>0.39485097992130341</v>
      </c>
      <c r="AB11" s="2">
        <f>SUM(O2:O20)/SUM(Q2:Q20)</f>
        <v>0.37775161508506855</v>
      </c>
    </row>
    <row r="12" spans="1:30">
      <c r="A12" t="s">
        <v>23</v>
      </c>
      <c r="B12" t="s">
        <v>11</v>
      </c>
      <c r="C12" t="s">
        <v>109</v>
      </c>
      <c r="D12" t="s">
        <v>13</v>
      </c>
      <c r="E12" t="s">
        <v>24</v>
      </c>
      <c r="F12" t="s">
        <v>13</v>
      </c>
      <c r="G12" t="s">
        <v>24</v>
      </c>
      <c r="H12" s="27">
        <v>9.9987977319999999</v>
      </c>
      <c r="I12" s="27">
        <v>9.8693279133999994</v>
      </c>
      <c r="J12" s="27">
        <f t="shared" si="0"/>
        <v>0.12946981860000051</v>
      </c>
      <c r="K12" s="27">
        <f t="shared" si="1"/>
        <v>3.9507886067692271</v>
      </c>
      <c r="L12" s="27">
        <f t="shared" si="11"/>
        <v>0.32651829599999793</v>
      </c>
      <c r="M12" s="5">
        <v>22000</v>
      </c>
      <c r="N12" s="5">
        <f t="shared" si="12"/>
        <v>19328.344286264288</v>
      </c>
      <c r="O12" s="27">
        <f t="shared" si="2"/>
        <v>2671.6557137357122</v>
      </c>
      <c r="P12" s="27">
        <f t="shared" si="3"/>
        <v>15259.2</v>
      </c>
      <c r="Q12" s="27">
        <f t="shared" si="13"/>
        <v>12910.526315789473</v>
      </c>
      <c r="R12">
        <f t="shared" si="4"/>
        <v>0</v>
      </c>
      <c r="S12">
        <f t="shared" si="5"/>
        <v>0</v>
      </c>
      <c r="T12">
        <f t="shared" si="6"/>
        <v>1</v>
      </c>
      <c r="U12">
        <f t="shared" si="7"/>
        <v>0</v>
      </c>
      <c r="V12">
        <f t="shared" si="8"/>
        <v>0</v>
      </c>
      <c r="W12">
        <f t="shared" si="9"/>
        <v>1</v>
      </c>
      <c r="X12">
        <f t="shared" si="10"/>
        <v>1</v>
      </c>
      <c r="Z12" s="1" t="s">
        <v>34</v>
      </c>
      <c r="AA12" s="1"/>
      <c r="AB12" s="3">
        <f>AVERAGE(X2:X20)</f>
        <v>0.94736842105263153</v>
      </c>
    </row>
    <row r="13" spans="1:30">
      <c r="A13" t="s">
        <v>23</v>
      </c>
      <c r="B13" t="s">
        <v>11</v>
      </c>
      <c r="C13" t="s">
        <v>109</v>
      </c>
      <c r="D13" t="s">
        <v>13</v>
      </c>
      <c r="E13" t="s">
        <v>13</v>
      </c>
      <c r="F13" t="s">
        <v>24</v>
      </c>
      <c r="G13" t="s">
        <v>13</v>
      </c>
      <c r="H13" s="27">
        <v>9.9522777169999994</v>
      </c>
      <c r="I13" s="27">
        <v>9.9045777398000006</v>
      </c>
      <c r="J13" s="27">
        <f t="shared" si="0"/>
        <v>4.7699977199998855E-2</v>
      </c>
      <c r="K13" s="27">
        <f t="shared" si="1"/>
        <v>3.9042685917692266</v>
      </c>
      <c r="L13" s="27">
        <f t="shared" si="11"/>
        <v>0.3730383109999984</v>
      </c>
      <c r="M13" s="5">
        <v>21000</v>
      </c>
      <c r="N13" s="5">
        <f t="shared" si="12"/>
        <v>20021.815634680319</v>
      </c>
      <c r="O13" s="27">
        <f t="shared" si="2"/>
        <v>978.18436531968109</v>
      </c>
      <c r="P13" s="27">
        <f t="shared" si="3"/>
        <v>14259.2</v>
      </c>
      <c r="Q13" s="27">
        <f t="shared" si="13"/>
        <v>13910.526315789473</v>
      </c>
      <c r="R13">
        <f t="shared" si="4"/>
        <v>0</v>
      </c>
      <c r="S13">
        <f t="shared" si="5"/>
        <v>0</v>
      </c>
      <c r="T13">
        <f t="shared" si="6"/>
        <v>1</v>
      </c>
      <c r="U13">
        <f t="shared" si="7"/>
        <v>0</v>
      </c>
      <c r="V13">
        <f t="shared" si="8"/>
        <v>0</v>
      </c>
      <c r="W13">
        <f t="shared" si="9"/>
        <v>1</v>
      </c>
      <c r="X13">
        <f t="shared" si="10"/>
        <v>1</v>
      </c>
      <c r="Z13" s="1" t="s">
        <v>66</v>
      </c>
      <c r="AA13" s="1"/>
      <c r="AB13" s="1">
        <v>19</v>
      </c>
    </row>
    <row r="14" spans="1:30">
      <c r="A14" t="s">
        <v>10</v>
      </c>
      <c r="B14" t="s">
        <v>11</v>
      </c>
      <c r="C14" t="s">
        <v>109</v>
      </c>
      <c r="D14" t="s">
        <v>13</v>
      </c>
      <c r="E14" t="s">
        <v>12</v>
      </c>
      <c r="F14" t="s">
        <v>14</v>
      </c>
      <c r="G14" t="s">
        <v>14</v>
      </c>
      <c r="H14" s="27">
        <v>9.9034875529999997</v>
      </c>
      <c r="I14" s="27">
        <v>9.5685329519</v>
      </c>
      <c r="J14" s="27">
        <f t="shared" si="0"/>
        <v>0.33495460109999975</v>
      </c>
      <c r="K14" s="27">
        <f t="shared" si="1"/>
        <v>3.8554784277692269</v>
      </c>
      <c r="L14" s="27">
        <f t="shared" si="11"/>
        <v>0.42182847499999809</v>
      </c>
      <c r="M14" s="5">
        <v>20000</v>
      </c>
      <c r="N14" s="5">
        <f t="shared" si="12"/>
        <v>14307.411259676746</v>
      </c>
      <c r="O14" s="27">
        <f t="shared" si="2"/>
        <v>5692.5887403232537</v>
      </c>
      <c r="P14" s="27">
        <f t="shared" si="3"/>
        <v>13259.2</v>
      </c>
      <c r="Q14" s="27">
        <f t="shared" si="13"/>
        <v>14910.526315789473</v>
      </c>
      <c r="R14">
        <f t="shared" si="4"/>
        <v>0</v>
      </c>
      <c r="S14">
        <f t="shared" si="5"/>
        <v>0</v>
      </c>
      <c r="T14">
        <f t="shared" si="6"/>
        <v>1</v>
      </c>
      <c r="U14">
        <f t="shared" si="7"/>
        <v>0</v>
      </c>
      <c r="V14">
        <f t="shared" si="8"/>
        <v>1</v>
      </c>
      <c r="W14">
        <f t="shared" si="9"/>
        <v>0</v>
      </c>
      <c r="X14">
        <f t="shared" si="10"/>
        <v>0</v>
      </c>
    </row>
    <row r="15" spans="1:30">
      <c r="A15" t="s">
        <v>23</v>
      </c>
      <c r="B15" t="s">
        <v>11</v>
      </c>
      <c r="C15" t="s">
        <v>109</v>
      </c>
      <c r="D15" t="s">
        <v>21</v>
      </c>
      <c r="E15" t="s">
        <v>21</v>
      </c>
      <c r="F15" t="s">
        <v>13</v>
      </c>
      <c r="G15" t="s">
        <v>13</v>
      </c>
      <c r="H15" s="27">
        <v>9.9034875529999997</v>
      </c>
      <c r="I15" s="27">
        <v>10.127508540099999</v>
      </c>
      <c r="J15" s="27">
        <f t="shared" si="0"/>
        <v>0.2240209870999994</v>
      </c>
      <c r="K15" s="27">
        <f t="shared" si="1"/>
        <v>3.8554784277692269</v>
      </c>
      <c r="L15" s="27">
        <f t="shared" si="11"/>
        <v>0.42182847499999809</v>
      </c>
      <c r="M15" s="5">
        <v>20000</v>
      </c>
      <c r="N15" s="5">
        <f t="shared" si="12"/>
        <v>25021.945532736525</v>
      </c>
      <c r="O15" s="27">
        <f t="shared" si="2"/>
        <v>5021.9455327365249</v>
      </c>
      <c r="P15" s="27">
        <f t="shared" si="3"/>
        <v>13259.2</v>
      </c>
      <c r="Q15" s="27">
        <f t="shared" si="13"/>
        <v>14910.526315789473</v>
      </c>
      <c r="R15">
        <f t="shared" si="4"/>
        <v>0</v>
      </c>
      <c r="S15">
        <f t="shared" si="5"/>
        <v>0</v>
      </c>
      <c r="T15">
        <f t="shared" si="6"/>
        <v>1</v>
      </c>
      <c r="U15">
        <f t="shared" si="7"/>
        <v>0</v>
      </c>
      <c r="V15">
        <f t="shared" si="8"/>
        <v>0</v>
      </c>
      <c r="W15">
        <f t="shared" si="9"/>
        <v>1</v>
      </c>
      <c r="X15">
        <f t="shared" si="10"/>
        <v>1</v>
      </c>
      <c r="Z15" s="4" t="s">
        <v>52</v>
      </c>
      <c r="AA15" s="4" t="s">
        <v>4</v>
      </c>
      <c r="AB15" s="4" t="s">
        <v>3</v>
      </c>
    </row>
    <row r="16" spans="1:30">
      <c r="A16" t="s">
        <v>23</v>
      </c>
      <c r="B16" t="s">
        <v>11</v>
      </c>
      <c r="C16" t="s">
        <v>109</v>
      </c>
      <c r="D16" t="s">
        <v>13</v>
      </c>
      <c r="E16" t="s">
        <v>24</v>
      </c>
      <c r="F16" t="s">
        <v>13</v>
      </c>
      <c r="G16" t="s">
        <v>13</v>
      </c>
      <c r="H16" s="27">
        <v>9.9034875529999997</v>
      </c>
      <c r="I16" s="27">
        <v>9.8833116378000003</v>
      </c>
      <c r="J16" s="27">
        <f t="shared" si="0"/>
        <v>2.0175915199999395E-2</v>
      </c>
      <c r="K16" s="27">
        <f t="shared" si="1"/>
        <v>3.8554784277692269</v>
      </c>
      <c r="L16" s="27">
        <f t="shared" si="11"/>
        <v>0.42182847499999809</v>
      </c>
      <c r="M16" s="5">
        <v>20000</v>
      </c>
      <c r="N16" s="5">
        <f t="shared" si="12"/>
        <v>19600.525141630198</v>
      </c>
      <c r="O16" s="27">
        <f t="shared" si="2"/>
        <v>399.47485836980195</v>
      </c>
      <c r="P16" s="27">
        <f t="shared" si="3"/>
        <v>13259.2</v>
      </c>
      <c r="Q16" s="27">
        <f t="shared" si="13"/>
        <v>14910.526315789473</v>
      </c>
      <c r="R16">
        <f t="shared" si="4"/>
        <v>0</v>
      </c>
      <c r="S16">
        <f t="shared" si="5"/>
        <v>0</v>
      </c>
      <c r="T16">
        <f t="shared" si="6"/>
        <v>1</v>
      </c>
      <c r="U16">
        <f t="shared" si="7"/>
        <v>0</v>
      </c>
      <c r="V16">
        <f t="shared" si="8"/>
        <v>0</v>
      </c>
      <c r="W16">
        <f t="shared" si="9"/>
        <v>1</v>
      </c>
      <c r="X16">
        <f t="shared" si="10"/>
        <v>1</v>
      </c>
      <c r="Z16" s="1" t="s">
        <v>2</v>
      </c>
      <c r="AA16" s="2">
        <f>PEARSON(H21:H41,I21:I41)</f>
        <v>0.87614027787494275</v>
      </c>
      <c r="AB16" s="2">
        <f>PEARSON(M21:M41,N21:N41)</f>
        <v>0.94357714930088632</v>
      </c>
      <c r="AC16" t="s">
        <v>61</v>
      </c>
      <c r="AD16">
        <f>AVERAGE(H21:H41)</f>
        <v>8.2899060518571428</v>
      </c>
    </row>
    <row r="17" spans="1:30">
      <c r="A17" t="s">
        <v>23</v>
      </c>
      <c r="B17" t="s">
        <v>11</v>
      </c>
      <c r="C17" t="s">
        <v>109</v>
      </c>
      <c r="D17" t="s">
        <v>13</v>
      </c>
      <c r="E17" t="s">
        <v>13</v>
      </c>
      <c r="F17" t="s">
        <v>24</v>
      </c>
      <c r="G17" t="s">
        <v>24</v>
      </c>
      <c r="H17" s="27">
        <v>9.7981270370000004</v>
      </c>
      <c r="I17" s="27">
        <v>10.0846003054</v>
      </c>
      <c r="J17" s="27">
        <f t="shared" si="0"/>
        <v>0.28647326839999998</v>
      </c>
      <c r="K17" s="27">
        <f t="shared" si="1"/>
        <v>3.7501179117692276</v>
      </c>
      <c r="L17" s="27">
        <f t="shared" si="11"/>
        <v>0.52718899099999739</v>
      </c>
      <c r="M17" s="5">
        <v>18000</v>
      </c>
      <c r="N17" s="5">
        <f t="shared" si="12"/>
        <v>23971.006233098207</v>
      </c>
      <c r="O17" s="27">
        <f t="shared" si="2"/>
        <v>5971.0062330982073</v>
      </c>
      <c r="P17" s="27">
        <f t="shared" si="3"/>
        <v>11259.2</v>
      </c>
      <c r="Q17" s="27">
        <f t="shared" si="13"/>
        <v>16910.526315789473</v>
      </c>
      <c r="R17">
        <f t="shared" si="4"/>
        <v>0</v>
      </c>
      <c r="S17">
        <f t="shared" si="5"/>
        <v>0</v>
      </c>
      <c r="T17">
        <f t="shared" si="6"/>
        <v>1</v>
      </c>
      <c r="U17">
        <f t="shared" si="7"/>
        <v>0</v>
      </c>
      <c r="V17">
        <f t="shared" si="8"/>
        <v>0</v>
      </c>
      <c r="W17">
        <f t="shared" si="9"/>
        <v>1</v>
      </c>
      <c r="X17">
        <f t="shared" si="10"/>
        <v>1</v>
      </c>
      <c r="Z17" s="1" t="s">
        <v>1</v>
      </c>
      <c r="AA17" s="2">
        <f>AVERAGE(J21:J41)</f>
        <v>0.3411216703142857</v>
      </c>
      <c r="AB17" s="5">
        <f>AVERAGE(O21:O41)</f>
        <v>1156.9264450472467</v>
      </c>
      <c r="AC17" t="s">
        <v>6</v>
      </c>
      <c r="AD17">
        <f>AVERAGE(M21:M41)</f>
        <v>5206.666666666667</v>
      </c>
    </row>
    <row r="18" spans="1:30">
      <c r="A18" t="s">
        <v>25</v>
      </c>
      <c r="B18" t="s">
        <v>26</v>
      </c>
      <c r="C18" t="s">
        <v>110</v>
      </c>
      <c r="D18" t="s">
        <v>27</v>
      </c>
      <c r="E18" t="s">
        <v>13</v>
      </c>
      <c r="F18" t="s">
        <v>13</v>
      </c>
      <c r="G18" t="s">
        <v>13</v>
      </c>
      <c r="H18" s="27">
        <v>9.7584617809999994</v>
      </c>
      <c r="I18" s="27">
        <v>9.7168520180000009</v>
      </c>
      <c r="J18" s="27">
        <f t="shared" si="0"/>
        <v>4.1609762999998523E-2</v>
      </c>
      <c r="K18" s="27">
        <f t="shared" si="1"/>
        <v>3.7104526557692266</v>
      </c>
      <c r="L18" s="27">
        <f t="shared" si="11"/>
        <v>0.56685424699999842</v>
      </c>
      <c r="M18" s="5">
        <v>17300</v>
      </c>
      <c r="N18" s="5">
        <f t="shared" si="12"/>
        <v>16594.921901556911</v>
      </c>
      <c r="O18" s="27">
        <f t="shared" si="2"/>
        <v>705.0780984430894</v>
      </c>
      <c r="P18" s="27">
        <f t="shared" si="3"/>
        <v>10559.2</v>
      </c>
      <c r="Q18" s="27">
        <f t="shared" si="13"/>
        <v>17610.526315789473</v>
      </c>
      <c r="R18">
        <f t="shared" si="4"/>
        <v>0</v>
      </c>
      <c r="S18">
        <f t="shared" si="5"/>
        <v>0</v>
      </c>
      <c r="T18">
        <f t="shared" si="6"/>
        <v>1</v>
      </c>
      <c r="U18">
        <f t="shared" si="7"/>
        <v>0</v>
      </c>
      <c r="V18">
        <f t="shared" si="8"/>
        <v>0</v>
      </c>
      <c r="W18">
        <f t="shared" si="9"/>
        <v>1</v>
      </c>
      <c r="X18">
        <f t="shared" si="10"/>
        <v>1</v>
      </c>
      <c r="Z18" s="1" t="s">
        <v>5</v>
      </c>
      <c r="AA18" s="2">
        <f>SUM(J21:J41)/SUM(L21:L41)</f>
        <v>0.53609705078871139</v>
      </c>
      <c r="AB18" s="2">
        <f>SUM(O21:O41)/SUM(Q21:Q41)</f>
        <v>0.36902620646031381</v>
      </c>
    </row>
    <row r="19" spans="1:30">
      <c r="A19" t="s">
        <v>10</v>
      </c>
      <c r="B19" t="s">
        <v>11</v>
      </c>
      <c r="C19" t="s">
        <v>109</v>
      </c>
      <c r="D19" t="s">
        <v>13</v>
      </c>
      <c r="E19" t="s">
        <v>13</v>
      </c>
      <c r="F19" t="s">
        <v>13</v>
      </c>
      <c r="G19" t="s">
        <v>13</v>
      </c>
      <c r="H19" s="27">
        <v>9.7409686230000005</v>
      </c>
      <c r="I19" s="27">
        <v>10.0889013606</v>
      </c>
      <c r="J19" s="27">
        <f t="shared" si="0"/>
        <v>0.34793273759999899</v>
      </c>
      <c r="K19" s="27">
        <f t="shared" si="1"/>
        <v>3.6929594977692277</v>
      </c>
      <c r="L19" s="27">
        <f t="shared" si="11"/>
        <v>0.58434740499999727</v>
      </c>
      <c r="M19" s="5">
        <v>17000</v>
      </c>
      <c r="N19" s="5">
        <f t="shared" si="12"/>
        <v>24074.328893057136</v>
      </c>
      <c r="O19" s="27">
        <f t="shared" si="2"/>
        <v>7074.3288930571362</v>
      </c>
      <c r="P19" s="27">
        <f t="shared" si="3"/>
        <v>10259.200000000001</v>
      </c>
      <c r="Q19" s="27">
        <f t="shared" si="13"/>
        <v>17910.526315789473</v>
      </c>
      <c r="R19">
        <f t="shared" si="4"/>
        <v>0</v>
      </c>
      <c r="S19">
        <f t="shared" si="5"/>
        <v>0</v>
      </c>
      <c r="T19">
        <f t="shared" si="6"/>
        <v>1</v>
      </c>
      <c r="U19">
        <f t="shared" si="7"/>
        <v>0</v>
      </c>
      <c r="V19">
        <f t="shared" si="8"/>
        <v>0</v>
      </c>
      <c r="W19">
        <f t="shared" si="9"/>
        <v>1</v>
      </c>
      <c r="X19">
        <f t="shared" si="10"/>
        <v>1</v>
      </c>
      <c r="Z19" s="1" t="s">
        <v>34</v>
      </c>
      <c r="AA19" s="1"/>
      <c r="AB19" s="3">
        <f>AVERAGE(X21:X41)</f>
        <v>0.95238095238095233</v>
      </c>
    </row>
    <row r="20" spans="1:30">
      <c r="A20" t="s">
        <v>23</v>
      </c>
      <c r="B20" t="s">
        <v>11</v>
      </c>
      <c r="C20" t="s">
        <v>109</v>
      </c>
      <c r="D20" t="s">
        <v>13</v>
      </c>
      <c r="E20" t="s">
        <v>24</v>
      </c>
      <c r="F20" t="s">
        <v>24</v>
      </c>
      <c r="G20" t="s">
        <v>13</v>
      </c>
      <c r="H20" s="27">
        <v>9.7409686230000005</v>
      </c>
      <c r="I20" s="27">
        <v>9.8751302578000004</v>
      </c>
      <c r="J20" s="27">
        <f t="shared" si="0"/>
        <v>0.13416163479999987</v>
      </c>
      <c r="K20" s="27">
        <f t="shared" si="1"/>
        <v>3.6929594977692277</v>
      </c>
      <c r="L20" s="27">
        <f t="shared" si="11"/>
        <v>0.58434740499999727</v>
      </c>
      <c r="M20" s="5">
        <v>17000</v>
      </c>
      <c r="N20" s="5">
        <f t="shared" si="12"/>
        <v>19440.819992324916</v>
      </c>
      <c r="O20" s="27">
        <f t="shared" si="2"/>
        <v>2440.8199923249158</v>
      </c>
      <c r="P20" s="27">
        <f t="shared" si="3"/>
        <v>10259.200000000001</v>
      </c>
      <c r="Q20" s="27">
        <f t="shared" si="13"/>
        <v>17910.526315789473</v>
      </c>
      <c r="R20">
        <f t="shared" si="4"/>
        <v>0</v>
      </c>
      <c r="S20">
        <f t="shared" si="5"/>
        <v>0</v>
      </c>
      <c r="T20">
        <f t="shared" si="6"/>
        <v>1</v>
      </c>
      <c r="U20">
        <f t="shared" si="7"/>
        <v>0</v>
      </c>
      <c r="V20">
        <f t="shared" si="8"/>
        <v>0</v>
      </c>
      <c r="W20">
        <f t="shared" si="9"/>
        <v>1</v>
      </c>
      <c r="X20">
        <f t="shared" si="10"/>
        <v>1</v>
      </c>
      <c r="Z20" s="1" t="s">
        <v>54</v>
      </c>
      <c r="AA20" s="1"/>
      <c r="AB20" s="1">
        <v>21</v>
      </c>
    </row>
    <row r="21" spans="1:30">
      <c r="A21" t="s">
        <v>23</v>
      </c>
      <c r="B21" t="s">
        <v>11</v>
      </c>
      <c r="C21" t="s">
        <v>109</v>
      </c>
      <c r="D21" t="s">
        <v>24</v>
      </c>
      <c r="E21" t="s">
        <v>24</v>
      </c>
      <c r="F21" t="s">
        <v>13</v>
      </c>
      <c r="G21" t="s">
        <v>13</v>
      </c>
      <c r="H21" s="27">
        <v>9.4727046359999996</v>
      </c>
      <c r="I21" s="27">
        <v>9.5247576478999996</v>
      </c>
      <c r="J21" s="27">
        <f t="shared" si="0"/>
        <v>5.2053011900000001E-2</v>
      </c>
      <c r="K21" s="27">
        <f t="shared" si="1"/>
        <v>3.4246955107692267</v>
      </c>
      <c r="L21" s="27">
        <f>ABS($AD$16-H21)</f>
        <v>1.1827985841428568</v>
      </c>
      <c r="M21" s="5">
        <v>13000</v>
      </c>
      <c r="N21" s="5">
        <f t="shared" si="12"/>
        <v>13694.610604683654</v>
      </c>
      <c r="O21" s="27">
        <f t="shared" si="2"/>
        <v>694.61060468365395</v>
      </c>
      <c r="P21" s="27">
        <f t="shared" si="3"/>
        <v>6259.2000000000016</v>
      </c>
      <c r="Q21" s="27">
        <f>ABS($AD$17-M21)</f>
        <v>7793.333333333333</v>
      </c>
      <c r="R21">
        <f t="shared" si="4"/>
        <v>0</v>
      </c>
      <c r="S21">
        <f t="shared" si="5"/>
        <v>1</v>
      </c>
      <c r="T21">
        <f t="shared" si="6"/>
        <v>0</v>
      </c>
      <c r="U21">
        <f t="shared" si="7"/>
        <v>0</v>
      </c>
      <c r="V21">
        <f t="shared" si="8"/>
        <v>1</v>
      </c>
      <c r="W21">
        <f t="shared" si="9"/>
        <v>0</v>
      </c>
      <c r="X21">
        <f t="shared" si="10"/>
        <v>1</v>
      </c>
    </row>
    <row r="22" spans="1:30">
      <c r="A22" t="s">
        <v>23</v>
      </c>
      <c r="B22" t="s">
        <v>11</v>
      </c>
      <c r="C22" t="s">
        <v>109</v>
      </c>
      <c r="D22" t="s">
        <v>13</v>
      </c>
      <c r="E22" t="s">
        <v>21</v>
      </c>
      <c r="F22" t="s">
        <v>13</v>
      </c>
      <c r="G22" t="s">
        <v>13</v>
      </c>
      <c r="H22" s="27">
        <v>9.3926619290000009</v>
      </c>
      <c r="I22" s="27">
        <v>9.4624338089000002</v>
      </c>
      <c r="J22" s="27">
        <f t="shared" si="0"/>
        <v>6.9771879899999334E-2</v>
      </c>
      <c r="K22" s="27">
        <f t="shared" si="1"/>
        <v>3.344652803769228</v>
      </c>
      <c r="L22" s="27">
        <f t="shared" ref="L22:L41" si="14">ABS($AD$16-H22)</f>
        <v>1.1027558771428581</v>
      </c>
      <c r="M22" s="5">
        <v>12000</v>
      </c>
      <c r="N22" s="5">
        <f t="shared" si="12"/>
        <v>12867.162584772219</v>
      </c>
      <c r="O22" s="27">
        <f t="shared" si="2"/>
        <v>867.16258477221891</v>
      </c>
      <c r="P22" s="27">
        <f t="shared" si="3"/>
        <v>5259.2000000000016</v>
      </c>
      <c r="Q22" s="27">
        <f t="shared" ref="Q22:Q41" si="15">ABS($AD$17-M22)</f>
        <v>6793.333333333333</v>
      </c>
      <c r="R22">
        <f t="shared" si="4"/>
        <v>0</v>
      </c>
      <c r="S22">
        <f t="shared" si="5"/>
        <v>1</v>
      </c>
      <c r="T22">
        <f t="shared" si="6"/>
        <v>0</v>
      </c>
      <c r="U22">
        <f t="shared" si="7"/>
        <v>0</v>
      </c>
      <c r="V22">
        <f t="shared" si="8"/>
        <v>1</v>
      </c>
      <c r="W22">
        <f t="shared" si="9"/>
        <v>0</v>
      </c>
      <c r="X22">
        <f t="shared" si="10"/>
        <v>1</v>
      </c>
      <c r="Z22" s="4" t="s">
        <v>53</v>
      </c>
      <c r="AA22" s="4" t="s">
        <v>67</v>
      </c>
      <c r="AB22" s="4" t="s">
        <v>3</v>
      </c>
    </row>
    <row r="23" spans="1:30">
      <c r="A23" t="s">
        <v>23</v>
      </c>
      <c r="B23" t="s">
        <v>11</v>
      </c>
      <c r="C23" t="s">
        <v>109</v>
      </c>
      <c r="D23" t="s">
        <v>13</v>
      </c>
      <c r="E23" t="s">
        <v>13</v>
      </c>
      <c r="F23" t="s">
        <v>13</v>
      </c>
      <c r="G23" t="s">
        <v>24</v>
      </c>
      <c r="H23" s="27">
        <v>9.3056505519999995</v>
      </c>
      <c r="I23" s="27">
        <v>9.3358423800000008</v>
      </c>
      <c r="J23" s="27">
        <f t="shared" si="0"/>
        <v>3.0191828000001308E-2</v>
      </c>
      <c r="K23" s="27">
        <f t="shared" si="1"/>
        <v>3.2576414267692266</v>
      </c>
      <c r="L23" s="27">
        <f t="shared" si="14"/>
        <v>1.0157445001428567</v>
      </c>
      <c r="M23" s="5">
        <v>11000</v>
      </c>
      <c r="N23" s="5">
        <f t="shared" si="12"/>
        <v>11337.174454898744</v>
      </c>
      <c r="O23" s="27">
        <f t="shared" si="2"/>
        <v>337.17445489874444</v>
      </c>
      <c r="P23" s="27">
        <f t="shared" si="3"/>
        <v>4259.2000000000016</v>
      </c>
      <c r="Q23" s="27">
        <f t="shared" si="15"/>
        <v>5793.333333333333</v>
      </c>
      <c r="R23">
        <f t="shared" si="4"/>
        <v>0</v>
      </c>
      <c r="S23">
        <f t="shared" si="5"/>
        <v>1</v>
      </c>
      <c r="T23">
        <f t="shared" si="6"/>
        <v>0</v>
      </c>
      <c r="U23">
        <f t="shared" si="7"/>
        <v>0</v>
      </c>
      <c r="V23">
        <f t="shared" si="8"/>
        <v>1</v>
      </c>
      <c r="W23">
        <f t="shared" si="9"/>
        <v>0</v>
      </c>
      <c r="X23">
        <f t="shared" si="10"/>
        <v>1</v>
      </c>
      <c r="Z23" s="1" t="s">
        <v>2</v>
      </c>
      <c r="AA23" s="2">
        <f>PEARSON(H42:H118,I42:I118)</f>
        <v>0.97150846464550378</v>
      </c>
      <c r="AB23" s="2">
        <f>PEARSON(M42:M118,N42:N118)</f>
        <v>0.88863037990700189</v>
      </c>
      <c r="AC23" t="s">
        <v>62</v>
      </c>
      <c r="AD23">
        <f>AVERAGE(H42:H118)</f>
        <v>4.3811433250779208</v>
      </c>
    </row>
    <row r="24" spans="1:30">
      <c r="A24" t="s">
        <v>23</v>
      </c>
      <c r="B24" t="s">
        <v>11</v>
      </c>
      <c r="C24" t="s">
        <v>109</v>
      </c>
      <c r="D24" t="s">
        <v>13</v>
      </c>
      <c r="E24" t="s">
        <v>13</v>
      </c>
      <c r="F24" t="s">
        <v>21</v>
      </c>
      <c r="G24" t="s">
        <v>13</v>
      </c>
      <c r="H24" s="27">
        <v>9.3056505519999995</v>
      </c>
      <c r="I24" s="27">
        <v>9.4157985089</v>
      </c>
      <c r="J24" s="27">
        <f t="shared" si="0"/>
        <v>0.11014795690000057</v>
      </c>
      <c r="K24" s="27">
        <f t="shared" si="1"/>
        <v>3.2576414267692266</v>
      </c>
      <c r="L24" s="27">
        <f t="shared" si="14"/>
        <v>1.0157445001428567</v>
      </c>
      <c r="M24" s="5">
        <v>11000</v>
      </c>
      <c r="N24" s="5">
        <f t="shared" si="12"/>
        <v>12280.875683622984</v>
      </c>
      <c r="O24" s="27">
        <f t="shared" si="2"/>
        <v>1280.8756836229841</v>
      </c>
      <c r="P24" s="27">
        <f t="shared" si="3"/>
        <v>4259.2000000000016</v>
      </c>
      <c r="Q24" s="27">
        <f t="shared" si="15"/>
        <v>5793.333333333333</v>
      </c>
      <c r="R24">
        <f t="shared" si="4"/>
        <v>0</v>
      </c>
      <c r="S24">
        <f t="shared" si="5"/>
        <v>1</v>
      </c>
      <c r="T24">
        <f t="shared" si="6"/>
        <v>0</v>
      </c>
      <c r="U24">
        <f t="shared" si="7"/>
        <v>0</v>
      </c>
      <c r="V24">
        <f t="shared" si="8"/>
        <v>1</v>
      </c>
      <c r="W24">
        <f t="shared" si="9"/>
        <v>0</v>
      </c>
      <c r="X24">
        <f t="shared" si="10"/>
        <v>1</v>
      </c>
      <c r="Z24" s="1" t="s">
        <v>1</v>
      </c>
      <c r="AA24" s="2">
        <f>AVERAGE(J42:J118)</f>
        <v>0.29968015436753259</v>
      </c>
      <c r="AB24" s="5">
        <f>AVERAGE(O42:O118)</f>
        <v>61.007114573617663</v>
      </c>
      <c r="AC24" t="s">
        <v>6</v>
      </c>
      <c r="AD24">
        <f>AVERAGE(M42:M118)</f>
        <v>208.22857142857143</v>
      </c>
    </row>
    <row r="25" spans="1:30">
      <c r="A25" t="s">
        <v>23</v>
      </c>
      <c r="B25" t="s">
        <v>11</v>
      </c>
      <c r="C25" t="s">
        <v>109</v>
      </c>
      <c r="D25" t="s">
        <v>13</v>
      </c>
      <c r="E25" t="s">
        <v>13</v>
      </c>
      <c r="F25" t="s">
        <v>13</v>
      </c>
      <c r="G25" t="s">
        <v>21</v>
      </c>
      <c r="H25" s="27">
        <v>9.0693526789999996</v>
      </c>
      <c r="I25" s="27">
        <v>9.1926782077000002</v>
      </c>
      <c r="J25" s="27">
        <f t="shared" si="0"/>
        <v>0.12332552870000058</v>
      </c>
      <c r="K25" s="27">
        <f t="shared" si="1"/>
        <v>3.0213435537692268</v>
      </c>
      <c r="L25" s="27">
        <f t="shared" si="14"/>
        <v>0.77944662714285684</v>
      </c>
      <c r="M25" s="5">
        <v>8685</v>
      </c>
      <c r="N25" s="5">
        <f t="shared" si="12"/>
        <v>9824.9289749636591</v>
      </c>
      <c r="O25" s="27">
        <f t="shared" si="2"/>
        <v>1139.9289749636591</v>
      </c>
      <c r="P25" s="27">
        <f t="shared" si="3"/>
        <v>1944.2000000000016</v>
      </c>
      <c r="Q25" s="27">
        <f t="shared" si="15"/>
        <v>3478.333333333333</v>
      </c>
      <c r="R25">
        <f t="shared" si="4"/>
        <v>0</v>
      </c>
      <c r="S25">
        <f t="shared" si="5"/>
        <v>1</v>
      </c>
      <c r="T25">
        <f t="shared" si="6"/>
        <v>0</v>
      </c>
      <c r="U25">
        <f t="shared" si="7"/>
        <v>0</v>
      </c>
      <c r="V25">
        <f t="shared" si="8"/>
        <v>1</v>
      </c>
      <c r="W25">
        <f t="shared" si="9"/>
        <v>0</v>
      </c>
      <c r="X25">
        <f t="shared" si="10"/>
        <v>1</v>
      </c>
      <c r="Z25" s="1" t="s">
        <v>5</v>
      </c>
      <c r="AA25" s="2">
        <f>SUM(J42:J118)/SUM(L41:L118)</f>
        <v>0.20615815572560717</v>
      </c>
      <c r="AB25" s="2">
        <f>SUM(O42:O118)/SUM(Q42:Q118)</f>
        <v>0.32803908551205724</v>
      </c>
    </row>
    <row r="26" spans="1:30">
      <c r="A26" t="s">
        <v>10</v>
      </c>
      <c r="B26" t="s">
        <v>11</v>
      </c>
      <c r="C26" t="s">
        <v>109</v>
      </c>
      <c r="D26" t="s">
        <v>13</v>
      </c>
      <c r="E26" t="s">
        <v>13</v>
      </c>
      <c r="F26" t="s">
        <v>14</v>
      </c>
      <c r="G26" t="s">
        <v>14</v>
      </c>
      <c r="H26" s="27">
        <v>8.8790546619999997</v>
      </c>
      <c r="I26" s="27">
        <v>8.3938059128999996</v>
      </c>
      <c r="J26" s="27">
        <f t="shared" si="0"/>
        <v>0.48524874910000015</v>
      </c>
      <c r="K26" s="27">
        <f t="shared" si="1"/>
        <v>2.8310455367692269</v>
      </c>
      <c r="L26" s="27">
        <f t="shared" si="14"/>
        <v>0.58914861014285691</v>
      </c>
      <c r="M26" s="5">
        <v>7180</v>
      </c>
      <c r="N26" s="5">
        <f t="shared" si="12"/>
        <v>4419.6063627302456</v>
      </c>
      <c r="O26" s="27">
        <f t="shared" si="2"/>
        <v>2760.3936372697544</v>
      </c>
      <c r="P26" s="27">
        <f t="shared" si="3"/>
        <v>439.20000000000164</v>
      </c>
      <c r="Q26" s="27">
        <f t="shared" si="15"/>
        <v>1973.333333333333</v>
      </c>
      <c r="R26">
        <f t="shared" si="4"/>
        <v>0</v>
      </c>
      <c r="S26">
        <f t="shared" si="5"/>
        <v>1</v>
      </c>
      <c r="T26">
        <f t="shared" si="6"/>
        <v>0</v>
      </c>
      <c r="U26">
        <f t="shared" si="7"/>
        <v>0</v>
      </c>
      <c r="V26">
        <f t="shared" si="8"/>
        <v>1</v>
      </c>
      <c r="W26">
        <f t="shared" si="9"/>
        <v>0</v>
      </c>
      <c r="X26">
        <f t="shared" si="10"/>
        <v>1</v>
      </c>
      <c r="Z26" s="1" t="s">
        <v>34</v>
      </c>
      <c r="AA26" s="1"/>
      <c r="AB26" s="3">
        <f>AVERAGE(X42:X118)</f>
        <v>0.98701298701298701</v>
      </c>
    </row>
    <row r="27" spans="1:30">
      <c r="A27" t="s">
        <v>30</v>
      </c>
      <c r="B27" t="s">
        <v>26</v>
      </c>
      <c r="C27" t="s">
        <v>110</v>
      </c>
      <c r="D27" t="s">
        <v>27</v>
      </c>
      <c r="E27" t="s">
        <v>13</v>
      </c>
      <c r="F27" t="s">
        <v>13</v>
      </c>
      <c r="G27" t="s">
        <v>13</v>
      </c>
      <c r="H27" s="27">
        <v>8.7795574559999991</v>
      </c>
      <c r="I27" s="27">
        <v>8.6672308587</v>
      </c>
      <c r="J27" s="27">
        <f t="shared" si="0"/>
        <v>0.11232659729999916</v>
      </c>
      <c r="K27" s="27">
        <f t="shared" si="1"/>
        <v>2.7315483307692263</v>
      </c>
      <c r="L27" s="27">
        <f t="shared" si="14"/>
        <v>0.48965140414285635</v>
      </c>
      <c r="M27" s="5">
        <v>6500</v>
      </c>
      <c r="N27" s="5">
        <f t="shared" si="12"/>
        <v>5809.3900334630935</v>
      </c>
      <c r="O27" s="27">
        <f t="shared" si="2"/>
        <v>690.60996653690654</v>
      </c>
      <c r="P27" s="27">
        <f t="shared" si="3"/>
        <v>240.79999999999836</v>
      </c>
      <c r="Q27" s="27">
        <f t="shared" si="15"/>
        <v>1293.333333333333</v>
      </c>
      <c r="R27">
        <f t="shared" si="4"/>
        <v>0</v>
      </c>
      <c r="S27">
        <f t="shared" si="5"/>
        <v>1</v>
      </c>
      <c r="T27">
        <f t="shared" si="6"/>
        <v>0</v>
      </c>
      <c r="U27">
        <f t="shared" si="7"/>
        <v>0</v>
      </c>
      <c r="V27">
        <f t="shared" si="8"/>
        <v>1</v>
      </c>
      <c r="W27">
        <f t="shared" si="9"/>
        <v>0</v>
      </c>
      <c r="X27">
        <f t="shared" si="10"/>
        <v>1</v>
      </c>
      <c r="Z27" s="1" t="s">
        <v>54</v>
      </c>
      <c r="AA27" s="1"/>
      <c r="AB27" s="1">
        <v>77</v>
      </c>
    </row>
    <row r="28" spans="1:30">
      <c r="A28" t="s">
        <v>22</v>
      </c>
      <c r="B28" t="s">
        <v>11</v>
      </c>
      <c r="C28" t="s">
        <v>109</v>
      </c>
      <c r="D28" t="s">
        <v>13</v>
      </c>
      <c r="E28" t="s">
        <v>13</v>
      </c>
      <c r="F28" t="s">
        <v>13</v>
      </c>
      <c r="G28" t="s">
        <v>13</v>
      </c>
      <c r="H28" s="27">
        <v>8.5171931910000005</v>
      </c>
      <c r="I28" s="27">
        <v>7.6127890511</v>
      </c>
      <c r="J28" s="27">
        <f t="shared" si="0"/>
        <v>0.90440413990000046</v>
      </c>
      <c r="K28" s="27">
        <f t="shared" si="1"/>
        <v>2.4691840657692277</v>
      </c>
      <c r="L28" s="27">
        <f t="shared" si="14"/>
        <v>0.2272871391428577</v>
      </c>
      <c r="M28" s="5">
        <v>5000</v>
      </c>
      <c r="N28" s="5">
        <f t="shared" si="12"/>
        <v>2023.9150356652956</v>
      </c>
      <c r="O28" s="27">
        <f t="shared" si="2"/>
        <v>2976.0849643347046</v>
      </c>
      <c r="P28" s="27">
        <f t="shared" si="3"/>
        <v>1740.7999999999984</v>
      </c>
      <c r="Q28" s="27">
        <f t="shared" si="15"/>
        <v>206.66666666666697</v>
      </c>
      <c r="R28">
        <f t="shared" si="4"/>
        <v>0</v>
      </c>
      <c r="S28">
        <f t="shared" si="5"/>
        <v>1</v>
      </c>
      <c r="T28">
        <f t="shared" si="6"/>
        <v>0</v>
      </c>
      <c r="U28">
        <f t="shared" si="7"/>
        <v>0</v>
      </c>
      <c r="V28">
        <f t="shared" si="8"/>
        <v>1</v>
      </c>
      <c r="W28">
        <f t="shared" si="9"/>
        <v>0</v>
      </c>
      <c r="X28">
        <f t="shared" si="10"/>
        <v>1</v>
      </c>
    </row>
    <row r="29" spans="1:30">
      <c r="A29" t="s">
        <v>10</v>
      </c>
      <c r="B29" t="s">
        <v>11</v>
      </c>
      <c r="C29" t="s">
        <v>110</v>
      </c>
      <c r="D29" t="s">
        <v>15</v>
      </c>
      <c r="E29" t="s">
        <v>13</v>
      </c>
      <c r="F29" t="s">
        <v>13</v>
      </c>
      <c r="G29" t="s">
        <v>13</v>
      </c>
      <c r="H29" s="27">
        <v>8.4763711970000006</v>
      </c>
      <c r="I29" s="27">
        <v>8.8497023493999993</v>
      </c>
      <c r="J29" s="27">
        <f t="shared" si="0"/>
        <v>0.3733311523999987</v>
      </c>
      <c r="K29" s="27">
        <f t="shared" si="1"/>
        <v>2.4283620717692278</v>
      </c>
      <c r="L29" s="27">
        <f t="shared" si="14"/>
        <v>0.18646514514285784</v>
      </c>
      <c r="M29" s="5">
        <v>4800</v>
      </c>
      <c r="N29" s="5">
        <f t="shared" si="12"/>
        <v>6972.3133479646403</v>
      </c>
      <c r="O29" s="27">
        <f t="shared" si="2"/>
        <v>2172.3133479646403</v>
      </c>
      <c r="P29" s="27">
        <f t="shared" si="3"/>
        <v>1940.7999999999984</v>
      </c>
      <c r="Q29" s="27">
        <f t="shared" si="15"/>
        <v>406.66666666666697</v>
      </c>
      <c r="R29">
        <f t="shared" si="4"/>
        <v>0</v>
      </c>
      <c r="S29">
        <f t="shared" si="5"/>
        <v>1</v>
      </c>
      <c r="T29">
        <f t="shared" si="6"/>
        <v>0</v>
      </c>
      <c r="U29">
        <f t="shared" si="7"/>
        <v>0</v>
      </c>
      <c r="V29">
        <f t="shared" si="8"/>
        <v>1</v>
      </c>
      <c r="W29">
        <f t="shared" si="9"/>
        <v>0</v>
      </c>
      <c r="X29">
        <f t="shared" si="10"/>
        <v>1</v>
      </c>
    </row>
    <row r="30" spans="1:30">
      <c r="A30" t="s">
        <v>23</v>
      </c>
      <c r="B30" t="s">
        <v>11</v>
      </c>
      <c r="C30" t="s">
        <v>109</v>
      </c>
      <c r="D30" t="s">
        <v>13</v>
      </c>
      <c r="E30" t="s">
        <v>12</v>
      </c>
      <c r="F30" t="s">
        <v>13</v>
      </c>
      <c r="G30" t="s">
        <v>13</v>
      </c>
      <c r="H30" s="27">
        <v>8.3779311239999998</v>
      </c>
      <c r="I30" s="27">
        <v>7.4936150718999999</v>
      </c>
      <c r="J30" s="27">
        <f t="shared" si="0"/>
        <v>0.88431605209999997</v>
      </c>
      <c r="K30" s="27">
        <f t="shared" si="1"/>
        <v>2.329921998769227</v>
      </c>
      <c r="L30" s="27">
        <f t="shared" si="14"/>
        <v>8.8025072142857042E-2</v>
      </c>
      <c r="M30" s="5">
        <v>4350</v>
      </c>
      <c r="N30" s="5">
        <f t="shared" si="12"/>
        <v>1796.534969835204</v>
      </c>
      <c r="O30" s="27">
        <f t="shared" si="2"/>
        <v>2553.4650301647962</v>
      </c>
      <c r="P30" s="27">
        <f t="shared" si="3"/>
        <v>2390.7999999999984</v>
      </c>
      <c r="Q30" s="27">
        <f t="shared" si="15"/>
        <v>856.66666666666697</v>
      </c>
      <c r="R30">
        <f t="shared" si="4"/>
        <v>0</v>
      </c>
      <c r="S30">
        <f t="shared" si="5"/>
        <v>1</v>
      </c>
      <c r="T30">
        <f t="shared" si="6"/>
        <v>0</v>
      </c>
      <c r="U30">
        <f t="shared" si="7"/>
        <v>0</v>
      </c>
      <c r="V30">
        <f t="shared" si="8"/>
        <v>1</v>
      </c>
      <c r="W30">
        <f t="shared" si="9"/>
        <v>0</v>
      </c>
      <c r="X30">
        <f t="shared" si="10"/>
        <v>1</v>
      </c>
    </row>
    <row r="31" spans="1:30">
      <c r="A31" t="s">
        <v>10</v>
      </c>
      <c r="B31" t="s">
        <v>11</v>
      </c>
      <c r="C31" t="s">
        <v>110</v>
      </c>
      <c r="D31" t="s">
        <v>16</v>
      </c>
      <c r="E31" t="s">
        <v>13</v>
      </c>
      <c r="F31" t="s">
        <v>13</v>
      </c>
      <c r="G31" t="s">
        <v>13</v>
      </c>
      <c r="H31" s="27">
        <v>8.2940496400000008</v>
      </c>
      <c r="I31" s="27">
        <v>8.3428589457999998</v>
      </c>
      <c r="J31" s="27">
        <f t="shared" si="0"/>
        <v>4.8809305799998981E-2</v>
      </c>
      <c r="K31" s="27">
        <f t="shared" si="1"/>
        <v>2.2460405147692279</v>
      </c>
      <c r="L31" s="27">
        <f t="shared" si="14"/>
        <v>4.1435881428579791E-3</v>
      </c>
      <c r="M31" s="5">
        <v>4000</v>
      </c>
      <c r="N31" s="5">
        <f t="shared" si="12"/>
        <v>4200.0803951893095</v>
      </c>
      <c r="O31" s="27">
        <f t="shared" si="2"/>
        <v>200.08039518930946</v>
      </c>
      <c r="P31" s="27">
        <f t="shared" si="3"/>
        <v>2740.7999999999984</v>
      </c>
      <c r="Q31" s="27">
        <f t="shared" si="15"/>
        <v>1206.666666666667</v>
      </c>
      <c r="R31">
        <f t="shared" si="4"/>
        <v>0</v>
      </c>
      <c r="S31">
        <f t="shared" si="5"/>
        <v>1</v>
      </c>
      <c r="T31">
        <f t="shared" si="6"/>
        <v>0</v>
      </c>
      <c r="U31">
        <f t="shared" si="7"/>
        <v>0</v>
      </c>
      <c r="V31">
        <f t="shared" si="8"/>
        <v>1</v>
      </c>
      <c r="W31">
        <f t="shared" si="9"/>
        <v>0</v>
      </c>
      <c r="X31">
        <f t="shared" si="10"/>
        <v>1</v>
      </c>
    </row>
    <row r="32" spans="1:30">
      <c r="A32" t="s">
        <v>10</v>
      </c>
      <c r="B32" t="s">
        <v>11</v>
      </c>
      <c r="C32" t="s">
        <v>109</v>
      </c>
      <c r="D32" t="s">
        <v>12</v>
      </c>
      <c r="E32" t="s">
        <v>17</v>
      </c>
      <c r="F32" t="s">
        <v>16</v>
      </c>
      <c r="G32" t="s">
        <v>18</v>
      </c>
      <c r="H32" s="27">
        <v>8.1693363960000003</v>
      </c>
      <c r="I32" s="27">
        <v>7.9498191970000001</v>
      </c>
      <c r="J32" s="27">
        <f t="shared" si="0"/>
        <v>0.21951719900000022</v>
      </c>
      <c r="K32" s="27">
        <f t="shared" si="1"/>
        <v>2.1213272707692274</v>
      </c>
      <c r="L32" s="27">
        <f t="shared" si="14"/>
        <v>0.12056965585714252</v>
      </c>
      <c r="M32" s="5">
        <v>3531</v>
      </c>
      <c r="N32" s="5">
        <f t="shared" si="12"/>
        <v>2835.0623163610289</v>
      </c>
      <c r="O32" s="27">
        <f t="shared" si="2"/>
        <v>695.93768363897107</v>
      </c>
      <c r="P32" s="27">
        <f t="shared" si="3"/>
        <v>3209.7999999999984</v>
      </c>
      <c r="Q32" s="27">
        <f t="shared" si="15"/>
        <v>1675.666666666667</v>
      </c>
      <c r="R32">
        <f t="shared" si="4"/>
        <v>0</v>
      </c>
      <c r="S32">
        <f t="shared" si="5"/>
        <v>1</v>
      </c>
      <c r="T32">
        <f t="shared" si="6"/>
        <v>0</v>
      </c>
      <c r="U32">
        <f t="shared" si="7"/>
        <v>0</v>
      </c>
      <c r="V32">
        <f t="shared" si="8"/>
        <v>1</v>
      </c>
      <c r="W32">
        <f t="shared" si="9"/>
        <v>0</v>
      </c>
      <c r="X32">
        <f t="shared" si="10"/>
        <v>1</v>
      </c>
    </row>
    <row r="33" spans="1:24">
      <c r="A33" t="s">
        <v>25</v>
      </c>
      <c r="B33" t="s">
        <v>26</v>
      </c>
      <c r="C33" t="s">
        <v>110</v>
      </c>
      <c r="D33" t="s">
        <v>27</v>
      </c>
      <c r="E33" t="s">
        <v>12</v>
      </c>
      <c r="F33" t="s">
        <v>15</v>
      </c>
      <c r="G33" t="s">
        <v>15</v>
      </c>
      <c r="H33" s="27">
        <v>8.0922394069999992</v>
      </c>
      <c r="I33" s="27">
        <v>7.5731724109999998</v>
      </c>
      <c r="J33" s="27">
        <f t="shared" si="0"/>
        <v>0.51906699599999939</v>
      </c>
      <c r="K33" s="27">
        <f t="shared" si="1"/>
        <v>2.0442302817692264</v>
      </c>
      <c r="L33" s="27">
        <f t="shared" si="14"/>
        <v>0.19766664485714358</v>
      </c>
      <c r="M33" s="5">
        <v>3269</v>
      </c>
      <c r="N33" s="5">
        <f t="shared" si="12"/>
        <v>1945.3017997850559</v>
      </c>
      <c r="O33" s="27">
        <f t="shared" si="2"/>
        <v>1323.6982002149441</v>
      </c>
      <c r="P33" s="27">
        <f t="shared" si="3"/>
        <v>3471.7999999999984</v>
      </c>
      <c r="Q33" s="27">
        <f t="shared" si="15"/>
        <v>1937.666666666667</v>
      </c>
      <c r="R33">
        <f t="shared" si="4"/>
        <v>0</v>
      </c>
      <c r="S33">
        <f t="shared" si="5"/>
        <v>1</v>
      </c>
      <c r="T33">
        <f t="shared" si="6"/>
        <v>0</v>
      </c>
      <c r="U33">
        <f t="shared" si="7"/>
        <v>0</v>
      </c>
      <c r="V33">
        <f t="shared" si="8"/>
        <v>1</v>
      </c>
      <c r="W33">
        <f t="shared" si="9"/>
        <v>0</v>
      </c>
      <c r="X33">
        <f t="shared" si="10"/>
        <v>1</v>
      </c>
    </row>
    <row r="34" spans="1:24">
      <c r="A34" t="s">
        <v>10</v>
      </c>
      <c r="B34" t="s">
        <v>11</v>
      </c>
      <c r="C34" t="s">
        <v>110</v>
      </c>
      <c r="D34" t="s">
        <v>19</v>
      </c>
      <c r="E34" t="s">
        <v>17</v>
      </c>
      <c r="F34" t="s">
        <v>12</v>
      </c>
      <c r="G34" t="s">
        <v>18</v>
      </c>
      <c r="H34" s="27">
        <v>7.936302693</v>
      </c>
      <c r="I34" s="27">
        <v>7.1528628671999996</v>
      </c>
      <c r="J34" s="27">
        <f t="shared" si="0"/>
        <v>0.78343982580000038</v>
      </c>
      <c r="K34" s="27">
        <f t="shared" si="1"/>
        <v>1.8882935677692272</v>
      </c>
      <c r="L34" s="27">
        <f t="shared" si="14"/>
        <v>0.35360335885714278</v>
      </c>
      <c r="M34" s="5">
        <v>2797</v>
      </c>
      <c r="N34" s="5">
        <f t="shared" si="12"/>
        <v>1277.7587775997197</v>
      </c>
      <c r="O34" s="27">
        <f t="shared" si="2"/>
        <v>1519.2412224002803</v>
      </c>
      <c r="P34" s="27">
        <f t="shared" si="3"/>
        <v>3943.7999999999984</v>
      </c>
      <c r="Q34" s="27">
        <f t="shared" si="15"/>
        <v>2409.666666666667</v>
      </c>
      <c r="R34">
        <f t="shared" si="4"/>
        <v>0</v>
      </c>
      <c r="S34">
        <f t="shared" si="5"/>
        <v>1</v>
      </c>
      <c r="T34">
        <f t="shared" si="6"/>
        <v>0</v>
      </c>
      <c r="U34">
        <f t="shared" si="7"/>
        <v>0</v>
      </c>
      <c r="V34">
        <f t="shared" si="8"/>
        <v>1</v>
      </c>
      <c r="W34">
        <f t="shared" si="9"/>
        <v>0</v>
      </c>
      <c r="X34">
        <f t="shared" si="10"/>
        <v>1</v>
      </c>
    </row>
    <row r="35" spans="1:24">
      <c r="A35" t="s">
        <v>23</v>
      </c>
      <c r="B35" t="s">
        <v>11</v>
      </c>
      <c r="C35" t="s">
        <v>109</v>
      </c>
      <c r="D35" t="s">
        <v>13</v>
      </c>
      <c r="E35" t="s">
        <v>13</v>
      </c>
      <c r="F35" t="s">
        <v>13</v>
      </c>
      <c r="G35" t="s">
        <v>13</v>
      </c>
      <c r="H35" s="27">
        <v>7.8845765109999997</v>
      </c>
      <c r="I35" s="27">
        <v>7.7057026472999999</v>
      </c>
      <c r="J35" s="27">
        <f t="shared" si="0"/>
        <v>0.1788738636999998</v>
      </c>
      <c r="K35" s="27">
        <f t="shared" si="1"/>
        <v>1.8365673857692268</v>
      </c>
      <c r="L35" s="27">
        <f t="shared" si="14"/>
        <v>0.40532954085714312</v>
      </c>
      <c r="M35" s="5">
        <v>2656</v>
      </c>
      <c r="N35" s="5">
        <f t="shared" si="12"/>
        <v>2220.9773978987828</v>
      </c>
      <c r="O35" s="27">
        <f t="shared" si="2"/>
        <v>435.02260210121722</v>
      </c>
      <c r="P35" s="27">
        <f t="shared" si="3"/>
        <v>4084.7999999999984</v>
      </c>
      <c r="Q35" s="27">
        <f t="shared" si="15"/>
        <v>2550.666666666667</v>
      </c>
      <c r="R35">
        <f t="shared" si="4"/>
        <v>0</v>
      </c>
      <c r="S35">
        <f t="shared" si="5"/>
        <v>1</v>
      </c>
      <c r="T35">
        <f t="shared" si="6"/>
        <v>0</v>
      </c>
      <c r="U35">
        <f t="shared" si="7"/>
        <v>0</v>
      </c>
      <c r="V35">
        <f t="shared" si="8"/>
        <v>1</v>
      </c>
      <c r="W35">
        <f t="shared" si="9"/>
        <v>0</v>
      </c>
      <c r="X35">
        <f t="shared" si="10"/>
        <v>1</v>
      </c>
    </row>
    <row r="36" spans="1:24">
      <c r="A36" t="s">
        <v>25</v>
      </c>
      <c r="B36" t="s">
        <v>26</v>
      </c>
      <c r="C36" t="s">
        <v>110</v>
      </c>
      <c r="D36" t="s">
        <v>27</v>
      </c>
      <c r="E36" t="s">
        <v>12</v>
      </c>
      <c r="F36" t="s">
        <v>19</v>
      </c>
      <c r="G36" t="s">
        <v>18</v>
      </c>
      <c r="H36" s="27">
        <v>7.6009024600000004</v>
      </c>
      <c r="I36" s="27">
        <v>7.2551063821000001</v>
      </c>
      <c r="J36" s="27">
        <f t="shared" si="0"/>
        <v>0.34579607790000022</v>
      </c>
      <c r="K36" s="27">
        <f t="shared" si="1"/>
        <v>1.5528933347692275</v>
      </c>
      <c r="L36" s="27">
        <f t="shared" si="14"/>
        <v>0.68900359185714244</v>
      </c>
      <c r="M36" s="5">
        <v>2000</v>
      </c>
      <c r="N36" s="5">
        <f t="shared" si="12"/>
        <v>1415.3135591487514</v>
      </c>
      <c r="O36" s="27">
        <f t="shared" si="2"/>
        <v>584.68644085124856</v>
      </c>
      <c r="P36" s="27">
        <f t="shared" si="3"/>
        <v>4740.7999999999984</v>
      </c>
      <c r="Q36" s="27">
        <f t="shared" si="15"/>
        <v>3206.666666666667</v>
      </c>
      <c r="R36">
        <f t="shared" si="4"/>
        <v>0</v>
      </c>
      <c r="S36">
        <f t="shared" si="5"/>
        <v>1</v>
      </c>
      <c r="T36">
        <f t="shared" si="6"/>
        <v>0</v>
      </c>
      <c r="U36">
        <f t="shared" si="7"/>
        <v>0</v>
      </c>
      <c r="V36">
        <f t="shared" si="8"/>
        <v>1</v>
      </c>
      <c r="W36">
        <f t="shared" si="9"/>
        <v>0</v>
      </c>
      <c r="X36">
        <f t="shared" si="10"/>
        <v>1</v>
      </c>
    </row>
    <row r="37" spans="1:24">
      <c r="A37" t="s">
        <v>23</v>
      </c>
      <c r="B37" t="s">
        <v>11</v>
      </c>
      <c r="C37" t="s">
        <v>109</v>
      </c>
      <c r="D37" t="s">
        <v>12</v>
      </c>
      <c r="E37" t="s">
        <v>13</v>
      </c>
      <c r="F37" t="s">
        <v>13</v>
      </c>
      <c r="G37" t="s">
        <v>13</v>
      </c>
      <c r="H37" s="27">
        <v>7.5496091649999997</v>
      </c>
      <c r="I37" s="27">
        <v>8.3204437403</v>
      </c>
      <c r="J37" s="27">
        <f t="shared" si="0"/>
        <v>0.77083457530000032</v>
      </c>
      <c r="K37" s="27">
        <f t="shared" si="1"/>
        <v>1.5016000397692268</v>
      </c>
      <c r="L37" s="27">
        <f t="shared" si="14"/>
        <v>0.74029688685714312</v>
      </c>
      <c r="M37" s="5">
        <v>1900</v>
      </c>
      <c r="N37" s="5">
        <f t="shared" si="12"/>
        <v>4106.9820374317951</v>
      </c>
      <c r="O37" s="27">
        <f t="shared" si="2"/>
        <v>2206.9820374317951</v>
      </c>
      <c r="P37" s="27">
        <f t="shared" si="3"/>
        <v>4840.7999999999984</v>
      </c>
      <c r="Q37" s="27">
        <f t="shared" si="15"/>
        <v>3306.666666666667</v>
      </c>
      <c r="R37">
        <f t="shared" si="4"/>
        <v>0</v>
      </c>
      <c r="S37">
        <f t="shared" si="5"/>
        <v>1</v>
      </c>
      <c r="T37">
        <f t="shared" si="6"/>
        <v>0</v>
      </c>
      <c r="U37">
        <f t="shared" si="7"/>
        <v>0</v>
      </c>
      <c r="V37">
        <f t="shared" si="8"/>
        <v>1</v>
      </c>
      <c r="W37">
        <f t="shared" si="9"/>
        <v>0</v>
      </c>
      <c r="X37">
        <f t="shared" si="10"/>
        <v>1</v>
      </c>
    </row>
    <row r="38" spans="1:24">
      <c r="A38" t="s">
        <v>10</v>
      </c>
      <c r="B38" t="s">
        <v>11</v>
      </c>
      <c r="C38" t="s">
        <v>110</v>
      </c>
      <c r="D38" t="s">
        <v>19</v>
      </c>
      <c r="E38" t="s">
        <v>12</v>
      </c>
      <c r="F38" t="s">
        <v>14</v>
      </c>
      <c r="G38" t="s">
        <v>14</v>
      </c>
      <c r="H38" s="27">
        <v>7.4905294019999999</v>
      </c>
      <c r="I38" s="27">
        <v>7.9791106488999999</v>
      </c>
      <c r="J38" s="27">
        <f t="shared" si="0"/>
        <v>0.48858124689999993</v>
      </c>
      <c r="K38" s="27">
        <f t="shared" si="1"/>
        <v>1.4425202767692271</v>
      </c>
      <c r="L38" s="27">
        <f t="shared" si="14"/>
        <v>0.79937664985714285</v>
      </c>
      <c r="M38" s="5">
        <v>1791</v>
      </c>
      <c r="N38" s="5">
        <f t="shared" si="12"/>
        <v>2919.3335966769637</v>
      </c>
      <c r="O38" s="27">
        <f t="shared" si="2"/>
        <v>1128.3335966769637</v>
      </c>
      <c r="P38" s="27">
        <f t="shared" si="3"/>
        <v>4949.7999999999984</v>
      </c>
      <c r="Q38" s="27">
        <f t="shared" si="15"/>
        <v>3415.666666666667</v>
      </c>
      <c r="R38">
        <f t="shared" si="4"/>
        <v>0</v>
      </c>
      <c r="S38">
        <f t="shared" si="5"/>
        <v>1</v>
      </c>
      <c r="T38">
        <f t="shared" si="6"/>
        <v>0</v>
      </c>
      <c r="U38">
        <f t="shared" si="7"/>
        <v>0</v>
      </c>
      <c r="V38">
        <f t="shared" si="8"/>
        <v>1</v>
      </c>
      <c r="W38">
        <f t="shared" si="9"/>
        <v>0</v>
      </c>
      <c r="X38">
        <f t="shared" si="10"/>
        <v>1</v>
      </c>
    </row>
    <row r="39" spans="1:24">
      <c r="A39" t="s">
        <v>30</v>
      </c>
      <c r="B39" t="s">
        <v>26</v>
      </c>
      <c r="C39" t="s">
        <v>110</v>
      </c>
      <c r="D39" t="s">
        <v>31</v>
      </c>
      <c r="E39" t="s">
        <v>19</v>
      </c>
      <c r="F39" t="s">
        <v>16</v>
      </c>
      <c r="G39" t="s">
        <v>13</v>
      </c>
      <c r="H39" s="27">
        <v>7.2071188560000001</v>
      </c>
      <c r="I39" s="27">
        <v>6.9857860635</v>
      </c>
      <c r="J39" s="27">
        <f t="shared" si="0"/>
        <v>0.22133279250000015</v>
      </c>
      <c r="K39" s="27">
        <f t="shared" si="1"/>
        <v>1.1591097307692273</v>
      </c>
      <c r="L39" s="27">
        <f t="shared" si="14"/>
        <v>1.0827871958571427</v>
      </c>
      <c r="M39" s="5">
        <v>1349</v>
      </c>
      <c r="N39" s="5">
        <f t="shared" si="12"/>
        <v>1081.1559410221689</v>
      </c>
      <c r="O39" s="27">
        <f t="shared" si="2"/>
        <v>267.84405897783108</v>
      </c>
      <c r="P39" s="27">
        <f t="shared" si="3"/>
        <v>5391.7999999999984</v>
      </c>
      <c r="Q39" s="27">
        <f t="shared" si="15"/>
        <v>3857.666666666667</v>
      </c>
      <c r="R39">
        <f t="shared" si="4"/>
        <v>0</v>
      </c>
      <c r="S39">
        <f t="shared" si="5"/>
        <v>1</v>
      </c>
      <c r="T39">
        <f t="shared" si="6"/>
        <v>0</v>
      </c>
      <c r="U39">
        <f t="shared" si="7"/>
        <v>0</v>
      </c>
      <c r="V39">
        <f t="shared" si="8"/>
        <v>1</v>
      </c>
      <c r="W39">
        <f t="shared" si="9"/>
        <v>0</v>
      </c>
      <c r="X39">
        <f t="shared" si="10"/>
        <v>1</v>
      </c>
    </row>
    <row r="40" spans="1:24">
      <c r="A40" t="s">
        <v>25</v>
      </c>
      <c r="B40" t="s">
        <v>26</v>
      </c>
      <c r="C40" t="s">
        <v>109</v>
      </c>
      <c r="D40" t="s">
        <v>28</v>
      </c>
      <c r="E40" t="s">
        <v>13</v>
      </c>
      <c r="F40" t="s">
        <v>13</v>
      </c>
      <c r="G40" t="s">
        <v>13</v>
      </c>
      <c r="H40" s="27">
        <v>7.14440718</v>
      </c>
      <c r="I40" s="27">
        <v>6.7202956055999996</v>
      </c>
      <c r="J40" s="27">
        <f t="shared" si="0"/>
        <v>0.42411157440000036</v>
      </c>
      <c r="K40" s="27">
        <f t="shared" si="1"/>
        <v>1.0963980547692271</v>
      </c>
      <c r="L40" s="27">
        <f t="shared" si="14"/>
        <v>1.1454988718571428</v>
      </c>
      <c r="M40" s="5">
        <v>1267</v>
      </c>
      <c r="N40" s="5">
        <f t="shared" si="12"/>
        <v>829.06255079495372</v>
      </c>
      <c r="O40" s="27">
        <f t="shared" si="2"/>
        <v>437.93744920504628</v>
      </c>
      <c r="P40" s="27">
        <f t="shared" si="3"/>
        <v>5473.7999999999984</v>
      </c>
      <c r="Q40" s="27">
        <f t="shared" si="15"/>
        <v>3939.666666666667</v>
      </c>
      <c r="R40">
        <f t="shared" si="4"/>
        <v>0</v>
      </c>
      <c r="S40">
        <f t="shared" si="5"/>
        <v>1</v>
      </c>
      <c r="T40">
        <f t="shared" si="6"/>
        <v>0</v>
      </c>
      <c r="U40">
        <f t="shared" si="7"/>
        <v>1</v>
      </c>
      <c r="V40">
        <f t="shared" si="8"/>
        <v>0</v>
      </c>
      <c r="W40">
        <f t="shared" si="9"/>
        <v>0</v>
      </c>
      <c r="X40">
        <f t="shared" si="10"/>
        <v>0</v>
      </c>
    </row>
    <row r="41" spans="1:24">
      <c r="A41" t="s">
        <v>23</v>
      </c>
      <c r="B41" t="s">
        <v>11</v>
      </c>
      <c r="C41" t="s">
        <v>110</v>
      </c>
      <c r="D41" t="s">
        <v>19</v>
      </c>
      <c r="E41" t="s">
        <v>13</v>
      </c>
      <c r="F41" t="s">
        <v>13</v>
      </c>
      <c r="G41" t="s">
        <v>13</v>
      </c>
      <c r="H41" s="27">
        <v>7.1428274009999999</v>
      </c>
      <c r="I41" s="27">
        <v>7.1609021240999997</v>
      </c>
      <c r="J41" s="27">
        <f t="shared" si="0"/>
        <v>1.8074723099999801E-2</v>
      </c>
      <c r="K41" s="27">
        <f t="shared" si="1"/>
        <v>1.0948182757692271</v>
      </c>
      <c r="L41" s="27">
        <f t="shared" si="14"/>
        <v>1.1470786508571429</v>
      </c>
      <c r="M41" s="5">
        <v>1265</v>
      </c>
      <c r="N41" s="5">
        <f t="shared" si="12"/>
        <v>1288.0724100925183</v>
      </c>
      <c r="O41" s="27">
        <f t="shared" si="2"/>
        <v>23.072410092518339</v>
      </c>
      <c r="P41" s="27">
        <f t="shared" si="3"/>
        <v>5475.7999999999984</v>
      </c>
      <c r="Q41" s="27">
        <f t="shared" si="15"/>
        <v>3941.666666666667</v>
      </c>
      <c r="R41">
        <f t="shared" si="4"/>
        <v>0</v>
      </c>
      <c r="S41">
        <f t="shared" si="5"/>
        <v>1</v>
      </c>
      <c r="T41">
        <f t="shared" si="6"/>
        <v>0</v>
      </c>
      <c r="U41">
        <f t="shared" si="7"/>
        <v>0</v>
      </c>
      <c r="V41">
        <f t="shared" si="8"/>
        <v>1</v>
      </c>
      <c r="W41">
        <f t="shared" si="9"/>
        <v>0</v>
      </c>
      <c r="X41">
        <f t="shared" si="10"/>
        <v>1</v>
      </c>
    </row>
    <row r="42" spans="1:24">
      <c r="A42" t="s">
        <v>23</v>
      </c>
      <c r="B42" t="s">
        <v>11</v>
      </c>
      <c r="C42" t="s">
        <v>110</v>
      </c>
      <c r="D42" t="s">
        <v>15</v>
      </c>
      <c r="E42" t="s">
        <v>13</v>
      </c>
      <c r="F42" t="s">
        <v>13</v>
      </c>
      <c r="G42" t="s">
        <v>13</v>
      </c>
      <c r="H42" s="27">
        <v>6.8906091199999997</v>
      </c>
      <c r="I42" s="27">
        <v>6.5396247589999996</v>
      </c>
      <c r="J42" s="27">
        <f t="shared" si="0"/>
        <v>0.35098436100000008</v>
      </c>
      <c r="K42" s="27">
        <f t="shared" si="1"/>
        <v>0.84259999476922687</v>
      </c>
      <c r="L42" s="27">
        <f>ABS($AD$23-H42)</f>
        <v>2.5094657949220789</v>
      </c>
      <c r="M42" s="5">
        <v>983</v>
      </c>
      <c r="N42" s="5">
        <f t="shared" si="12"/>
        <v>692.02685246155215</v>
      </c>
      <c r="O42" s="27">
        <f t="shared" si="2"/>
        <v>290.97314753844785</v>
      </c>
      <c r="P42" s="27">
        <f t="shared" si="3"/>
        <v>5757.7999999999984</v>
      </c>
      <c r="Q42" s="27">
        <f>ABS($AD$24-M42)</f>
        <v>774.7714285714286</v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0</v>
      </c>
      <c r="W42">
        <f t="shared" si="9"/>
        <v>0</v>
      </c>
      <c r="X42">
        <f t="shared" si="10"/>
        <v>1</v>
      </c>
    </row>
    <row r="43" spans="1:24">
      <c r="A43" t="s">
        <v>25</v>
      </c>
      <c r="B43" t="s">
        <v>26</v>
      </c>
      <c r="C43" t="s">
        <v>110</v>
      </c>
      <c r="D43" t="s">
        <v>27</v>
      </c>
      <c r="E43" t="s">
        <v>12</v>
      </c>
      <c r="F43" t="s">
        <v>19</v>
      </c>
      <c r="G43" t="s">
        <v>19</v>
      </c>
      <c r="H43" s="27">
        <v>6.7452363499999999</v>
      </c>
      <c r="I43" s="27">
        <v>6.2304868444999997</v>
      </c>
      <c r="J43" s="27">
        <f t="shared" si="0"/>
        <v>0.5147495055000002</v>
      </c>
      <c r="K43" s="27">
        <f t="shared" si="1"/>
        <v>0.69722722476922705</v>
      </c>
      <c r="L43" s="27">
        <f t="shared" ref="L43:L106" si="16">ABS($AD$23-H43)</f>
        <v>2.3640930249220791</v>
      </c>
      <c r="M43" s="5">
        <v>850</v>
      </c>
      <c r="N43" s="5">
        <f t="shared" si="12"/>
        <v>508.00274164352925</v>
      </c>
      <c r="O43" s="27">
        <f t="shared" si="2"/>
        <v>341.99725835647075</v>
      </c>
      <c r="P43" s="27">
        <f t="shared" si="3"/>
        <v>5890.7999999999984</v>
      </c>
      <c r="Q43" s="27">
        <f t="shared" ref="Q43:Q106" si="17">ABS($AD$24-M43)</f>
        <v>641.7714285714286</v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0</v>
      </c>
      <c r="W43">
        <f t="shared" si="9"/>
        <v>0</v>
      </c>
      <c r="X43">
        <f t="shared" si="10"/>
        <v>1</v>
      </c>
    </row>
    <row r="44" spans="1:24">
      <c r="A44" t="s">
        <v>25</v>
      </c>
      <c r="B44" t="s">
        <v>26</v>
      </c>
      <c r="C44" t="s">
        <v>109</v>
      </c>
      <c r="D44" t="s">
        <v>28</v>
      </c>
      <c r="E44" t="s">
        <v>13</v>
      </c>
      <c r="F44" t="s">
        <v>13</v>
      </c>
      <c r="G44" t="s">
        <v>13</v>
      </c>
      <c r="H44" s="27">
        <v>6.7298240710000004</v>
      </c>
      <c r="I44" s="27">
        <v>7.1300546835</v>
      </c>
      <c r="J44" s="27">
        <f t="shared" si="0"/>
        <v>0.40023061249999969</v>
      </c>
      <c r="K44" s="27">
        <f t="shared" si="1"/>
        <v>0.68181494576922752</v>
      </c>
      <c r="L44" s="27">
        <f t="shared" si="16"/>
        <v>2.3486807459220795</v>
      </c>
      <c r="M44" s="5">
        <v>837</v>
      </c>
      <c r="N44" s="5">
        <f t="shared" si="12"/>
        <v>1248.9452617441589</v>
      </c>
      <c r="O44" s="27">
        <f t="shared" si="2"/>
        <v>411.94526174415887</v>
      </c>
      <c r="P44" s="27">
        <f t="shared" si="3"/>
        <v>5903.7999999999984</v>
      </c>
      <c r="Q44" s="27">
        <f t="shared" si="17"/>
        <v>628.7714285714286</v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0</v>
      </c>
      <c r="V44">
        <f t="shared" si="8"/>
        <v>1</v>
      </c>
      <c r="W44">
        <f t="shared" si="9"/>
        <v>0</v>
      </c>
      <c r="X44">
        <f t="shared" si="10"/>
        <v>0</v>
      </c>
    </row>
    <row r="45" spans="1:24">
      <c r="A45" t="s">
        <v>10</v>
      </c>
      <c r="B45" t="s">
        <v>11</v>
      </c>
      <c r="C45" t="s">
        <v>110</v>
      </c>
      <c r="D45" t="s">
        <v>15</v>
      </c>
      <c r="E45" t="s">
        <v>15</v>
      </c>
      <c r="F45" t="s">
        <v>12</v>
      </c>
      <c r="G45" t="s">
        <v>13</v>
      </c>
      <c r="H45" s="27">
        <v>6.5949605059999996</v>
      </c>
      <c r="I45" s="27">
        <v>6.8672788677999996</v>
      </c>
      <c r="J45" s="27">
        <f t="shared" si="0"/>
        <v>0.27231836180000002</v>
      </c>
      <c r="K45" s="27">
        <f t="shared" si="1"/>
        <v>0.54695138076922678</v>
      </c>
      <c r="L45" s="27">
        <f t="shared" si="16"/>
        <v>2.2138171809220788</v>
      </c>
      <c r="M45" s="5">
        <v>731.4</v>
      </c>
      <c r="N45" s="5">
        <f t="shared" si="12"/>
        <v>960.33181733656204</v>
      </c>
      <c r="O45" s="27">
        <f t="shared" si="2"/>
        <v>228.93181733656206</v>
      </c>
      <c r="P45" s="27">
        <f t="shared" si="3"/>
        <v>6009.3999999999987</v>
      </c>
      <c r="Q45" s="27">
        <f t="shared" si="17"/>
        <v>523.17142857142858</v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0</v>
      </c>
      <c r="W45">
        <f t="shared" si="9"/>
        <v>0</v>
      </c>
      <c r="X45">
        <f t="shared" si="10"/>
        <v>1</v>
      </c>
    </row>
    <row r="46" spans="1:24">
      <c r="A46" t="s">
        <v>30</v>
      </c>
      <c r="B46" t="s">
        <v>26</v>
      </c>
      <c r="C46" t="s">
        <v>110</v>
      </c>
      <c r="D46" t="s">
        <v>32</v>
      </c>
      <c r="E46" t="s">
        <v>19</v>
      </c>
      <c r="F46" t="s">
        <v>16</v>
      </c>
      <c r="G46" t="s">
        <v>18</v>
      </c>
      <c r="H46" s="27">
        <v>6.5838240739999998</v>
      </c>
      <c r="I46" s="27">
        <v>6.7205290045000003</v>
      </c>
      <c r="J46" s="27">
        <f t="shared" si="0"/>
        <v>0.13670493050000054</v>
      </c>
      <c r="K46" s="27">
        <f t="shared" si="1"/>
        <v>0.53581494876922697</v>
      </c>
      <c r="L46" s="27">
        <f t="shared" si="16"/>
        <v>2.202680748922079</v>
      </c>
      <c r="M46" s="5">
        <v>723.3</v>
      </c>
      <c r="N46" s="5">
        <f t="shared" si="12"/>
        <v>829.25607566570852</v>
      </c>
      <c r="O46" s="27">
        <f t="shared" si="2"/>
        <v>105.95607566570857</v>
      </c>
      <c r="P46" s="27">
        <f t="shared" si="3"/>
        <v>6017.4999999999982</v>
      </c>
      <c r="Q46" s="27">
        <f t="shared" si="17"/>
        <v>515.07142857142856</v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0</v>
      </c>
      <c r="W46">
        <f t="shared" si="9"/>
        <v>0</v>
      </c>
      <c r="X46">
        <f t="shared" si="10"/>
        <v>1</v>
      </c>
    </row>
    <row r="47" spans="1:24">
      <c r="A47" t="s">
        <v>10</v>
      </c>
      <c r="B47" t="s">
        <v>11</v>
      </c>
      <c r="C47" t="s">
        <v>110</v>
      </c>
      <c r="D47" t="s">
        <v>16</v>
      </c>
      <c r="E47" t="s">
        <v>13</v>
      </c>
      <c r="F47" t="s">
        <v>14</v>
      </c>
      <c r="G47" t="s">
        <v>14</v>
      </c>
      <c r="H47" s="27">
        <v>6.3580155620000003</v>
      </c>
      <c r="I47" s="27">
        <v>6.3527191061000003</v>
      </c>
      <c r="J47" s="27">
        <f t="shared" si="0"/>
        <v>5.2964558999999412E-3</v>
      </c>
      <c r="K47" s="27">
        <f t="shared" si="1"/>
        <v>0.31000643676922746</v>
      </c>
      <c r="L47" s="27">
        <f t="shared" si="16"/>
        <v>1.9768722369220795</v>
      </c>
      <c r="M47" s="5">
        <v>577.1</v>
      </c>
      <c r="N47" s="5">
        <f t="shared" si="12"/>
        <v>574.05149572376956</v>
      </c>
      <c r="O47" s="27">
        <f t="shared" si="2"/>
        <v>3.0485042762304602</v>
      </c>
      <c r="P47" s="27">
        <f t="shared" si="3"/>
        <v>6163.699999999998</v>
      </c>
      <c r="Q47" s="27">
        <f t="shared" si="17"/>
        <v>368.87142857142862</v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0</v>
      </c>
      <c r="W47">
        <f t="shared" si="9"/>
        <v>0</v>
      </c>
      <c r="X47">
        <f t="shared" si="10"/>
        <v>1</v>
      </c>
    </row>
    <row r="48" spans="1:24">
      <c r="A48" t="s">
        <v>30</v>
      </c>
      <c r="B48" t="s">
        <v>26</v>
      </c>
      <c r="C48" t="s">
        <v>110</v>
      </c>
      <c r="D48" t="s">
        <v>29</v>
      </c>
      <c r="E48" t="s">
        <v>19</v>
      </c>
      <c r="F48" t="s">
        <v>16</v>
      </c>
      <c r="G48" t="s">
        <v>13</v>
      </c>
      <c r="H48" s="27">
        <v>6.3486143779999997</v>
      </c>
      <c r="I48" s="27">
        <v>5.0801702248999998</v>
      </c>
      <c r="J48" s="27">
        <f t="shared" si="0"/>
        <v>1.2684441530999999</v>
      </c>
      <c r="K48" s="27">
        <f t="shared" si="1"/>
        <v>0.30060525276922689</v>
      </c>
      <c r="L48" s="27">
        <f t="shared" si="16"/>
        <v>1.9674710529220789</v>
      </c>
      <c r="M48" s="5">
        <v>571.70000000000005</v>
      </c>
      <c r="N48" s="5">
        <f t="shared" si="12"/>
        <v>160.80142600566853</v>
      </c>
      <c r="O48" s="27">
        <f t="shared" si="2"/>
        <v>410.89857399433151</v>
      </c>
      <c r="P48" s="27">
        <f t="shared" si="3"/>
        <v>6169.0999999999985</v>
      </c>
      <c r="Q48" s="27">
        <f t="shared" si="17"/>
        <v>363.47142857142865</v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0</v>
      </c>
      <c r="W48">
        <f t="shared" si="9"/>
        <v>0</v>
      </c>
      <c r="X48">
        <f t="shared" si="10"/>
        <v>1</v>
      </c>
    </row>
    <row r="49" spans="1:24">
      <c r="A49" t="s">
        <v>23</v>
      </c>
      <c r="B49" t="s">
        <v>11</v>
      </c>
      <c r="C49" t="s">
        <v>109</v>
      </c>
      <c r="D49" t="s">
        <v>13</v>
      </c>
      <c r="E49" t="s">
        <v>13</v>
      </c>
      <c r="F49" t="s">
        <v>12</v>
      </c>
      <c r="G49" t="s">
        <v>13</v>
      </c>
      <c r="H49" s="27">
        <v>6.2304814479999999</v>
      </c>
      <c r="I49" s="27">
        <v>6.2657854908999999</v>
      </c>
      <c r="J49" s="27">
        <f t="shared" si="0"/>
        <v>3.5304042899999999E-2</v>
      </c>
      <c r="K49" s="27">
        <f t="shared" si="1"/>
        <v>0.18247232276922709</v>
      </c>
      <c r="L49" s="27">
        <f t="shared" si="16"/>
        <v>1.8493381229220791</v>
      </c>
      <c r="M49" s="5">
        <v>508</v>
      </c>
      <c r="N49" s="5">
        <f t="shared" si="12"/>
        <v>526.25479200348661</v>
      </c>
      <c r="O49" s="27">
        <f t="shared" si="2"/>
        <v>18.254792003486614</v>
      </c>
      <c r="P49" s="27">
        <f t="shared" si="3"/>
        <v>6232.7999999999984</v>
      </c>
      <c r="Q49" s="27">
        <f t="shared" si="17"/>
        <v>299.7714285714286</v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0</v>
      </c>
      <c r="W49">
        <f t="shared" si="9"/>
        <v>0</v>
      </c>
      <c r="X49">
        <f t="shared" si="10"/>
        <v>1</v>
      </c>
    </row>
    <row r="50" spans="1:24">
      <c r="A50" t="s">
        <v>10</v>
      </c>
      <c r="B50" t="s">
        <v>11</v>
      </c>
      <c r="C50" t="s">
        <v>110</v>
      </c>
      <c r="D50" t="s">
        <v>19</v>
      </c>
      <c r="E50" t="s">
        <v>17</v>
      </c>
      <c r="F50" t="s">
        <v>16</v>
      </c>
      <c r="G50" t="s">
        <v>12</v>
      </c>
      <c r="H50" s="27">
        <v>6.1798095929999999</v>
      </c>
      <c r="I50" s="27">
        <v>6.3640688237000003</v>
      </c>
      <c r="J50" s="27">
        <f t="shared" si="0"/>
        <v>0.18425923070000039</v>
      </c>
      <c r="K50" s="27">
        <f t="shared" si="1"/>
        <v>0.13180046776922705</v>
      </c>
      <c r="L50" s="27">
        <f t="shared" si="16"/>
        <v>1.7986662679220791</v>
      </c>
      <c r="M50" s="5">
        <v>482.9</v>
      </c>
      <c r="N50" s="5">
        <f t="shared" si="12"/>
        <v>580.60393190007233</v>
      </c>
      <c r="O50" s="27">
        <f t="shared" si="2"/>
        <v>97.703931900072348</v>
      </c>
      <c r="P50" s="27">
        <f t="shared" si="3"/>
        <v>6257.8999999999987</v>
      </c>
      <c r="Q50" s="27">
        <f t="shared" si="17"/>
        <v>274.67142857142858</v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0</v>
      </c>
      <c r="W50">
        <f t="shared" si="9"/>
        <v>0</v>
      </c>
      <c r="X50">
        <f t="shared" si="10"/>
        <v>1</v>
      </c>
    </row>
    <row r="51" spans="1:24">
      <c r="A51" t="s">
        <v>23</v>
      </c>
      <c r="B51" t="s">
        <v>11</v>
      </c>
      <c r="C51" t="s">
        <v>109</v>
      </c>
      <c r="D51" t="s">
        <v>13</v>
      </c>
      <c r="E51" t="s">
        <v>13</v>
      </c>
      <c r="F51" t="s">
        <v>13</v>
      </c>
      <c r="G51" t="s">
        <v>19</v>
      </c>
      <c r="H51" s="27">
        <v>6.1633148039999996</v>
      </c>
      <c r="I51" s="27">
        <v>6.0315534249000002</v>
      </c>
      <c r="J51" s="27">
        <f t="shared" si="0"/>
        <v>0.13176137909999941</v>
      </c>
      <c r="K51" s="27">
        <f t="shared" si="1"/>
        <v>0.11530567876922682</v>
      </c>
      <c r="L51" s="27">
        <f t="shared" si="16"/>
        <v>1.7821714789220788</v>
      </c>
      <c r="M51" s="5">
        <v>475</v>
      </c>
      <c r="N51" s="5">
        <f t="shared" si="12"/>
        <v>416.36131330673902</v>
      </c>
      <c r="O51" s="27">
        <f t="shared" si="2"/>
        <v>58.638686693260979</v>
      </c>
      <c r="P51" s="27">
        <f t="shared" si="3"/>
        <v>6265.7999999999984</v>
      </c>
      <c r="Q51" s="27">
        <f t="shared" si="17"/>
        <v>266.7714285714286</v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0</v>
      </c>
      <c r="W51">
        <f t="shared" si="9"/>
        <v>0</v>
      </c>
      <c r="X51">
        <f t="shared" si="10"/>
        <v>1</v>
      </c>
    </row>
    <row r="52" spans="1:24">
      <c r="A52" t="s">
        <v>22</v>
      </c>
      <c r="B52" t="s">
        <v>11</v>
      </c>
      <c r="C52" t="s">
        <v>109</v>
      </c>
      <c r="D52" t="s">
        <v>12</v>
      </c>
      <c r="E52" t="s">
        <v>19</v>
      </c>
      <c r="F52" t="s">
        <v>14</v>
      </c>
      <c r="G52" t="s">
        <v>14</v>
      </c>
      <c r="H52" s="27">
        <v>6.1312264900000004</v>
      </c>
      <c r="I52" s="27">
        <v>5.1502722752999999</v>
      </c>
      <c r="J52" s="27">
        <f t="shared" si="0"/>
        <v>0.98095421470000055</v>
      </c>
      <c r="K52" s="27">
        <f t="shared" si="1"/>
        <v>8.3217364769227586E-2</v>
      </c>
      <c r="L52" s="27">
        <f t="shared" si="16"/>
        <v>1.7500831649220796</v>
      </c>
      <c r="M52" s="5">
        <v>460</v>
      </c>
      <c r="N52" s="5">
        <f t="shared" si="12"/>
        <v>172.47844554469401</v>
      </c>
      <c r="O52" s="27">
        <f t="shared" si="2"/>
        <v>287.52155445530599</v>
      </c>
      <c r="P52" s="27">
        <f t="shared" si="3"/>
        <v>6280.7999999999984</v>
      </c>
      <c r="Q52" s="27">
        <f t="shared" si="17"/>
        <v>251.77142857142857</v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0</v>
      </c>
      <c r="W52">
        <f t="shared" si="9"/>
        <v>0</v>
      </c>
      <c r="X52">
        <f t="shared" si="10"/>
        <v>1</v>
      </c>
    </row>
    <row r="53" spans="1:24">
      <c r="A53" t="s">
        <v>30</v>
      </c>
      <c r="B53" t="s">
        <v>26</v>
      </c>
      <c r="C53" t="s">
        <v>110</v>
      </c>
      <c r="D53" t="s">
        <v>27</v>
      </c>
      <c r="E53" t="s">
        <v>19</v>
      </c>
      <c r="F53" t="s">
        <v>16</v>
      </c>
      <c r="G53" t="s">
        <v>13</v>
      </c>
      <c r="H53" s="27">
        <v>6.117436187</v>
      </c>
      <c r="I53" s="27">
        <v>6.7995292740000002</v>
      </c>
      <c r="J53" s="27">
        <f t="shared" si="0"/>
        <v>0.68209308700000015</v>
      </c>
      <c r="K53" s="27">
        <f t="shared" si="1"/>
        <v>6.9427061769227194E-2</v>
      </c>
      <c r="L53" s="27">
        <f t="shared" si="16"/>
        <v>1.7362928619220792</v>
      </c>
      <c r="M53" s="5">
        <v>453.7</v>
      </c>
      <c r="N53" s="5">
        <f t="shared" si="12"/>
        <v>897.42475104443542</v>
      </c>
      <c r="O53" s="27">
        <f t="shared" si="2"/>
        <v>443.72475104443544</v>
      </c>
      <c r="P53" s="27">
        <f t="shared" si="3"/>
        <v>6287.0999999999985</v>
      </c>
      <c r="Q53" s="27">
        <f t="shared" si="17"/>
        <v>245.47142857142856</v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0</v>
      </c>
      <c r="W53">
        <f t="shared" si="9"/>
        <v>0</v>
      </c>
      <c r="X53">
        <f t="shared" si="10"/>
        <v>1</v>
      </c>
    </row>
    <row r="54" spans="1:24">
      <c r="A54" t="s">
        <v>22</v>
      </c>
      <c r="B54" t="s">
        <v>11</v>
      </c>
      <c r="C54" t="s">
        <v>109</v>
      </c>
      <c r="D54" t="s">
        <v>21</v>
      </c>
      <c r="E54" t="s">
        <v>19</v>
      </c>
      <c r="F54" t="s">
        <v>12</v>
      </c>
      <c r="G54" t="s">
        <v>21</v>
      </c>
      <c r="H54" s="27">
        <v>6.091309882</v>
      </c>
      <c r="I54" s="27">
        <v>6.3023932559000002</v>
      </c>
      <c r="J54" s="27">
        <f t="shared" si="0"/>
        <v>0.2110833739000002</v>
      </c>
      <c r="K54" s="27">
        <f t="shared" si="1"/>
        <v>4.3300756769227178E-2</v>
      </c>
      <c r="L54" s="27">
        <f t="shared" si="16"/>
        <v>1.7101665569220792</v>
      </c>
      <c r="M54" s="5">
        <v>442</v>
      </c>
      <c r="N54" s="5">
        <f t="shared" si="12"/>
        <v>545.87677087283487</v>
      </c>
      <c r="O54" s="27">
        <f t="shared" si="2"/>
        <v>103.87677087283487</v>
      </c>
      <c r="P54" s="27">
        <f t="shared" si="3"/>
        <v>6298.7999999999984</v>
      </c>
      <c r="Q54" s="27">
        <f t="shared" si="17"/>
        <v>233.77142857142857</v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0</v>
      </c>
      <c r="W54">
        <f t="shared" si="9"/>
        <v>0</v>
      </c>
      <c r="X54">
        <f t="shared" si="10"/>
        <v>1</v>
      </c>
    </row>
    <row r="55" spans="1:24">
      <c r="A55" t="s">
        <v>22</v>
      </c>
      <c r="B55" t="s">
        <v>11</v>
      </c>
      <c r="C55" t="s">
        <v>109</v>
      </c>
      <c r="D55" t="s">
        <v>12</v>
      </c>
      <c r="E55" t="s">
        <v>13</v>
      </c>
      <c r="F55" t="s">
        <v>14</v>
      </c>
      <c r="G55" t="s">
        <v>14</v>
      </c>
      <c r="H55" s="27">
        <v>6.0867747269999999</v>
      </c>
      <c r="I55" s="27">
        <v>6.2280833849999997</v>
      </c>
      <c r="J55" s="27">
        <f t="shared" si="0"/>
        <v>0.14130865799999981</v>
      </c>
      <c r="K55" s="27">
        <f t="shared" si="1"/>
        <v>3.8765601769227054E-2</v>
      </c>
      <c r="L55" s="27">
        <f t="shared" si="16"/>
        <v>1.7056314019220791</v>
      </c>
      <c r="M55" s="5">
        <v>440</v>
      </c>
      <c r="N55" s="5">
        <f t="shared" si="12"/>
        <v>506.78324372208004</v>
      </c>
      <c r="O55" s="27">
        <f t="shared" si="2"/>
        <v>66.783243722080044</v>
      </c>
      <c r="P55" s="27">
        <f t="shared" si="3"/>
        <v>6300.7999999999984</v>
      </c>
      <c r="Q55" s="27">
        <f t="shared" si="17"/>
        <v>231.77142857142857</v>
      </c>
      <c r="R55">
        <f t="shared" si="4"/>
        <v>1</v>
      </c>
      <c r="S55">
        <f t="shared" si="5"/>
        <v>0</v>
      </c>
      <c r="T55">
        <f t="shared" si="6"/>
        <v>0</v>
      </c>
      <c r="U55">
        <f t="shared" si="7"/>
        <v>1</v>
      </c>
      <c r="V55">
        <f t="shared" si="8"/>
        <v>0</v>
      </c>
      <c r="W55">
        <f t="shared" si="9"/>
        <v>0</v>
      </c>
      <c r="X55">
        <f t="shared" si="10"/>
        <v>1</v>
      </c>
    </row>
    <row r="56" spans="1:24">
      <c r="A56" t="s">
        <v>23</v>
      </c>
      <c r="B56" t="s">
        <v>11</v>
      </c>
      <c r="C56" t="s">
        <v>109</v>
      </c>
      <c r="D56" t="s">
        <v>13</v>
      </c>
      <c r="E56" t="s">
        <v>13</v>
      </c>
      <c r="F56" t="s">
        <v>13</v>
      </c>
      <c r="G56" t="s">
        <v>15</v>
      </c>
      <c r="H56" s="27">
        <v>6.0637852089999997</v>
      </c>
      <c r="I56" s="27">
        <v>6.0444764915000002</v>
      </c>
      <c r="J56" s="27">
        <f t="shared" si="0"/>
        <v>1.9308717499999517E-2</v>
      </c>
      <c r="K56" s="27">
        <f t="shared" si="1"/>
        <v>1.5776083769226901E-2</v>
      </c>
      <c r="L56" s="27">
        <f t="shared" si="16"/>
        <v>1.6826418839220789</v>
      </c>
      <c r="M56" s="5">
        <v>430</v>
      </c>
      <c r="N56" s="5">
        <f t="shared" si="12"/>
        <v>421.77689588624406</v>
      </c>
      <c r="O56" s="27">
        <f t="shared" si="2"/>
        <v>8.2231041137559373</v>
      </c>
      <c r="P56" s="27">
        <f t="shared" si="3"/>
        <v>6310.7999999999984</v>
      </c>
      <c r="Q56" s="27">
        <f t="shared" si="17"/>
        <v>221.77142857142857</v>
      </c>
      <c r="R56">
        <f t="shared" si="4"/>
        <v>1</v>
      </c>
      <c r="S56">
        <f t="shared" si="5"/>
        <v>0</v>
      </c>
      <c r="T56">
        <f t="shared" si="6"/>
        <v>0</v>
      </c>
      <c r="U56">
        <f t="shared" si="7"/>
        <v>1</v>
      </c>
      <c r="V56">
        <f t="shared" si="8"/>
        <v>0</v>
      </c>
      <c r="W56">
        <f t="shared" si="9"/>
        <v>0</v>
      </c>
      <c r="X56">
        <f t="shared" si="10"/>
        <v>1</v>
      </c>
    </row>
    <row r="57" spans="1:24">
      <c r="A57" t="s">
        <v>23</v>
      </c>
      <c r="B57" t="s">
        <v>11</v>
      </c>
      <c r="C57" t="s">
        <v>109</v>
      </c>
      <c r="D57" t="s">
        <v>13</v>
      </c>
      <c r="E57" t="s">
        <v>13</v>
      </c>
      <c r="F57" t="s">
        <v>13</v>
      </c>
      <c r="G57" t="s">
        <v>12</v>
      </c>
      <c r="H57" s="27">
        <v>6.0185932150000001</v>
      </c>
      <c r="I57" s="27">
        <v>5.9412327113999996</v>
      </c>
      <c r="J57" s="27">
        <f t="shared" si="0"/>
        <v>7.7360503600000463E-2</v>
      </c>
      <c r="K57" s="27">
        <f t="shared" si="1"/>
        <v>2.9415910230772724E-2</v>
      </c>
      <c r="L57" s="27">
        <f t="shared" si="16"/>
        <v>1.6374498899220793</v>
      </c>
      <c r="M57" s="5">
        <v>411</v>
      </c>
      <c r="N57" s="5">
        <f t="shared" si="12"/>
        <v>380.40356844595925</v>
      </c>
      <c r="O57" s="27">
        <f t="shared" si="2"/>
        <v>30.596431554040748</v>
      </c>
      <c r="P57" s="27">
        <f t="shared" si="3"/>
        <v>6329.7999999999984</v>
      </c>
      <c r="Q57" s="27">
        <f t="shared" si="17"/>
        <v>202.77142857142857</v>
      </c>
      <c r="R57">
        <f t="shared" si="4"/>
        <v>1</v>
      </c>
      <c r="S57">
        <f t="shared" si="5"/>
        <v>0</v>
      </c>
      <c r="T57">
        <f t="shared" si="6"/>
        <v>0</v>
      </c>
      <c r="U57">
        <f t="shared" si="7"/>
        <v>1</v>
      </c>
      <c r="V57">
        <f t="shared" si="8"/>
        <v>0</v>
      </c>
      <c r="W57">
        <f t="shared" si="9"/>
        <v>0</v>
      </c>
      <c r="X57">
        <f t="shared" si="10"/>
        <v>1</v>
      </c>
    </row>
    <row r="58" spans="1:24">
      <c r="A58" t="s">
        <v>22</v>
      </c>
      <c r="B58" t="s">
        <v>11</v>
      </c>
      <c r="C58" t="s">
        <v>109</v>
      </c>
      <c r="D58" t="s">
        <v>13</v>
      </c>
      <c r="E58" t="s">
        <v>12</v>
      </c>
      <c r="F58" t="s">
        <v>14</v>
      </c>
      <c r="G58" t="s">
        <v>14</v>
      </c>
      <c r="H58" s="27">
        <v>5.9687075600000004</v>
      </c>
      <c r="I58" s="27">
        <v>6.3584688239</v>
      </c>
      <c r="J58" s="27">
        <f t="shared" si="0"/>
        <v>0.38976126389999965</v>
      </c>
      <c r="K58" s="27">
        <f t="shared" si="1"/>
        <v>7.9301565230772475E-2</v>
      </c>
      <c r="L58" s="27">
        <f t="shared" si="16"/>
        <v>1.5875642349220795</v>
      </c>
      <c r="M58" s="5">
        <v>391</v>
      </c>
      <c r="N58" s="5">
        <f t="shared" si="12"/>
        <v>577.36163689643115</v>
      </c>
      <c r="O58" s="27">
        <f t="shared" si="2"/>
        <v>186.36163689643115</v>
      </c>
      <c r="P58" s="27">
        <f t="shared" si="3"/>
        <v>6349.7999999999984</v>
      </c>
      <c r="Q58" s="27">
        <f t="shared" si="17"/>
        <v>182.77142857142857</v>
      </c>
      <c r="R58">
        <f t="shared" si="4"/>
        <v>1</v>
      </c>
      <c r="S58">
        <f t="shared" si="5"/>
        <v>0</v>
      </c>
      <c r="T58">
        <f t="shared" si="6"/>
        <v>0</v>
      </c>
      <c r="U58">
        <f t="shared" si="7"/>
        <v>1</v>
      </c>
      <c r="V58">
        <f t="shared" si="8"/>
        <v>0</v>
      </c>
      <c r="W58">
        <f t="shared" si="9"/>
        <v>0</v>
      </c>
      <c r="X58">
        <f t="shared" si="10"/>
        <v>1</v>
      </c>
    </row>
    <row r="59" spans="1:24">
      <c r="A59" t="s">
        <v>10</v>
      </c>
      <c r="B59" t="s">
        <v>11</v>
      </c>
      <c r="C59" t="s">
        <v>110</v>
      </c>
      <c r="D59" t="s">
        <v>19</v>
      </c>
      <c r="E59" t="s">
        <v>17</v>
      </c>
      <c r="F59" t="s">
        <v>16</v>
      </c>
      <c r="G59" t="s">
        <v>18</v>
      </c>
      <c r="H59" s="27">
        <v>5.8292396919999998</v>
      </c>
      <c r="I59" s="27">
        <v>6.0183490873999999</v>
      </c>
      <c r="J59" s="27">
        <f t="shared" si="0"/>
        <v>0.18910939540000005</v>
      </c>
      <c r="K59" s="27">
        <f t="shared" si="1"/>
        <v>0.21876943323077302</v>
      </c>
      <c r="L59" s="27">
        <f t="shared" si="16"/>
        <v>1.448096366922079</v>
      </c>
      <c r="M59" s="5">
        <v>340.1</v>
      </c>
      <c r="N59" s="5">
        <f t="shared" si="12"/>
        <v>410.89967600984795</v>
      </c>
      <c r="O59" s="27">
        <f t="shared" si="2"/>
        <v>70.799676009847929</v>
      </c>
      <c r="P59" s="27">
        <f t="shared" si="3"/>
        <v>6400.699999999998</v>
      </c>
      <c r="Q59" s="27">
        <f t="shared" si="17"/>
        <v>131.87142857142859</v>
      </c>
      <c r="R59">
        <f t="shared" si="4"/>
        <v>1</v>
      </c>
      <c r="S59">
        <f t="shared" si="5"/>
        <v>0</v>
      </c>
      <c r="T59">
        <f t="shared" si="6"/>
        <v>0</v>
      </c>
      <c r="U59">
        <f t="shared" si="7"/>
        <v>1</v>
      </c>
      <c r="V59">
        <f t="shared" si="8"/>
        <v>0</v>
      </c>
      <c r="W59">
        <f t="shared" si="9"/>
        <v>0</v>
      </c>
      <c r="X59">
        <f t="shared" si="10"/>
        <v>1</v>
      </c>
    </row>
    <row r="60" spans="1:24">
      <c r="A60" t="s">
        <v>23</v>
      </c>
      <c r="B60" t="s">
        <v>11</v>
      </c>
      <c r="C60" t="s">
        <v>109</v>
      </c>
      <c r="D60" t="s">
        <v>13</v>
      </c>
      <c r="E60" t="s">
        <v>19</v>
      </c>
      <c r="F60" t="s">
        <v>13</v>
      </c>
      <c r="G60" t="s">
        <v>13</v>
      </c>
      <c r="H60" s="27">
        <v>5.7990926549999999</v>
      </c>
      <c r="I60" s="27">
        <v>6.0852140082000004</v>
      </c>
      <c r="J60" s="27">
        <f t="shared" si="0"/>
        <v>0.28612135320000043</v>
      </c>
      <c r="K60" s="27">
        <f t="shared" si="1"/>
        <v>0.2489164702307729</v>
      </c>
      <c r="L60" s="27">
        <f t="shared" si="16"/>
        <v>1.4179493299220791</v>
      </c>
      <c r="M60" s="5">
        <v>330</v>
      </c>
      <c r="N60" s="5">
        <f t="shared" si="12"/>
        <v>439.31381937334282</v>
      </c>
      <c r="O60" s="27">
        <f t="shared" si="2"/>
        <v>109.31381937334282</v>
      </c>
      <c r="P60" s="27">
        <f t="shared" si="3"/>
        <v>6410.7999999999984</v>
      </c>
      <c r="Q60" s="27">
        <f t="shared" si="17"/>
        <v>121.77142857142857</v>
      </c>
      <c r="R60">
        <f t="shared" si="4"/>
        <v>1</v>
      </c>
      <c r="S60">
        <f t="shared" si="5"/>
        <v>0</v>
      </c>
      <c r="T60">
        <f t="shared" si="6"/>
        <v>0</v>
      </c>
      <c r="U60">
        <f t="shared" si="7"/>
        <v>1</v>
      </c>
      <c r="V60">
        <f t="shared" si="8"/>
        <v>0</v>
      </c>
      <c r="W60">
        <f t="shared" si="9"/>
        <v>0</v>
      </c>
      <c r="X60">
        <f t="shared" si="10"/>
        <v>1</v>
      </c>
    </row>
    <row r="61" spans="1:24">
      <c r="A61" t="s">
        <v>10</v>
      </c>
      <c r="B61" t="s">
        <v>11</v>
      </c>
      <c r="C61" t="s">
        <v>110</v>
      </c>
      <c r="D61" t="s">
        <v>20</v>
      </c>
      <c r="E61" t="s">
        <v>12</v>
      </c>
      <c r="F61" t="s">
        <v>14</v>
      </c>
      <c r="G61" t="s">
        <v>14</v>
      </c>
      <c r="H61" s="27">
        <v>5.7683209959999999</v>
      </c>
      <c r="I61" s="27">
        <v>5.5501242545</v>
      </c>
      <c r="J61" s="27">
        <f t="shared" si="0"/>
        <v>0.2181967414999999</v>
      </c>
      <c r="K61" s="27">
        <f t="shared" si="1"/>
        <v>0.27968812923077291</v>
      </c>
      <c r="L61" s="27">
        <f t="shared" si="16"/>
        <v>1.3871776709220791</v>
      </c>
      <c r="M61" s="5">
        <v>320</v>
      </c>
      <c r="N61" s="5">
        <f t="shared" si="12"/>
        <v>257.26952081551588</v>
      </c>
      <c r="O61" s="27">
        <f t="shared" si="2"/>
        <v>62.730479184484125</v>
      </c>
      <c r="P61" s="27">
        <f t="shared" si="3"/>
        <v>6420.7999999999984</v>
      </c>
      <c r="Q61" s="27">
        <f t="shared" si="17"/>
        <v>111.77142857142857</v>
      </c>
      <c r="R61">
        <f t="shared" si="4"/>
        <v>1</v>
      </c>
      <c r="S61">
        <f t="shared" si="5"/>
        <v>0</v>
      </c>
      <c r="T61">
        <f t="shared" si="6"/>
        <v>0</v>
      </c>
      <c r="U61">
        <f t="shared" si="7"/>
        <v>1</v>
      </c>
      <c r="V61">
        <f t="shared" si="8"/>
        <v>0</v>
      </c>
      <c r="W61">
        <f t="shared" si="9"/>
        <v>0</v>
      </c>
      <c r="X61">
        <f t="shared" si="10"/>
        <v>1</v>
      </c>
    </row>
    <row r="62" spans="1:24">
      <c r="A62" t="s">
        <v>22</v>
      </c>
      <c r="B62" t="s">
        <v>11</v>
      </c>
      <c r="C62" t="s">
        <v>109</v>
      </c>
      <c r="D62" t="s">
        <v>13</v>
      </c>
      <c r="E62" t="s">
        <v>13</v>
      </c>
      <c r="F62" t="s">
        <v>14</v>
      </c>
      <c r="G62" t="s">
        <v>14</v>
      </c>
      <c r="H62" s="27">
        <v>5.7525726390000003</v>
      </c>
      <c r="I62" s="27">
        <v>6.3996621039999999</v>
      </c>
      <c r="J62" s="27">
        <f t="shared" si="0"/>
        <v>0.64708946499999964</v>
      </c>
      <c r="K62" s="27">
        <f t="shared" si="1"/>
        <v>0.29543648623077257</v>
      </c>
      <c r="L62" s="27">
        <f t="shared" si="16"/>
        <v>1.3714293139220795</v>
      </c>
      <c r="M62" s="5">
        <v>315</v>
      </c>
      <c r="N62" s="5">
        <f t="shared" si="12"/>
        <v>601.64171119473519</v>
      </c>
      <c r="O62" s="27">
        <f t="shared" si="2"/>
        <v>286.64171119473519</v>
      </c>
      <c r="P62" s="27">
        <f t="shared" si="3"/>
        <v>6425.7999999999984</v>
      </c>
      <c r="Q62" s="27">
        <f t="shared" si="17"/>
        <v>106.77142857142857</v>
      </c>
      <c r="R62">
        <f t="shared" si="4"/>
        <v>1</v>
      </c>
      <c r="S62">
        <f t="shared" si="5"/>
        <v>0</v>
      </c>
      <c r="T62">
        <f t="shared" si="6"/>
        <v>0</v>
      </c>
      <c r="U62">
        <f t="shared" si="7"/>
        <v>1</v>
      </c>
      <c r="V62">
        <f t="shared" si="8"/>
        <v>0</v>
      </c>
      <c r="W62">
        <f t="shared" si="9"/>
        <v>0</v>
      </c>
      <c r="X62">
        <f t="shared" si="10"/>
        <v>1</v>
      </c>
    </row>
    <row r="63" spans="1:24">
      <c r="A63" t="s">
        <v>23</v>
      </c>
      <c r="B63" t="s">
        <v>11</v>
      </c>
      <c r="C63" t="s">
        <v>109</v>
      </c>
      <c r="D63" t="s">
        <v>13</v>
      </c>
      <c r="E63" t="s">
        <v>15</v>
      </c>
      <c r="F63" t="s">
        <v>13</v>
      </c>
      <c r="G63" t="s">
        <v>13</v>
      </c>
      <c r="H63" s="27">
        <v>5.7235851020000004</v>
      </c>
      <c r="I63" s="27">
        <v>5.8705230517000002</v>
      </c>
      <c r="J63" s="27">
        <f t="shared" si="0"/>
        <v>0.14693794969999985</v>
      </c>
      <c r="K63" s="27">
        <f t="shared" si="1"/>
        <v>0.32442402323077246</v>
      </c>
      <c r="L63" s="27">
        <f t="shared" si="16"/>
        <v>1.3424417769220796</v>
      </c>
      <c r="M63" s="5">
        <v>306</v>
      </c>
      <c r="N63" s="5">
        <f t="shared" si="12"/>
        <v>354.43431926583133</v>
      </c>
      <c r="O63" s="27">
        <f t="shared" si="2"/>
        <v>48.434319265831334</v>
      </c>
      <c r="P63" s="27">
        <f t="shared" si="3"/>
        <v>6434.7999999999984</v>
      </c>
      <c r="Q63" s="27">
        <f t="shared" si="17"/>
        <v>97.771428571428572</v>
      </c>
      <c r="R63">
        <f t="shared" si="4"/>
        <v>1</v>
      </c>
      <c r="S63">
        <f t="shared" si="5"/>
        <v>0</v>
      </c>
      <c r="T63">
        <f t="shared" si="6"/>
        <v>0</v>
      </c>
      <c r="U63">
        <f t="shared" si="7"/>
        <v>1</v>
      </c>
      <c r="V63">
        <f t="shared" si="8"/>
        <v>0</v>
      </c>
      <c r="W63">
        <f t="shared" si="9"/>
        <v>0</v>
      </c>
      <c r="X63">
        <f t="shared" si="10"/>
        <v>1</v>
      </c>
    </row>
    <row r="64" spans="1:24">
      <c r="A64" t="s">
        <v>30</v>
      </c>
      <c r="B64" t="s">
        <v>26</v>
      </c>
      <c r="C64" t="s">
        <v>110</v>
      </c>
      <c r="D64" t="s">
        <v>27</v>
      </c>
      <c r="E64" t="s">
        <v>15</v>
      </c>
      <c r="F64" t="s">
        <v>12</v>
      </c>
      <c r="G64" t="s">
        <v>13</v>
      </c>
      <c r="H64" s="27">
        <v>5.7104270169999998</v>
      </c>
      <c r="I64" s="27">
        <v>5.8614212813000002</v>
      </c>
      <c r="J64" s="27">
        <f t="shared" si="0"/>
        <v>0.1509942643000004</v>
      </c>
      <c r="K64" s="27">
        <f t="shared" si="1"/>
        <v>0.33758210823077306</v>
      </c>
      <c r="L64" s="27">
        <f t="shared" si="16"/>
        <v>1.329283691922079</v>
      </c>
      <c r="M64" s="5">
        <v>302</v>
      </c>
      <c r="N64" s="5">
        <f t="shared" si="12"/>
        <v>351.22297609364489</v>
      </c>
      <c r="O64" s="27">
        <f t="shared" si="2"/>
        <v>49.222976093644888</v>
      </c>
      <c r="P64" s="27">
        <f t="shared" si="3"/>
        <v>6438.7999999999984</v>
      </c>
      <c r="Q64" s="27">
        <f t="shared" si="17"/>
        <v>93.771428571428572</v>
      </c>
      <c r="R64">
        <f t="shared" si="4"/>
        <v>1</v>
      </c>
      <c r="S64">
        <f t="shared" si="5"/>
        <v>0</v>
      </c>
      <c r="T64">
        <f t="shared" si="6"/>
        <v>0</v>
      </c>
      <c r="U64">
        <f t="shared" si="7"/>
        <v>1</v>
      </c>
      <c r="V64">
        <f t="shared" si="8"/>
        <v>0</v>
      </c>
      <c r="W64">
        <f t="shared" si="9"/>
        <v>0</v>
      </c>
      <c r="X64">
        <f t="shared" si="10"/>
        <v>1</v>
      </c>
    </row>
    <row r="65" spans="1:24">
      <c r="A65" t="s">
        <v>10</v>
      </c>
      <c r="B65" t="s">
        <v>11</v>
      </c>
      <c r="C65" t="s">
        <v>110</v>
      </c>
      <c r="D65" t="s">
        <v>19</v>
      </c>
      <c r="E65" t="s">
        <v>19</v>
      </c>
      <c r="F65" t="s">
        <v>14</v>
      </c>
      <c r="G65" t="s">
        <v>14</v>
      </c>
      <c r="H65" s="27">
        <v>5.6549423089999999</v>
      </c>
      <c r="I65" s="27">
        <v>5.6807334652000003</v>
      </c>
      <c r="J65" s="27">
        <f t="shared" si="0"/>
        <v>2.5791156200000387E-2</v>
      </c>
      <c r="K65" s="27">
        <f t="shared" si="1"/>
        <v>0.39306681623077289</v>
      </c>
      <c r="L65" s="27">
        <f t="shared" si="16"/>
        <v>1.2737989839220791</v>
      </c>
      <c r="M65" s="5">
        <v>285.7</v>
      </c>
      <c r="N65" s="5">
        <f t="shared" si="12"/>
        <v>293.16437695320576</v>
      </c>
      <c r="O65" s="27">
        <f t="shared" si="2"/>
        <v>7.4643769532057718</v>
      </c>
      <c r="P65" s="27">
        <f t="shared" si="3"/>
        <v>6455.0999999999985</v>
      </c>
      <c r="Q65" s="27">
        <f t="shared" si="17"/>
        <v>77.471428571428561</v>
      </c>
      <c r="R65">
        <f t="shared" si="4"/>
        <v>1</v>
      </c>
      <c r="S65">
        <f t="shared" si="5"/>
        <v>0</v>
      </c>
      <c r="T65">
        <f t="shared" si="6"/>
        <v>0</v>
      </c>
      <c r="U65">
        <f t="shared" si="7"/>
        <v>1</v>
      </c>
      <c r="V65">
        <f t="shared" si="8"/>
        <v>0</v>
      </c>
      <c r="W65">
        <f t="shared" si="9"/>
        <v>0</v>
      </c>
      <c r="X65">
        <f t="shared" si="10"/>
        <v>1</v>
      </c>
    </row>
    <row r="66" spans="1:24">
      <c r="A66" t="s">
        <v>30</v>
      </c>
      <c r="B66" t="s">
        <v>26</v>
      </c>
      <c r="C66" t="s">
        <v>110</v>
      </c>
      <c r="D66" t="s">
        <v>27</v>
      </c>
      <c r="E66" t="s">
        <v>16</v>
      </c>
      <c r="F66" t="s">
        <v>12</v>
      </c>
      <c r="G66" t="s">
        <v>13</v>
      </c>
      <c r="H66" s="27">
        <v>5.6419070710000003</v>
      </c>
      <c r="I66" s="27">
        <v>5.7547028179000002</v>
      </c>
      <c r="J66" s="27">
        <f t="shared" ref="J66:J118" si="18">ABS(H66-I66)</f>
        <v>0.11279574689999983</v>
      </c>
      <c r="K66" s="27">
        <f t="shared" ref="K66:K118" si="19">ABS($AD$2-H66)</f>
        <v>0.4061020542307725</v>
      </c>
      <c r="L66" s="27">
        <f t="shared" si="16"/>
        <v>1.2607637459220795</v>
      </c>
      <c r="M66" s="5">
        <v>282</v>
      </c>
      <c r="N66" s="5">
        <f t="shared" si="12"/>
        <v>315.67172159806779</v>
      </c>
      <c r="O66" s="27">
        <f t="shared" ref="O66:O118" si="20">ABS(M66-N66)</f>
        <v>33.671721598067791</v>
      </c>
      <c r="P66" s="27">
        <f t="shared" ref="P66:P118" si="21">ABS($AD$3-M66)</f>
        <v>6458.7999999999984</v>
      </c>
      <c r="Q66" s="27">
        <f t="shared" si="17"/>
        <v>73.771428571428572</v>
      </c>
      <c r="R66">
        <f t="shared" ref="R66:R118" si="22">IF(M66&lt;1000,1,0)</f>
        <v>1</v>
      </c>
      <c r="S66">
        <f t="shared" ref="S66:S118" si="23">IF(M66&gt;=1000,IF(M66&lt;15000,1,0),0)</f>
        <v>0</v>
      </c>
      <c r="T66">
        <f t="shared" ref="T66:T118" si="24">IF(M66&gt;=15000,1,0)</f>
        <v>0</v>
      </c>
      <c r="U66">
        <f t="shared" ref="U66:U118" si="25">IF(N66&lt;1000,1,0)</f>
        <v>1</v>
      </c>
      <c r="V66">
        <f t="shared" ref="V66:V118" si="26">IF(N66&gt;=1000,IF(N66&lt;15000,1,0),0)</f>
        <v>0</v>
      </c>
      <c r="W66">
        <f t="shared" ref="W66:W118" si="27">IF(N66&gt;=15000,1,0)</f>
        <v>0</v>
      </c>
      <c r="X66">
        <f t="shared" ref="X66:X118" si="28">R66*U66+S66*V66+T66*W66</f>
        <v>1</v>
      </c>
    </row>
    <row r="67" spans="1:24">
      <c r="A67" t="s">
        <v>30</v>
      </c>
      <c r="B67" t="s">
        <v>26</v>
      </c>
      <c r="C67" t="s">
        <v>109</v>
      </c>
      <c r="D67" t="s">
        <v>28</v>
      </c>
      <c r="E67" t="s">
        <v>13</v>
      </c>
      <c r="F67" t="s">
        <v>13</v>
      </c>
      <c r="G67" t="s">
        <v>13</v>
      </c>
      <c r="H67" s="27">
        <v>5.5984219590000004</v>
      </c>
      <c r="I67" s="27">
        <v>5.7177494488000002</v>
      </c>
      <c r="J67" s="27">
        <f t="shared" si="18"/>
        <v>0.11932748979999985</v>
      </c>
      <c r="K67" s="27">
        <f t="shared" si="19"/>
        <v>0.44958716623077244</v>
      </c>
      <c r="L67" s="27">
        <f t="shared" si="16"/>
        <v>1.2172786339220796</v>
      </c>
      <c r="M67" s="5">
        <v>270</v>
      </c>
      <c r="N67" s="5">
        <f t="shared" ref="N67:N118" si="29">EXP(I67)</f>
        <v>304.21949040649503</v>
      </c>
      <c r="O67" s="27">
        <f t="shared" si="20"/>
        <v>34.219490406495026</v>
      </c>
      <c r="P67" s="27">
        <f t="shared" si="21"/>
        <v>6470.7999999999984</v>
      </c>
      <c r="Q67" s="27">
        <f t="shared" si="17"/>
        <v>61.771428571428572</v>
      </c>
      <c r="R67">
        <f t="shared" si="22"/>
        <v>1</v>
      </c>
      <c r="S67">
        <f t="shared" si="23"/>
        <v>0</v>
      </c>
      <c r="T67">
        <f t="shared" si="24"/>
        <v>0</v>
      </c>
      <c r="U67">
        <f t="shared" si="25"/>
        <v>1</v>
      </c>
      <c r="V67">
        <f t="shared" si="26"/>
        <v>0</v>
      </c>
      <c r="W67">
        <f t="shared" si="27"/>
        <v>0</v>
      </c>
      <c r="X67">
        <f t="shared" si="28"/>
        <v>1</v>
      </c>
    </row>
    <row r="68" spans="1:24">
      <c r="A68" t="s">
        <v>23</v>
      </c>
      <c r="B68" t="s">
        <v>11</v>
      </c>
      <c r="C68" t="s">
        <v>109</v>
      </c>
      <c r="D68" t="s">
        <v>13</v>
      </c>
      <c r="E68" t="s">
        <v>13</v>
      </c>
      <c r="F68" t="s">
        <v>19</v>
      </c>
      <c r="G68" t="s">
        <v>13</v>
      </c>
      <c r="H68" s="27">
        <v>5.4680601409999996</v>
      </c>
      <c r="I68" s="27">
        <v>5.4800140010999998</v>
      </c>
      <c r="J68" s="27">
        <f t="shared" si="18"/>
        <v>1.1953860100000213E-2</v>
      </c>
      <c r="K68" s="27">
        <f t="shared" si="19"/>
        <v>0.57994898423077323</v>
      </c>
      <c r="L68" s="27">
        <f t="shared" si="16"/>
        <v>1.0869168159220788</v>
      </c>
      <c r="M68" s="5">
        <v>237</v>
      </c>
      <c r="N68" s="5">
        <f t="shared" si="29"/>
        <v>239.85006551549861</v>
      </c>
      <c r="O68" s="27">
        <f t="shared" si="20"/>
        <v>2.8500655154986134</v>
      </c>
      <c r="P68" s="27">
        <f t="shared" si="21"/>
        <v>6503.7999999999984</v>
      </c>
      <c r="Q68" s="27">
        <f t="shared" si="17"/>
        <v>28.771428571428572</v>
      </c>
      <c r="R68">
        <f t="shared" si="22"/>
        <v>1</v>
      </c>
      <c r="S68">
        <f t="shared" si="23"/>
        <v>0</v>
      </c>
      <c r="T68">
        <f t="shared" si="24"/>
        <v>0</v>
      </c>
      <c r="U68">
        <f t="shared" si="25"/>
        <v>1</v>
      </c>
      <c r="V68">
        <f t="shared" si="26"/>
        <v>0</v>
      </c>
      <c r="W68">
        <f t="shared" si="27"/>
        <v>0</v>
      </c>
      <c r="X68">
        <f t="shared" si="28"/>
        <v>1</v>
      </c>
    </row>
    <row r="69" spans="1:24">
      <c r="A69" t="s">
        <v>22</v>
      </c>
      <c r="B69" t="s">
        <v>11</v>
      </c>
      <c r="C69" t="s">
        <v>109</v>
      </c>
      <c r="D69" t="s">
        <v>21</v>
      </c>
      <c r="E69" t="s">
        <v>19</v>
      </c>
      <c r="F69" t="s">
        <v>19</v>
      </c>
      <c r="G69" t="s">
        <v>21</v>
      </c>
      <c r="H69" s="27">
        <v>5.4071717719999999</v>
      </c>
      <c r="I69" s="27">
        <v>5.1745777769999997</v>
      </c>
      <c r="J69" s="27">
        <f t="shared" si="18"/>
        <v>0.23259399500000022</v>
      </c>
      <c r="K69" s="27">
        <f t="shared" si="19"/>
        <v>0.64083735323077295</v>
      </c>
      <c r="L69" s="27">
        <f t="shared" si="16"/>
        <v>1.0260284469220791</v>
      </c>
      <c r="M69" s="5">
        <v>223</v>
      </c>
      <c r="N69" s="5">
        <f t="shared" si="29"/>
        <v>176.72198243631109</v>
      </c>
      <c r="O69" s="27">
        <f t="shared" si="20"/>
        <v>46.278017563688906</v>
      </c>
      <c r="P69" s="27">
        <f t="shared" si="21"/>
        <v>6517.7999999999984</v>
      </c>
      <c r="Q69" s="27">
        <f t="shared" si="17"/>
        <v>14.771428571428572</v>
      </c>
      <c r="R69">
        <f t="shared" si="22"/>
        <v>1</v>
      </c>
      <c r="S69">
        <f t="shared" si="23"/>
        <v>0</v>
      </c>
      <c r="T69">
        <f t="shared" si="24"/>
        <v>0</v>
      </c>
      <c r="U69">
        <f t="shared" si="25"/>
        <v>1</v>
      </c>
      <c r="V69">
        <f t="shared" si="26"/>
        <v>0</v>
      </c>
      <c r="W69">
        <f t="shared" si="27"/>
        <v>0</v>
      </c>
      <c r="X69">
        <f t="shared" si="28"/>
        <v>1</v>
      </c>
    </row>
    <row r="70" spans="1:24">
      <c r="A70" t="s">
        <v>23</v>
      </c>
      <c r="B70" t="s">
        <v>11</v>
      </c>
      <c r="C70" t="s">
        <v>109</v>
      </c>
      <c r="D70" t="s">
        <v>13</v>
      </c>
      <c r="E70" t="s">
        <v>13</v>
      </c>
      <c r="F70" t="s">
        <v>15</v>
      </c>
      <c r="G70" t="s">
        <v>13</v>
      </c>
      <c r="H70" s="27">
        <v>5.3844950630000001</v>
      </c>
      <c r="I70" s="27">
        <v>5.3549887239</v>
      </c>
      <c r="J70" s="27">
        <f t="shared" si="18"/>
        <v>2.9506339100000112E-2</v>
      </c>
      <c r="K70" s="27">
        <f t="shared" si="19"/>
        <v>0.66351406223077269</v>
      </c>
      <c r="L70" s="27">
        <f t="shared" si="16"/>
        <v>1.0033517379220793</v>
      </c>
      <c r="M70" s="5">
        <v>218</v>
      </c>
      <c r="N70" s="5">
        <f t="shared" si="29"/>
        <v>211.66158962218688</v>
      </c>
      <c r="O70" s="27">
        <f t="shared" si="20"/>
        <v>6.3384103778131191</v>
      </c>
      <c r="P70" s="27">
        <f t="shared" si="21"/>
        <v>6522.7999999999984</v>
      </c>
      <c r="Q70" s="27">
        <f t="shared" si="17"/>
        <v>9.7714285714285722</v>
      </c>
      <c r="R70">
        <f t="shared" si="22"/>
        <v>1</v>
      </c>
      <c r="S70">
        <f t="shared" si="23"/>
        <v>0</v>
      </c>
      <c r="T70">
        <f t="shared" si="24"/>
        <v>0</v>
      </c>
      <c r="U70">
        <f t="shared" si="25"/>
        <v>1</v>
      </c>
      <c r="V70">
        <f t="shared" si="26"/>
        <v>0</v>
      </c>
      <c r="W70">
        <f t="shared" si="27"/>
        <v>0</v>
      </c>
      <c r="X70">
        <f t="shared" si="28"/>
        <v>1</v>
      </c>
    </row>
    <row r="71" spans="1:24">
      <c r="A71" t="s">
        <v>30</v>
      </c>
      <c r="B71" t="s">
        <v>26</v>
      </c>
      <c r="C71" t="s">
        <v>110</v>
      </c>
      <c r="D71" t="s">
        <v>29</v>
      </c>
      <c r="E71" t="s">
        <v>13</v>
      </c>
      <c r="F71" t="s">
        <v>14</v>
      </c>
      <c r="G71" t="s">
        <v>14</v>
      </c>
      <c r="H71" s="27">
        <v>5.3518581340000004</v>
      </c>
      <c r="I71" s="27">
        <v>5.1399473484999998</v>
      </c>
      <c r="J71" s="27">
        <f t="shared" si="18"/>
        <v>0.21191078550000064</v>
      </c>
      <c r="K71" s="27">
        <f t="shared" si="19"/>
        <v>0.6961509912307724</v>
      </c>
      <c r="L71" s="27">
        <f t="shared" si="16"/>
        <v>0.97071480892207962</v>
      </c>
      <c r="M71" s="5">
        <v>211</v>
      </c>
      <c r="N71" s="5">
        <f t="shared" si="29"/>
        <v>170.70678011667036</v>
      </c>
      <c r="O71" s="27">
        <f t="shared" si="20"/>
        <v>40.293219883329641</v>
      </c>
      <c r="P71" s="27">
        <f t="shared" si="21"/>
        <v>6529.7999999999984</v>
      </c>
      <c r="Q71" s="27">
        <f t="shared" si="17"/>
        <v>2.7714285714285722</v>
      </c>
      <c r="R71">
        <f t="shared" si="22"/>
        <v>1</v>
      </c>
      <c r="S71">
        <f t="shared" si="23"/>
        <v>0</v>
      </c>
      <c r="T71">
        <f t="shared" si="24"/>
        <v>0</v>
      </c>
      <c r="U71">
        <f t="shared" si="25"/>
        <v>1</v>
      </c>
      <c r="V71">
        <f t="shared" si="26"/>
        <v>0</v>
      </c>
      <c r="W71">
        <f t="shared" si="27"/>
        <v>0</v>
      </c>
      <c r="X71">
        <f t="shared" si="28"/>
        <v>1</v>
      </c>
    </row>
    <row r="72" spans="1:24">
      <c r="A72" t="s">
        <v>25</v>
      </c>
      <c r="B72" t="s">
        <v>26</v>
      </c>
      <c r="C72" t="s">
        <v>110</v>
      </c>
      <c r="D72" t="s">
        <v>27</v>
      </c>
      <c r="E72" t="s">
        <v>15</v>
      </c>
      <c r="F72" t="s">
        <v>15</v>
      </c>
      <c r="G72" t="s">
        <v>15</v>
      </c>
      <c r="H72" s="27">
        <v>5.2832037290000002</v>
      </c>
      <c r="I72" s="27">
        <v>5.6204253217</v>
      </c>
      <c r="J72" s="27">
        <f t="shared" si="18"/>
        <v>0.33722159269999974</v>
      </c>
      <c r="K72" s="27">
        <f t="shared" si="19"/>
        <v>0.76480539623077259</v>
      </c>
      <c r="L72" s="27">
        <f t="shared" si="16"/>
        <v>0.90206040392207942</v>
      </c>
      <c r="M72" s="5">
        <v>197</v>
      </c>
      <c r="N72" s="5">
        <f t="shared" si="29"/>
        <v>276.00674993380437</v>
      </c>
      <c r="O72" s="27">
        <f t="shared" si="20"/>
        <v>79.006749933804372</v>
      </c>
      <c r="P72" s="27">
        <f t="shared" si="21"/>
        <v>6543.7999999999984</v>
      </c>
      <c r="Q72" s="27">
        <f t="shared" si="17"/>
        <v>11.228571428571428</v>
      </c>
      <c r="R72">
        <f t="shared" si="22"/>
        <v>1</v>
      </c>
      <c r="S72">
        <f t="shared" si="23"/>
        <v>0</v>
      </c>
      <c r="T72">
        <f t="shared" si="24"/>
        <v>0</v>
      </c>
      <c r="U72">
        <f t="shared" si="25"/>
        <v>1</v>
      </c>
      <c r="V72">
        <f t="shared" si="26"/>
        <v>0</v>
      </c>
      <c r="W72">
        <f t="shared" si="27"/>
        <v>0</v>
      </c>
      <c r="X72">
        <f t="shared" si="28"/>
        <v>1</v>
      </c>
    </row>
    <row r="73" spans="1:24">
      <c r="A73" t="s">
        <v>10</v>
      </c>
      <c r="B73" t="s">
        <v>11</v>
      </c>
      <c r="C73" t="s">
        <v>109</v>
      </c>
      <c r="D73" t="s">
        <v>13</v>
      </c>
      <c r="E73" t="s">
        <v>20</v>
      </c>
      <c r="F73" t="s">
        <v>14</v>
      </c>
      <c r="G73" t="s">
        <v>14</v>
      </c>
      <c r="H73" s="27">
        <v>5.2225156530000003</v>
      </c>
      <c r="I73" s="27">
        <v>5.7759067450000003</v>
      </c>
      <c r="J73" s="27">
        <f t="shared" si="18"/>
        <v>0.55339109200000003</v>
      </c>
      <c r="K73" s="27">
        <f t="shared" si="19"/>
        <v>0.82549347223077252</v>
      </c>
      <c r="L73" s="27">
        <f t="shared" si="16"/>
        <v>0.8413723279220795</v>
      </c>
      <c r="M73" s="5">
        <v>185.4</v>
      </c>
      <c r="N73" s="5">
        <f t="shared" si="29"/>
        <v>322.43667004537343</v>
      </c>
      <c r="O73" s="27">
        <f t="shared" si="20"/>
        <v>137.03667004537343</v>
      </c>
      <c r="P73" s="27">
        <f t="shared" si="21"/>
        <v>6555.3999999999987</v>
      </c>
      <c r="Q73" s="27">
        <f t="shared" si="17"/>
        <v>22.828571428571422</v>
      </c>
      <c r="R73">
        <f t="shared" si="22"/>
        <v>1</v>
      </c>
      <c r="S73">
        <f t="shared" si="23"/>
        <v>0</v>
      </c>
      <c r="T73">
        <f t="shared" si="24"/>
        <v>0</v>
      </c>
      <c r="U73">
        <f t="shared" si="25"/>
        <v>1</v>
      </c>
      <c r="V73">
        <f t="shared" si="26"/>
        <v>0</v>
      </c>
      <c r="W73">
        <f t="shared" si="27"/>
        <v>0</v>
      </c>
      <c r="X73">
        <f t="shared" si="28"/>
        <v>1</v>
      </c>
    </row>
    <row r="74" spans="1:24">
      <c r="A74" t="s">
        <v>30</v>
      </c>
      <c r="B74" t="s">
        <v>26</v>
      </c>
      <c r="C74" t="s">
        <v>110</v>
      </c>
      <c r="D74" t="s">
        <v>27</v>
      </c>
      <c r="E74" t="s">
        <v>19</v>
      </c>
      <c r="F74" t="s">
        <v>12</v>
      </c>
      <c r="G74" t="s">
        <v>19</v>
      </c>
      <c r="H74" s="27">
        <v>5.0931365160000004</v>
      </c>
      <c r="I74" s="27">
        <v>4.8554419212999997</v>
      </c>
      <c r="J74" s="27">
        <f t="shared" si="18"/>
        <v>0.23769459470000065</v>
      </c>
      <c r="K74" s="27">
        <f t="shared" si="19"/>
        <v>0.95487260923077244</v>
      </c>
      <c r="L74" s="27">
        <f t="shared" si="16"/>
        <v>0.71199319092207958</v>
      </c>
      <c r="M74" s="5">
        <v>162.9</v>
      </c>
      <c r="N74" s="5">
        <f t="shared" si="29"/>
        <v>128.43743791454074</v>
      </c>
      <c r="O74" s="27">
        <f t="shared" si="20"/>
        <v>34.462562085459268</v>
      </c>
      <c r="P74" s="27">
        <f t="shared" si="21"/>
        <v>6577.8999999999987</v>
      </c>
      <c r="Q74" s="27">
        <f t="shared" si="17"/>
        <v>45.328571428571422</v>
      </c>
      <c r="R74">
        <f t="shared" si="22"/>
        <v>1</v>
      </c>
      <c r="S74">
        <f t="shared" si="23"/>
        <v>0</v>
      </c>
      <c r="T74">
        <f t="shared" si="24"/>
        <v>0</v>
      </c>
      <c r="U74">
        <f t="shared" si="25"/>
        <v>1</v>
      </c>
      <c r="V74">
        <f t="shared" si="26"/>
        <v>0</v>
      </c>
      <c r="W74">
        <f t="shared" si="27"/>
        <v>0</v>
      </c>
      <c r="X74">
        <f t="shared" si="28"/>
        <v>1</v>
      </c>
    </row>
    <row r="75" spans="1:24">
      <c r="A75" t="s">
        <v>30</v>
      </c>
      <c r="B75" t="s">
        <v>26</v>
      </c>
      <c r="C75" t="s">
        <v>110</v>
      </c>
      <c r="D75" t="s">
        <v>27</v>
      </c>
      <c r="E75" t="s">
        <v>16</v>
      </c>
      <c r="F75" t="s">
        <v>12</v>
      </c>
      <c r="G75" t="s">
        <v>19</v>
      </c>
      <c r="H75" s="27">
        <v>5.0039463059999996</v>
      </c>
      <c r="I75" s="27">
        <v>5.1777699590999999</v>
      </c>
      <c r="J75" s="27">
        <f t="shared" si="18"/>
        <v>0.17382365310000036</v>
      </c>
      <c r="K75" s="27">
        <f t="shared" si="19"/>
        <v>1.0440628192307733</v>
      </c>
      <c r="L75" s="27">
        <f t="shared" si="16"/>
        <v>0.62280298092207875</v>
      </c>
      <c r="M75" s="5">
        <v>149</v>
      </c>
      <c r="N75" s="5">
        <f t="shared" si="29"/>
        <v>177.28701254501442</v>
      </c>
      <c r="O75" s="27">
        <f t="shared" si="20"/>
        <v>28.28701254501442</v>
      </c>
      <c r="P75" s="27">
        <f t="shared" si="21"/>
        <v>6591.7999999999984</v>
      </c>
      <c r="Q75" s="27">
        <f t="shared" si="17"/>
        <v>59.228571428571428</v>
      </c>
      <c r="R75">
        <f t="shared" si="22"/>
        <v>1</v>
      </c>
      <c r="S75">
        <f t="shared" si="23"/>
        <v>0</v>
      </c>
      <c r="T75">
        <f t="shared" si="24"/>
        <v>0</v>
      </c>
      <c r="U75">
        <f t="shared" si="25"/>
        <v>1</v>
      </c>
      <c r="V75">
        <f t="shared" si="26"/>
        <v>0</v>
      </c>
      <c r="W75">
        <f t="shared" si="27"/>
        <v>0</v>
      </c>
      <c r="X75">
        <f t="shared" si="28"/>
        <v>1</v>
      </c>
    </row>
    <row r="76" spans="1:24">
      <c r="A76" t="s">
        <v>10</v>
      </c>
      <c r="B76" t="s">
        <v>11</v>
      </c>
      <c r="C76" t="s">
        <v>110</v>
      </c>
      <c r="D76" t="s">
        <v>19</v>
      </c>
      <c r="E76" t="s">
        <v>12</v>
      </c>
      <c r="F76" t="s">
        <v>16</v>
      </c>
      <c r="G76" t="s">
        <v>18</v>
      </c>
      <c r="H76" s="27">
        <v>4.9621450850000004</v>
      </c>
      <c r="I76" s="27">
        <v>5.0183897971000002</v>
      </c>
      <c r="J76" s="27">
        <f t="shared" si="18"/>
        <v>5.6244712099999816E-2</v>
      </c>
      <c r="K76" s="27">
        <f t="shared" si="19"/>
        <v>1.0858640402307724</v>
      </c>
      <c r="L76" s="27">
        <f t="shared" si="16"/>
        <v>0.58100175992207959</v>
      </c>
      <c r="M76" s="5">
        <v>142.9</v>
      </c>
      <c r="N76" s="5">
        <f t="shared" si="29"/>
        <v>151.16769705436454</v>
      </c>
      <c r="O76" s="27">
        <f t="shared" si="20"/>
        <v>8.2676970543645325</v>
      </c>
      <c r="P76" s="27">
        <f t="shared" si="21"/>
        <v>6597.8999999999987</v>
      </c>
      <c r="Q76" s="27">
        <f t="shared" si="17"/>
        <v>65.328571428571422</v>
      </c>
      <c r="R76">
        <f t="shared" si="22"/>
        <v>1</v>
      </c>
      <c r="S76">
        <f t="shared" si="23"/>
        <v>0</v>
      </c>
      <c r="T76">
        <f t="shared" si="24"/>
        <v>0</v>
      </c>
      <c r="U76">
        <f t="shared" si="25"/>
        <v>1</v>
      </c>
      <c r="V76">
        <f t="shared" si="26"/>
        <v>0</v>
      </c>
      <c r="W76">
        <f t="shared" si="27"/>
        <v>0</v>
      </c>
      <c r="X76">
        <f t="shared" si="28"/>
        <v>1</v>
      </c>
    </row>
    <row r="77" spans="1:24">
      <c r="A77" t="s">
        <v>22</v>
      </c>
      <c r="B77" t="s">
        <v>11</v>
      </c>
      <c r="C77" t="s">
        <v>109</v>
      </c>
      <c r="D77" t="s">
        <v>19</v>
      </c>
      <c r="E77" t="s">
        <v>12</v>
      </c>
      <c r="F77" t="s">
        <v>14</v>
      </c>
      <c r="G77" t="s">
        <v>14</v>
      </c>
      <c r="H77" s="27">
        <v>4.8751973230000001</v>
      </c>
      <c r="I77" s="27">
        <v>4.3281316593000003</v>
      </c>
      <c r="J77" s="27">
        <f t="shared" si="18"/>
        <v>0.54706566369999976</v>
      </c>
      <c r="K77" s="27">
        <f t="shared" si="19"/>
        <v>1.1728118022307727</v>
      </c>
      <c r="L77" s="27">
        <f t="shared" si="16"/>
        <v>0.49405399792207927</v>
      </c>
      <c r="M77" s="5">
        <v>131</v>
      </c>
      <c r="N77" s="5">
        <f t="shared" si="29"/>
        <v>75.802529234392722</v>
      </c>
      <c r="O77" s="27">
        <f t="shared" si="20"/>
        <v>55.197470765607278</v>
      </c>
      <c r="P77" s="27">
        <f t="shared" si="21"/>
        <v>6609.7999999999984</v>
      </c>
      <c r="Q77" s="27">
        <f t="shared" si="17"/>
        <v>77.228571428571428</v>
      </c>
      <c r="R77">
        <f t="shared" si="22"/>
        <v>1</v>
      </c>
      <c r="S77">
        <f t="shared" si="23"/>
        <v>0</v>
      </c>
      <c r="T77">
        <f t="shared" si="24"/>
        <v>0</v>
      </c>
      <c r="U77">
        <f t="shared" si="25"/>
        <v>1</v>
      </c>
      <c r="V77">
        <f t="shared" si="26"/>
        <v>0</v>
      </c>
      <c r="W77">
        <f t="shared" si="27"/>
        <v>0</v>
      </c>
      <c r="X77">
        <f t="shared" si="28"/>
        <v>1</v>
      </c>
    </row>
    <row r="78" spans="1:24">
      <c r="A78" t="s">
        <v>22</v>
      </c>
      <c r="B78" t="s">
        <v>11</v>
      </c>
      <c r="C78" t="s">
        <v>109</v>
      </c>
      <c r="D78" t="s">
        <v>19</v>
      </c>
      <c r="E78" t="s">
        <v>21</v>
      </c>
      <c r="F78" t="s">
        <v>12</v>
      </c>
      <c r="G78" t="s">
        <v>21</v>
      </c>
      <c r="H78" s="27">
        <v>4.8121843550000003</v>
      </c>
      <c r="I78" s="27">
        <v>5.0726878926000003</v>
      </c>
      <c r="J78" s="27">
        <f t="shared" si="18"/>
        <v>0.2605035376</v>
      </c>
      <c r="K78" s="27">
        <f t="shared" si="19"/>
        <v>1.2358247702307725</v>
      </c>
      <c r="L78" s="27">
        <f t="shared" si="16"/>
        <v>0.43104102992207949</v>
      </c>
      <c r="M78" s="5">
        <v>123</v>
      </c>
      <c r="N78" s="5">
        <f t="shared" si="29"/>
        <v>159.60274635408197</v>
      </c>
      <c r="O78" s="27">
        <f t="shared" si="20"/>
        <v>36.602746354081972</v>
      </c>
      <c r="P78" s="27">
        <f t="shared" si="21"/>
        <v>6617.7999999999984</v>
      </c>
      <c r="Q78" s="27">
        <f t="shared" si="17"/>
        <v>85.228571428571428</v>
      </c>
      <c r="R78">
        <f t="shared" si="22"/>
        <v>1</v>
      </c>
      <c r="S78">
        <f t="shared" si="23"/>
        <v>0</v>
      </c>
      <c r="T78">
        <f t="shared" si="24"/>
        <v>0</v>
      </c>
      <c r="U78">
        <f t="shared" si="25"/>
        <v>1</v>
      </c>
      <c r="V78">
        <f t="shared" si="26"/>
        <v>0</v>
      </c>
      <c r="W78">
        <f t="shared" si="27"/>
        <v>0</v>
      </c>
      <c r="X78">
        <f t="shared" si="28"/>
        <v>1</v>
      </c>
    </row>
    <row r="79" spans="1:24">
      <c r="A79" t="s">
        <v>25</v>
      </c>
      <c r="B79" t="s">
        <v>26</v>
      </c>
      <c r="C79" t="s">
        <v>109</v>
      </c>
      <c r="D79" t="s">
        <v>28</v>
      </c>
      <c r="E79" t="s">
        <v>13</v>
      </c>
      <c r="F79" t="s">
        <v>13</v>
      </c>
      <c r="G79" t="s">
        <v>12</v>
      </c>
      <c r="H79" s="27">
        <v>4.7957905460000001</v>
      </c>
      <c r="I79" s="27">
        <v>4.6622122377000004</v>
      </c>
      <c r="J79" s="27">
        <f t="shared" si="18"/>
        <v>0.13357830829999973</v>
      </c>
      <c r="K79" s="27">
        <f t="shared" si="19"/>
        <v>1.2522185792307727</v>
      </c>
      <c r="L79" s="27">
        <f t="shared" si="16"/>
        <v>0.41464722092207928</v>
      </c>
      <c r="M79" s="5">
        <v>121</v>
      </c>
      <c r="N79" s="5">
        <f t="shared" si="29"/>
        <v>105.87003296206979</v>
      </c>
      <c r="O79" s="27">
        <f t="shared" si="20"/>
        <v>15.129967037930214</v>
      </c>
      <c r="P79" s="27">
        <f t="shared" si="21"/>
        <v>6619.7999999999984</v>
      </c>
      <c r="Q79" s="27">
        <f t="shared" si="17"/>
        <v>87.228571428571428</v>
      </c>
      <c r="R79">
        <f t="shared" si="22"/>
        <v>1</v>
      </c>
      <c r="S79">
        <f t="shared" si="23"/>
        <v>0</v>
      </c>
      <c r="T79">
        <f t="shared" si="24"/>
        <v>0</v>
      </c>
      <c r="U79">
        <f t="shared" si="25"/>
        <v>1</v>
      </c>
      <c r="V79">
        <f t="shared" si="26"/>
        <v>0</v>
      </c>
      <c r="W79">
        <f t="shared" si="27"/>
        <v>0</v>
      </c>
      <c r="X79">
        <f t="shared" si="28"/>
        <v>1</v>
      </c>
    </row>
    <row r="80" spans="1:24">
      <c r="A80" t="s">
        <v>10</v>
      </c>
      <c r="B80" t="s">
        <v>11</v>
      </c>
      <c r="C80" t="s">
        <v>110</v>
      </c>
      <c r="D80" t="s">
        <v>19</v>
      </c>
      <c r="E80" t="s">
        <v>20</v>
      </c>
      <c r="F80" t="s">
        <v>14</v>
      </c>
      <c r="G80" t="s">
        <v>14</v>
      </c>
      <c r="H80" s="27">
        <v>4.7765993020000002</v>
      </c>
      <c r="I80" s="27">
        <v>4.3421965288999997</v>
      </c>
      <c r="J80" s="27">
        <f t="shared" si="18"/>
        <v>0.43440277310000042</v>
      </c>
      <c r="K80" s="27">
        <f t="shared" si="19"/>
        <v>1.2714098232307727</v>
      </c>
      <c r="L80" s="27">
        <f t="shared" si="16"/>
        <v>0.39545597692207934</v>
      </c>
      <c r="M80" s="5">
        <v>118.7</v>
      </c>
      <c r="N80" s="5">
        <f t="shared" si="29"/>
        <v>76.876214847797769</v>
      </c>
      <c r="O80" s="27">
        <f t="shared" si="20"/>
        <v>41.823785152202234</v>
      </c>
      <c r="P80" s="27">
        <f t="shared" si="21"/>
        <v>6622.0999999999985</v>
      </c>
      <c r="Q80" s="27">
        <f t="shared" si="17"/>
        <v>89.528571428571425</v>
      </c>
      <c r="R80">
        <f t="shared" si="22"/>
        <v>1</v>
      </c>
      <c r="S80">
        <f t="shared" si="23"/>
        <v>0</v>
      </c>
      <c r="T80">
        <f t="shared" si="24"/>
        <v>0</v>
      </c>
      <c r="U80">
        <f t="shared" si="25"/>
        <v>1</v>
      </c>
      <c r="V80">
        <f t="shared" si="26"/>
        <v>0</v>
      </c>
      <c r="W80">
        <f t="shared" si="27"/>
        <v>0</v>
      </c>
      <c r="X80">
        <f t="shared" si="28"/>
        <v>1</v>
      </c>
    </row>
    <row r="81" spans="1:24">
      <c r="A81" t="s">
        <v>22</v>
      </c>
      <c r="B81" t="s">
        <v>11</v>
      </c>
      <c r="C81" t="s">
        <v>109</v>
      </c>
      <c r="D81" t="s">
        <v>21</v>
      </c>
      <c r="E81" t="s">
        <v>12</v>
      </c>
      <c r="F81" t="s">
        <v>19</v>
      </c>
      <c r="G81" t="s">
        <v>21</v>
      </c>
      <c r="H81" s="27">
        <v>4.7004803659999999</v>
      </c>
      <c r="I81" s="27">
        <v>4.9387419664000003</v>
      </c>
      <c r="J81" s="27">
        <f t="shared" si="18"/>
        <v>0.23826160040000044</v>
      </c>
      <c r="K81" s="27">
        <f t="shared" si="19"/>
        <v>1.347528759230773</v>
      </c>
      <c r="L81" s="27">
        <f t="shared" si="16"/>
        <v>0.31933704092207904</v>
      </c>
      <c r="M81" s="5">
        <v>110</v>
      </c>
      <c r="N81" s="5">
        <f t="shared" si="29"/>
        <v>139.59452444700031</v>
      </c>
      <c r="O81" s="27">
        <f t="shared" si="20"/>
        <v>29.59452444700031</v>
      </c>
      <c r="P81" s="27">
        <f t="shared" si="21"/>
        <v>6630.7999999999984</v>
      </c>
      <c r="Q81" s="27">
        <f t="shared" si="17"/>
        <v>98.228571428571428</v>
      </c>
      <c r="R81">
        <f t="shared" si="22"/>
        <v>1</v>
      </c>
      <c r="S81">
        <f t="shared" si="23"/>
        <v>0</v>
      </c>
      <c r="T81">
        <f t="shared" si="24"/>
        <v>0</v>
      </c>
      <c r="U81">
        <f t="shared" si="25"/>
        <v>1</v>
      </c>
      <c r="V81">
        <f t="shared" si="26"/>
        <v>0</v>
      </c>
      <c r="W81">
        <f t="shared" si="27"/>
        <v>0</v>
      </c>
      <c r="X81">
        <f t="shared" si="28"/>
        <v>1</v>
      </c>
    </row>
    <row r="82" spans="1:24">
      <c r="A82" t="s">
        <v>30</v>
      </c>
      <c r="B82" t="s">
        <v>26</v>
      </c>
      <c r="C82" t="s">
        <v>110</v>
      </c>
      <c r="D82" t="s">
        <v>29</v>
      </c>
      <c r="E82" t="s">
        <v>15</v>
      </c>
      <c r="F82" t="s">
        <v>12</v>
      </c>
      <c r="G82" t="s">
        <v>13</v>
      </c>
      <c r="H82" s="27">
        <v>4.6327853530000001</v>
      </c>
      <c r="I82" s="27">
        <v>4.6923751846000004</v>
      </c>
      <c r="J82" s="27">
        <f t="shared" si="18"/>
        <v>5.9589831600000309E-2</v>
      </c>
      <c r="K82" s="27">
        <f t="shared" si="19"/>
        <v>1.4152237722307728</v>
      </c>
      <c r="L82" s="27">
        <f t="shared" si="16"/>
        <v>0.25164202792207924</v>
      </c>
      <c r="M82" s="5">
        <v>102.8</v>
      </c>
      <c r="N82" s="5">
        <f t="shared" si="29"/>
        <v>109.11203349470786</v>
      </c>
      <c r="O82" s="27">
        <f t="shared" si="20"/>
        <v>6.3120334947078618</v>
      </c>
      <c r="P82" s="27">
        <f t="shared" si="21"/>
        <v>6637.9999999999982</v>
      </c>
      <c r="Q82" s="27">
        <f t="shared" si="17"/>
        <v>105.42857142857143</v>
      </c>
      <c r="R82">
        <f t="shared" si="22"/>
        <v>1</v>
      </c>
      <c r="S82">
        <f t="shared" si="23"/>
        <v>0</v>
      </c>
      <c r="T82">
        <f t="shared" si="24"/>
        <v>0</v>
      </c>
      <c r="U82">
        <f t="shared" si="25"/>
        <v>1</v>
      </c>
      <c r="V82">
        <f t="shared" si="26"/>
        <v>0</v>
      </c>
      <c r="W82">
        <f t="shared" si="27"/>
        <v>0</v>
      </c>
      <c r="X82">
        <f t="shared" si="28"/>
        <v>1</v>
      </c>
    </row>
    <row r="83" spans="1:24">
      <c r="A83" t="s">
        <v>25</v>
      </c>
      <c r="B83" t="s">
        <v>26</v>
      </c>
      <c r="C83" t="s">
        <v>110</v>
      </c>
      <c r="D83" t="s">
        <v>29</v>
      </c>
      <c r="E83" t="s">
        <v>20</v>
      </c>
      <c r="F83" t="s">
        <v>14</v>
      </c>
      <c r="G83" t="s">
        <v>14</v>
      </c>
      <c r="H83" s="27">
        <v>4.6249728130000003</v>
      </c>
      <c r="I83" s="27">
        <v>5.3670487355000001</v>
      </c>
      <c r="J83" s="27">
        <f t="shared" si="18"/>
        <v>0.74207592249999976</v>
      </c>
      <c r="K83" s="27">
        <f t="shared" si="19"/>
        <v>1.4230363122307725</v>
      </c>
      <c r="L83" s="27">
        <f t="shared" si="16"/>
        <v>0.24382948792207948</v>
      </c>
      <c r="M83" s="5">
        <v>102</v>
      </c>
      <c r="N83" s="5">
        <f t="shared" si="29"/>
        <v>214.22968535438991</v>
      </c>
      <c r="O83" s="27">
        <f t="shared" si="20"/>
        <v>112.22968535438991</v>
      </c>
      <c r="P83" s="27">
        <f t="shared" si="21"/>
        <v>6638.7999999999984</v>
      </c>
      <c r="Q83" s="27">
        <f t="shared" si="17"/>
        <v>106.22857142857143</v>
      </c>
      <c r="R83">
        <f t="shared" si="22"/>
        <v>1</v>
      </c>
      <c r="S83">
        <f t="shared" si="23"/>
        <v>0</v>
      </c>
      <c r="T83">
        <f t="shared" si="24"/>
        <v>0</v>
      </c>
      <c r="U83">
        <f t="shared" si="25"/>
        <v>1</v>
      </c>
      <c r="V83">
        <f t="shared" si="26"/>
        <v>0</v>
      </c>
      <c r="W83">
        <f t="shared" si="27"/>
        <v>0</v>
      </c>
      <c r="X83">
        <f t="shared" si="28"/>
        <v>1</v>
      </c>
    </row>
    <row r="84" spans="1:24">
      <c r="A84" t="s">
        <v>30</v>
      </c>
      <c r="B84" t="s">
        <v>26</v>
      </c>
      <c r="C84" t="s">
        <v>110</v>
      </c>
      <c r="D84" t="s">
        <v>29</v>
      </c>
      <c r="E84" t="s">
        <v>15</v>
      </c>
      <c r="F84" t="s">
        <v>14</v>
      </c>
      <c r="G84" t="s">
        <v>14</v>
      </c>
      <c r="H84" s="27">
        <v>4.5496574760000001</v>
      </c>
      <c r="I84" s="27">
        <v>4.390668818</v>
      </c>
      <c r="J84" s="27">
        <f t="shared" si="18"/>
        <v>0.15898865800000017</v>
      </c>
      <c r="K84" s="27">
        <f t="shared" si="19"/>
        <v>1.4983516492307727</v>
      </c>
      <c r="L84" s="27">
        <f t="shared" si="16"/>
        <v>0.16851415092207933</v>
      </c>
      <c r="M84" s="5">
        <v>94.6</v>
      </c>
      <c r="N84" s="5">
        <f t="shared" si="29"/>
        <v>80.694370784176286</v>
      </c>
      <c r="O84" s="27">
        <f t="shared" si="20"/>
        <v>13.905629215823708</v>
      </c>
      <c r="P84" s="27">
        <f t="shared" si="21"/>
        <v>6646.199999999998</v>
      </c>
      <c r="Q84" s="27">
        <f t="shared" si="17"/>
        <v>113.62857142857143</v>
      </c>
      <c r="R84">
        <f t="shared" si="22"/>
        <v>1</v>
      </c>
      <c r="S84">
        <f t="shared" si="23"/>
        <v>0</v>
      </c>
      <c r="T84">
        <f t="shared" si="24"/>
        <v>0</v>
      </c>
      <c r="U84">
        <f t="shared" si="25"/>
        <v>1</v>
      </c>
      <c r="V84">
        <f t="shared" si="26"/>
        <v>0</v>
      </c>
      <c r="W84">
        <f t="shared" si="27"/>
        <v>0</v>
      </c>
      <c r="X84">
        <f t="shared" si="28"/>
        <v>1</v>
      </c>
    </row>
    <row r="85" spans="1:24">
      <c r="A85" t="s">
        <v>30</v>
      </c>
      <c r="B85" t="s">
        <v>26</v>
      </c>
      <c r="C85" t="s">
        <v>110</v>
      </c>
      <c r="D85" t="s">
        <v>29</v>
      </c>
      <c r="E85" t="s">
        <v>19</v>
      </c>
      <c r="F85" t="s">
        <v>12</v>
      </c>
      <c r="G85" t="s">
        <v>13</v>
      </c>
      <c r="H85" s="27">
        <v>4.4367515339999999</v>
      </c>
      <c r="I85" s="27">
        <v>4.4769088131999997</v>
      </c>
      <c r="J85" s="27">
        <f t="shared" si="18"/>
        <v>4.0157279199999785E-2</v>
      </c>
      <c r="K85" s="27">
        <f t="shared" si="19"/>
        <v>1.6112575912307729</v>
      </c>
      <c r="L85" s="27">
        <f t="shared" si="16"/>
        <v>5.5608208922079072E-2</v>
      </c>
      <c r="M85" s="5">
        <v>84.5</v>
      </c>
      <c r="N85" s="5">
        <f t="shared" si="29"/>
        <v>87.962343946512149</v>
      </c>
      <c r="O85" s="27">
        <f t="shared" si="20"/>
        <v>3.4623439465121493</v>
      </c>
      <c r="P85" s="27">
        <f t="shared" si="21"/>
        <v>6656.2999999999984</v>
      </c>
      <c r="Q85" s="27">
        <f t="shared" si="17"/>
        <v>123.72857142857143</v>
      </c>
      <c r="R85">
        <f t="shared" si="22"/>
        <v>1</v>
      </c>
      <c r="S85">
        <f t="shared" si="23"/>
        <v>0</v>
      </c>
      <c r="T85">
        <f t="shared" si="24"/>
        <v>0</v>
      </c>
      <c r="U85">
        <f t="shared" si="25"/>
        <v>1</v>
      </c>
      <c r="V85">
        <f t="shared" si="26"/>
        <v>0</v>
      </c>
      <c r="W85">
        <f t="shared" si="27"/>
        <v>0</v>
      </c>
      <c r="X85">
        <f t="shared" si="28"/>
        <v>1</v>
      </c>
    </row>
    <row r="86" spans="1:24">
      <c r="A86" t="s">
        <v>30</v>
      </c>
      <c r="B86" t="s">
        <v>26</v>
      </c>
      <c r="C86" t="s">
        <v>110</v>
      </c>
      <c r="D86" t="s">
        <v>29</v>
      </c>
      <c r="E86" t="s">
        <v>19</v>
      </c>
      <c r="F86" t="s">
        <v>14</v>
      </c>
      <c r="G86" t="s">
        <v>14</v>
      </c>
      <c r="H86" s="27">
        <v>4.2822062990000003</v>
      </c>
      <c r="I86" s="27">
        <v>4.2129341171999997</v>
      </c>
      <c r="J86" s="27">
        <f t="shared" si="18"/>
        <v>6.927218180000061E-2</v>
      </c>
      <c r="K86" s="27">
        <f t="shared" si="19"/>
        <v>1.7658028262307726</v>
      </c>
      <c r="L86" s="27">
        <f t="shared" si="16"/>
        <v>9.8937026077920542E-2</v>
      </c>
      <c r="M86" s="5">
        <v>72.400000000000006</v>
      </c>
      <c r="N86" s="5">
        <f t="shared" si="29"/>
        <v>67.554462013583247</v>
      </c>
      <c r="O86" s="27">
        <f t="shared" si="20"/>
        <v>4.8455379864167583</v>
      </c>
      <c r="P86" s="27">
        <f t="shared" si="21"/>
        <v>6668.3999999999987</v>
      </c>
      <c r="Q86" s="27">
        <f t="shared" si="17"/>
        <v>135.82857142857142</v>
      </c>
      <c r="R86">
        <f t="shared" si="22"/>
        <v>1</v>
      </c>
      <c r="S86">
        <f t="shared" si="23"/>
        <v>0</v>
      </c>
      <c r="T86">
        <f t="shared" si="24"/>
        <v>0</v>
      </c>
      <c r="U86">
        <f t="shared" si="25"/>
        <v>1</v>
      </c>
      <c r="V86">
        <f t="shared" si="26"/>
        <v>0</v>
      </c>
      <c r="W86">
        <f t="shared" si="27"/>
        <v>0</v>
      </c>
      <c r="X86">
        <f t="shared" si="28"/>
        <v>1</v>
      </c>
    </row>
    <row r="87" spans="1:24">
      <c r="A87" t="s">
        <v>10</v>
      </c>
      <c r="B87" t="s">
        <v>11</v>
      </c>
      <c r="C87" t="s">
        <v>110</v>
      </c>
      <c r="D87" t="s">
        <v>19</v>
      </c>
      <c r="E87" t="s">
        <v>19</v>
      </c>
      <c r="F87" t="s">
        <v>12</v>
      </c>
      <c r="G87" t="s">
        <v>19</v>
      </c>
      <c r="H87" s="27">
        <v>4.2061840439999996</v>
      </c>
      <c r="I87" s="27">
        <v>4.2699417854000004</v>
      </c>
      <c r="J87" s="27">
        <f t="shared" si="18"/>
        <v>6.3757741400000789E-2</v>
      </c>
      <c r="K87" s="27">
        <f t="shared" si="19"/>
        <v>1.8418250812307733</v>
      </c>
      <c r="L87" s="27">
        <f t="shared" si="16"/>
        <v>0.17495928107792125</v>
      </c>
      <c r="M87" s="5">
        <v>67.099999999999994</v>
      </c>
      <c r="N87" s="5">
        <f t="shared" si="29"/>
        <v>71.517472136999231</v>
      </c>
      <c r="O87" s="27">
        <f t="shared" si="20"/>
        <v>4.4174721369992369</v>
      </c>
      <c r="P87" s="27">
        <f t="shared" si="21"/>
        <v>6673.699999999998</v>
      </c>
      <c r="Q87" s="27">
        <f t="shared" si="17"/>
        <v>141.12857142857143</v>
      </c>
      <c r="R87">
        <f t="shared" si="22"/>
        <v>1</v>
      </c>
      <c r="S87">
        <f t="shared" si="23"/>
        <v>0</v>
      </c>
      <c r="T87">
        <f t="shared" si="24"/>
        <v>0</v>
      </c>
      <c r="U87">
        <f t="shared" si="25"/>
        <v>1</v>
      </c>
      <c r="V87">
        <f t="shared" si="26"/>
        <v>0</v>
      </c>
      <c r="W87">
        <f t="shared" si="27"/>
        <v>0</v>
      </c>
      <c r="X87">
        <f t="shared" si="28"/>
        <v>1</v>
      </c>
    </row>
    <row r="88" spans="1:24">
      <c r="A88" t="s">
        <v>22</v>
      </c>
      <c r="B88" t="s">
        <v>11</v>
      </c>
      <c r="C88" t="s">
        <v>109</v>
      </c>
      <c r="D88" t="s">
        <v>19</v>
      </c>
      <c r="E88" t="s">
        <v>21</v>
      </c>
      <c r="F88" t="s">
        <v>19</v>
      </c>
      <c r="G88" t="s">
        <v>21</v>
      </c>
      <c r="H88" s="27">
        <v>4.0943445619999999</v>
      </c>
      <c r="I88" s="27">
        <v>4.4883752901999996</v>
      </c>
      <c r="J88" s="27">
        <f t="shared" si="18"/>
        <v>0.39403072819999974</v>
      </c>
      <c r="K88" s="27">
        <f t="shared" si="19"/>
        <v>1.953664563230773</v>
      </c>
      <c r="L88" s="27">
        <f t="shared" si="16"/>
        <v>0.28679876307792096</v>
      </c>
      <c r="M88" s="5">
        <v>60</v>
      </c>
      <c r="N88" s="5">
        <f t="shared" si="29"/>
        <v>88.976766954607797</v>
      </c>
      <c r="O88" s="27">
        <f t="shared" si="20"/>
        <v>28.976766954607797</v>
      </c>
      <c r="P88" s="27">
        <f t="shared" si="21"/>
        <v>6680.7999999999984</v>
      </c>
      <c r="Q88" s="27">
        <f t="shared" si="17"/>
        <v>148.22857142857143</v>
      </c>
      <c r="R88">
        <f t="shared" si="22"/>
        <v>1</v>
      </c>
      <c r="S88">
        <f t="shared" si="23"/>
        <v>0</v>
      </c>
      <c r="T88">
        <f t="shared" si="24"/>
        <v>0</v>
      </c>
      <c r="U88">
        <f t="shared" si="25"/>
        <v>1</v>
      </c>
      <c r="V88">
        <f t="shared" si="26"/>
        <v>0</v>
      </c>
      <c r="W88">
        <f t="shared" si="27"/>
        <v>0</v>
      </c>
      <c r="X88">
        <f t="shared" si="28"/>
        <v>1</v>
      </c>
    </row>
    <row r="89" spans="1:24">
      <c r="A89" t="s">
        <v>30</v>
      </c>
      <c r="B89" t="s">
        <v>26</v>
      </c>
      <c r="C89" t="s">
        <v>110</v>
      </c>
      <c r="D89" t="s">
        <v>27</v>
      </c>
      <c r="E89" t="s">
        <v>15</v>
      </c>
      <c r="F89" t="s">
        <v>15</v>
      </c>
      <c r="G89" t="s">
        <v>15</v>
      </c>
      <c r="H89" s="27">
        <v>4.0483006240000003</v>
      </c>
      <c r="I89" s="27">
        <v>3.5794314407000001</v>
      </c>
      <c r="J89" s="27">
        <f t="shared" si="18"/>
        <v>0.46886918330000027</v>
      </c>
      <c r="K89" s="27">
        <f t="shared" si="19"/>
        <v>1.9997085012307725</v>
      </c>
      <c r="L89" s="27">
        <f t="shared" si="16"/>
        <v>0.33284270107792047</v>
      </c>
      <c r="M89" s="5">
        <v>57.3</v>
      </c>
      <c r="N89" s="5">
        <f t="shared" si="29"/>
        <v>35.853150408926133</v>
      </c>
      <c r="O89" s="27">
        <f t="shared" si="20"/>
        <v>21.446849591073864</v>
      </c>
      <c r="P89" s="27">
        <f t="shared" si="21"/>
        <v>6683.4999999999982</v>
      </c>
      <c r="Q89" s="27">
        <f t="shared" si="17"/>
        <v>150.92857142857144</v>
      </c>
      <c r="R89">
        <f t="shared" si="22"/>
        <v>1</v>
      </c>
      <c r="S89">
        <f t="shared" si="23"/>
        <v>0</v>
      </c>
      <c r="T89">
        <f t="shared" si="24"/>
        <v>0</v>
      </c>
      <c r="U89">
        <f t="shared" si="25"/>
        <v>1</v>
      </c>
      <c r="V89">
        <f t="shared" si="26"/>
        <v>0</v>
      </c>
      <c r="W89">
        <f t="shared" si="27"/>
        <v>0</v>
      </c>
      <c r="X89">
        <f t="shared" si="28"/>
        <v>1</v>
      </c>
    </row>
    <row r="90" spans="1:24">
      <c r="A90" t="s">
        <v>30</v>
      </c>
      <c r="B90" t="s">
        <v>26</v>
      </c>
      <c r="C90" t="s">
        <v>110</v>
      </c>
      <c r="D90" t="s">
        <v>29</v>
      </c>
      <c r="E90" t="s">
        <v>12</v>
      </c>
      <c r="F90" t="s">
        <v>12</v>
      </c>
      <c r="G90" t="s">
        <v>33</v>
      </c>
      <c r="H90" s="27">
        <v>4.0430512680000001</v>
      </c>
      <c r="I90" s="27">
        <v>3.7283279223000001</v>
      </c>
      <c r="J90" s="27">
        <f t="shared" si="18"/>
        <v>0.31472334570000005</v>
      </c>
      <c r="K90" s="27">
        <f t="shared" si="19"/>
        <v>2.0049578572307727</v>
      </c>
      <c r="L90" s="27">
        <f t="shared" si="16"/>
        <v>0.33809205707792067</v>
      </c>
      <c r="M90" s="5">
        <v>57</v>
      </c>
      <c r="N90" s="5">
        <f t="shared" si="29"/>
        <v>41.609475688390653</v>
      </c>
      <c r="O90" s="27">
        <f t="shared" si="20"/>
        <v>15.390524311609347</v>
      </c>
      <c r="P90" s="27">
        <f t="shared" si="21"/>
        <v>6683.7999999999984</v>
      </c>
      <c r="Q90" s="27">
        <f t="shared" si="17"/>
        <v>151.22857142857143</v>
      </c>
      <c r="R90">
        <f t="shared" si="22"/>
        <v>1</v>
      </c>
      <c r="S90">
        <f t="shared" si="23"/>
        <v>0</v>
      </c>
      <c r="T90">
        <f t="shared" si="24"/>
        <v>0</v>
      </c>
      <c r="U90">
        <f t="shared" si="25"/>
        <v>1</v>
      </c>
      <c r="V90">
        <f t="shared" si="26"/>
        <v>0</v>
      </c>
      <c r="W90">
        <f t="shared" si="27"/>
        <v>0</v>
      </c>
      <c r="X90">
        <f t="shared" si="28"/>
        <v>1</v>
      </c>
    </row>
    <row r="91" spans="1:24">
      <c r="A91" t="s">
        <v>30</v>
      </c>
      <c r="B91" t="s">
        <v>26</v>
      </c>
      <c r="C91" t="s">
        <v>109</v>
      </c>
      <c r="D91" t="s">
        <v>28</v>
      </c>
      <c r="E91" t="s">
        <v>13</v>
      </c>
      <c r="F91" t="s">
        <v>13</v>
      </c>
      <c r="G91" t="s">
        <v>15</v>
      </c>
      <c r="H91" s="27">
        <v>3.9834130019999998</v>
      </c>
      <c r="I91" s="27">
        <v>3.8860497258</v>
      </c>
      <c r="J91" s="27">
        <f t="shared" si="18"/>
        <v>9.7363276199999849E-2</v>
      </c>
      <c r="K91" s="27">
        <f t="shared" si="19"/>
        <v>2.064596123230773</v>
      </c>
      <c r="L91" s="27">
        <f t="shared" si="16"/>
        <v>0.397730323077921</v>
      </c>
      <c r="M91" s="5">
        <v>53.7</v>
      </c>
      <c r="N91" s="5">
        <f t="shared" si="29"/>
        <v>48.718056227624203</v>
      </c>
      <c r="O91" s="27">
        <f t="shared" si="20"/>
        <v>4.9819437723758</v>
      </c>
      <c r="P91" s="27">
        <f t="shared" si="21"/>
        <v>6687.0999999999985</v>
      </c>
      <c r="Q91" s="27">
        <f t="shared" si="17"/>
        <v>154.52857142857141</v>
      </c>
      <c r="R91">
        <f t="shared" si="22"/>
        <v>1</v>
      </c>
      <c r="S91">
        <f t="shared" si="23"/>
        <v>0</v>
      </c>
      <c r="T91">
        <f t="shared" si="24"/>
        <v>0</v>
      </c>
      <c r="U91">
        <f t="shared" si="25"/>
        <v>1</v>
      </c>
      <c r="V91">
        <f t="shared" si="26"/>
        <v>0</v>
      </c>
      <c r="W91">
        <f t="shared" si="27"/>
        <v>0</v>
      </c>
      <c r="X91">
        <f t="shared" si="28"/>
        <v>1</v>
      </c>
    </row>
    <row r="92" spans="1:24">
      <c r="A92" t="s">
        <v>30</v>
      </c>
      <c r="B92" t="s">
        <v>26</v>
      </c>
      <c r="C92" t="s">
        <v>109</v>
      </c>
      <c r="D92" t="s">
        <v>28</v>
      </c>
      <c r="E92" t="s">
        <v>13</v>
      </c>
      <c r="F92" t="s">
        <v>12</v>
      </c>
      <c r="G92" t="s">
        <v>15</v>
      </c>
      <c r="H92" s="27">
        <v>3.864931398</v>
      </c>
      <c r="I92" s="27">
        <v>3.6331605021</v>
      </c>
      <c r="J92" s="27">
        <f t="shared" si="18"/>
        <v>0.2317708959</v>
      </c>
      <c r="K92" s="27">
        <f t="shared" si="19"/>
        <v>2.1830777272307729</v>
      </c>
      <c r="L92" s="27">
        <f t="shared" si="16"/>
        <v>0.51621192707792085</v>
      </c>
      <c r="M92" s="5">
        <v>47.7</v>
      </c>
      <c r="N92" s="5">
        <f t="shared" si="29"/>
        <v>37.832196604275602</v>
      </c>
      <c r="O92" s="27">
        <f t="shared" si="20"/>
        <v>9.8678033957244011</v>
      </c>
      <c r="P92" s="27">
        <f t="shared" si="21"/>
        <v>6693.0999999999985</v>
      </c>
      <c r="Q92" s="27">
        <f t="shared" si="17"/>
        <v>160.52857142857141</v>
      </c>
      <c r="R92">
        <f t="shared" si="22"/>
        <v>1</v>
      </c>
      <c r="S92">
        <f t="shared" si="23"/>
        <v>0</v>
      </c>
      <c r="T92">
        <f t="shared" si="24"/>
        <v>0</v>
      </c>
      <c r="U92">
        <f t="shared" si="25"/>
        <v>1</v>
      </c>
      <c r="V92">
        <f t="shared" si="26"/>
        <v>0</v>
      </c>
      <c r="W92">
        <f t="shared" si="27"/>
        <v>0</v>
      </c>
      <c r="X92">
        <f t="shared" si="28"/>
        <v>1</v>
      </c>
    </row>
    <row r="93" spans="1:24">
      <c r="A93" t="s">
        <v>22</v>
      </c>
      <c r="B93" t="s">
        <v>11</v>
      </c>
      <c r="C93" t="s">
        <v>109</v>
      </c>
      <c r="D93" t="s">
        <v>21</v>
      </c>
      <c r="E93" t="s">
        <v>19</v>
      </c>
      <c r="F93" t="s">
        <v>19</v>
      </c>
      <c r="G93" t="s">
        <v>12</v>
      </c>
      <c r="H93" s="27">
        <v>3.6888794539999998</v>
      </c>
      <c r="I93" s="27">
        <v>3.6785378361999999</v>
      </c>
      <c r="J93" s="27">
        <f t="shared" si="18"/>
        <v>1.034161779999998E-2</v>
      </c>
      <c r="K93" s="27">
        <f t="shared" si="19"/>
        <v>2.359129671230773</v>
      </c>
      <c r="L93" s="27">
        <f t="shared" si="16"/>
        <v>0.69226387107792098</v>
      </c>
      <c r="M93" s="5">
        <v>40</v>
      </c>
      <c r="N93" s="5">
        <f t="shared" si="29"/>
        <v>39.588466910179399</v>
      </c>
      <c r="O93" s="27">
        <f t="shared" si="20"/>
        <v>0.41153308982060111</v>
      </c>
      <c r="P93" s="27">
        <f t="shared" si="21"/>
        <v>6700.7999999999984</v>
      </c>
      <c r="Q93" s="27">
        <f t="shared" si="17"/>
        <v>168.22857142857143</v>
      </c>
      <c r="R93">
        <f t="shared" si="22"/>
        <v>1</v>
      </c>
      <c r="S93">
        <f t="shared" si="23"/>
        <v>0</v>
      </c>
      <c r="T93">
        <f t="shared" si="24"/>
        <v>0</v>
      </c>
      <c r="U93">
        <f t="shared" si="25"/>
        <v>1</v>
      </c>
      <c r="V93">
        <f t="shared" si="26"/>
        <v>0</v>
      </c>
      <c r="W93">
        <f t="shared" si="27"/>
        <v>0</v>
      </c>
      <c r="X93">
        <f t="shared" si="28"/>
        <v>1</v>
      </c>
    </row>
    <row r="94" spans="1:24">
      <c r="A94" t="s">
        <v>10</v>
      </c>
      <c r="B94" t="s">
        <v>11</v>
      </c>
      <c r="C94" t="s">
        <v>110</v>
      </c>
      <c r="D94" t="s">
        <v>20</v>
      </c>
      <c r="E94" t="s">
        <v>20</v>
      </c>
      <c r="F94" t="s">
        <v>14</v>
      </c>
      <c r="G94" t="s">
        <v>14</v>
      </c>
      <c r="H94" s="27">
        <v>3.4468078929999999</v>
      </c>
      <c r="I94" s="27">
        <v>3.9698189266999999</v>
      </c>
      <c r="J94" s="27">
        <f t="shared" si="18"/>
        <v>0.52301103370000002</v>
      </c>
      <c r="K94" s="27">
        <f t="shared" si="19"/>
        <v>2.6012012322307729</v>
      </c>
      <c r="L94" s="27">
        <f t="shared" si="16"/>
        <v>0.93433543207792091</v>
      </c>
      <c r="M94" s="5">
        <v>31.4</v>
      </c>
      <c r="N94" s="5">
        <f t="shared" si="29"/>
        <v>52.974937624391849</v>
      </c>
      <c r="O94" s="27">
        <f t="shared" si="20"/>
        <v>21.57493762439185</v>
      </c>
      <c r="P94" s="27">
        <f t="shared" si="21"/>
        <v>6709.3999999999987</v>
      </c>
      <c r="Q94" s="27">
        <f t="shared" si="17"/>
        <v>176.82857142857142</v>
      </c>
      <c r="R94">
        <f t="shared" si="22"/>
        <v>1</v>
      </c>
      <c r="S94">
        <f t="shared" si="23"/>
        <v>0</v>
      </c>
      <c r="T94">
        <f t="shared" si="24"/>
        <v>0</v>
      </c>
      <c r="U94">
        <f t="shared" si="25"/>
        <v>1</v>
      </c>
      <c r="V94">
        <f t="shared" si="26"/>
        <v>0</v>
      </c>
      <c r="W94">
        <f t="shared" si="27"/>
        <v>0</v>
      </c>
      <c r="X94">
        <f t="shared" si="28"/>
        <v>1</v>
      </c>
    </row>
    <row r="95" spans="1:24">
      <c r="A95" t="s">
        <v>10</v>
      </c>
      <c r="B95" t="s">
        <v>11</v>
      </c>
      <c r="C95" t="s">
        <v>110</v>
      </c>
      <c r="D95" t="s">
        <v>19</v>
      </c>
      <c r="E95" t="s">
        <v>12</v>
      </c>
      <c r="F95" t="s">
        <v>19</v>
      </c>
      <c r="G95" t="s">
        <v>19</v>
      </c>
      <c r="H95" s="27">
        <v>3.3638415949999998</v>
      </c>
      <c r="I95" s="27">
        <v>3.7069010929999999</v>
      </c>
      <c r="J95" s="27">
        <f t="shared" si="18"/>
        <v>0.34305949800000013</v>
      </c>
      <c r="K95" s="27">
        <f t="shared" si="19"/>
        <v>2.684167530230773</v>
      </c>
      <c r="L95" s="27">
        <f t="shared" si="16"/>
        <v>1.017301730077921</v>
      </c>
      <c r="M95" s="5">
        <v>28.9</v>
      </c>
      <c r="N95" s="5">
        <f t="shared" si="29"/>
        <v>40.727400341632354</v>
      </c>
      <c r="O95" s="27">
        <f t="shared" si="20"/>
        <v>11.827400341632355</v>
      </c>
      <c r="P95" s="27">
        <f t="shared" si="21"/>
        <v>6711.8999999999987</v>
      </c>
      <c r="Q95" s="27">
        <f t="shared" si="17"/>
        <v>179.32857142857142</v>
      </c>
      <c r="R95">
        <f t="shared" si="22"/>
        <v>1</v>
      </c>
      <c r="S95">
        <f t="shared" si="23"/>
        <v>0</v>
      </c>
      <c r="T95">
        <f t="shared" si="24"/>
        <v>0</v>
      </c>
      <c r="U95">
        <f t="shared" si="25"/>
        <v>1</v>
      </c>
      <c r="V95">
        <f t="shared" si="26"/>
        <v>0</v>
      </c>
      <c r="W95">
        <f t="shared" si="27"/>
        <v>0</v>
      </c>
      <c r="X95">
        <f t="shared" si="28"/>
        <v>1</v>
      </c>
    </row>
    <row r="96" spans="1:24">
      <c r="A96" t="s">
        <v>10</v>
      </c>
      <c r="B96" t="s">
        <v>11</v>
      </c>
      <c r="C96" t="s">
        <v>110</v>
      </c>
      <c r="D96" t="s">
        <v>19</v>
      </c>
      <c r="E96" t="s">
        <v>19</v>
      </c>
      <c r="F96" t="s">
        <v>19</v>
      </c>
      <c r="G96" t="s">
        <v>21</v>
      </c>
      <c r="H96" s="27">
        <v>3.3638415949999998</v>
      </c>
      <c r="I96" s="27">
        <v>3.4013375107999999</v>
      </c>
      <c r="J96" s="27">
        <f t="shared" si="18"/>
        <v>3.7495915800000112E-2</v>
      </c>
      <c r="K96" s="27">
        <f t="shared" si="19"/>
        <v>2.684167530230773</v>
      </c>
      <c r="L96" s="27">
        <f t="shared" si="16"/>
        <v>1.017301730077921</v>
      </c>
      <c r="M96" s="5">
        <v>28.9</v>
      </c>
      <c r="N96" s="5">
        <f t="shared" si="29"/>
        <v>30.004204168691725</v>
      </c>
      <c r="O96" s="27">
        <f t="shared" si="20"/>
        <v>1.1042041686917266</v>
      </c>
      <c r="P96" s="27">
        <f t="shared" si="21"/>
        <v>6711.8999999999987</v>
      </c>
      <c r="Q96" s="27">
        <f t="shared" si="17"/>
        <v>179.32857142857142</v>
      </c>
      <c r="R96">
        <f t="shared" si="22"/>
        <v>1</v>
      </c>
      <c r="S96">
        <f t="shared" si="23"/>
        <v>0</v>
      </c>
      <c r="T96">
        <f t="shared" si="24"/>
        <v>0</v>
      </c>
      <c r="U96">
        <f t="shared" si="25"/>
        <v>1</v>
      </c>
      <c r="V96">
        <f t="shared" si="26"/>
        <v>0</v>
      </c>
      <c r="W96">
        <f t="shared" si="27"/>
        <v>0</v>
      </c>
      <c r="X96">
        <f t="shared" si="28"/>
        <v>1</v>
      </c>
    </row>
    <row r="97" spans="1:24">
      <c r="A97" t="s">
        <v>25</v>
      </c>
      <c r="B97" t="s">
        <v>26</v>
      </c>
      <c r="C97" t="s">
        <v>109</v>
      </c>
      <c r="D97" t="s">
        <v>28</v>
      </c>
      <c r="E97" t="s">
        <v>20</v>
      </c>
      <c r="F97" t="s">
        <v>14</v>
      </c>
      <c r="G97" t="s">
        <v>14</v>
      </c>
      <c r="H97" s="27">
        <v>3.182211841</v>
      </c>
      <c r="I97" s="27">
        <v>3.1653814826</v>
      </c>
      <c r="J97" s="27">
        <f t="shared" si="18"/>
        <v>1.6830358400000023E-2</v>
      </c>
      <c r="K97" s="27">
        <f t="shared" si="19"/>
        <v>2.8657972842307728</v>
      </c>
      <c r="L97" s="27">
        <f t="shared" si="16"/>
        <v>1.1989314840779208</v>
      </c>
      <c r="M97" s="5">
        <v>24.1</v>
      </c>
      <c r="N97" s="5">
        <f t="shared" si="29"/>
        <v>23.697782600413987</v>
      </c>
      <c r="O97" s="27">
        <f t="shared" si="20"/>
        <v>0.40221739958601432</v>
      </c>
      <c r="P97" s="27">
        <f t="shared" si="21"/>
        <v>6716.699999999998</v>
      </c>
      <c r="Q97" s="27">
        <f t="shared" si="17"/>
        <v>184.12857142857143</v>
      </c>
      <c r="R97">
        <f t="shared" si="22"/>
        <v>1</v>
      </c>
      <c r="S97">
        <f t="shared" si="23"/>
        <v>0</v>
      </c>
      <c r="T97">
        <f t="shared" si="24"/>
        <v>0</v>
      </c>
      <c r="U97">
        <f t="shared" si="25"/>
        <v>1</v>
      </c>
      <c r="V97">
        <f t="shared" si="26"/>
        <v>0</v>
      </c>
      <c r="W97">
        <f t="shared" si="27"/>
        <v>0</v>
      </c>
      <c r="X97">
        <f t="shared" si="28"/>
        <v>1</v>
      </c>
    </row>
    <row r="98" spans="1:24">
      <c r="A98" t="s">
        <v>30</v>
      </c>
      <c r="B98" t="s">
        <v>26</v>
      </c>
      <c r="C98" t="s">
        <v>109</v>
      </c>
      <c r="D98" t="s">
        <v>28</v>
      </c>
      <c r="E98" t="s">
        <v>13</v>
      </c>
      <c r="F98" t="s">
        <v>13</v>
      </c>
      <c r="G98" t="s">
        <v>12</v>
      </c>
      <c r="H98" s="27">
        <v>3.1354942160000001</v>
      </c>
      <c r="I98" s="27">
        <v>3.3406483116999999</v>
      </c>
      <c r="J98" s="27">
        <f t="shared" si="18"/>
        <v>0.20515409569999976</v>
      </c>
      <c r="K98" s="27">
        <f t="shared" si="19"/>
        <v>2.9125149092307727</v>
      </c>
      <c r="L98" s="27">
        <f t="shared" si="16"/>
        <v>1.2456491090779207</v>
      </c>
      <c r="M98" s="5">
        <v>23</v>
      </c>
      <c r="N98" s="5">
        <f t="shared" si="29"/>
        <v>28.237427427060496</v>
      </c>
      <c r="O98" s="27">
        <f t="shared" si="20"/>
        <v>5.2374274270604957</v>
      </c>
      <c r="P98" s="27">
        <f t="shared" si="21"/>
        <v>6717.7999999999984</v>
      </c>
      <c r="Q98" s="27">
        <f t="shared" si="17"/>
        <v>185.22857142857143</v>
      </c>
      <c r="R98">
        <f t="shared" si="22"/>
        <v>1</v>
      </c>
      <c r="S98">
        <f t="shared" si="23"/>
        <v>0</v>
      </c>
      <c r="T98">
        <f t="shared" si="24"/>
        <v>0</v>
      </c>
      <c r="U98">
        <f t="shared" si="25"/>
        <v>1</v>
      </c>
      <c r="V98">
        <f t="shared" si="26"/>
        <v>0</v>
      </c>
      <c r="W98">
        <f t="shared" si="27"/>
        <v>0</v>
      </c>
      <c r="X98">
        <f t="shared" si="28"/>
        <v>1</v>
      </c>
    </row>
    <row r="99" spans="1:24">
      <c r="A99" t="s">
        <v>25</v>
      </c>
      <c r="B99" t="s">
        <v>26</v>
      </c>
      <c r="C99" t="s">
        <v>109</v>
      </c>
      <c r="D99" t="s">
        <v>28</v>
      </c>
      <c r="E99" t="s">
        <v>12</v>
      </c>
      <c r="F99" t="s">
        <v>13</v>
      </c>
      <c r="G99" t="s">
        <v>18</v>
      </c>
      <c r="H99" s="27">
        <v>3.1179499060000002</v>
      </c>
      <c r="I99" s="27">
        <v>3.1025096910999999</v>
      </c>
      <c r="J99" s="27">
        <f t="shared" si="18"/>
        <v>1.544021490000036E-2</v>
      </c>
      <c r="K99" s="27">
        <f t="shared" si="19"/>
        <v>2.9300592192307726</v>
      </c>
      <c r="L99" s="27">
        <f t="shared" si="16"/>
        <v>1.2631934190779206</v>
      </c>
      <c r="M99" s="5">
        <v>22.6</v>
      </c>
      <c r="N99" s="5">
        <f t="shared" si="29"/>
        <v>22.253731248176198</v>
      </c>
      <c r="O99" s="27">
        <f t="shared" si="20"/>
        <v>0.34626875182380346</v>
      </c>
      <c r="P99" s="27">
        <f t="shared" si="21"/>
        <v>6718.199999999998</v>
      </c>
      <c r="Q99" s="27">
        <f t="shared" si="17"/>
        <v>185.62857142857143</v>
      </c>
      <c r="R99">
        <f t="shared" si="22"/>
        <v>1</v>
      </c>
      <c r="S99">
        <f t="shared" si="23"/>
        <v>0</v>
      </c>
      <c r="T99">
        <f t="shared" si="24"/>
        <v>0</v>
      </c>
      <c r="U99">
        <f t="shared" si="25"/>
        <v>1</v>
      </c>
      <c r="V99">
        <f t="shared" si="26"/>
        <v>0</v>
      </c>
      <c r="W99">
        <f t="shared" si="27"/>
        <v>0</v>
      </c>
      <c r="X99">
        <f t="shared" si="28"/>
        <v>1</v>
      </c>
    </row>
    <row r="100" spans="1:24">
      <c r="A100" t="s">
        <v>30</v>
      </c>
      <c r="B100" t="s">
        <v>26</v>
      </c>
      <c r="C100" t="s">
        <v>110</v>
      </c>
      <c r="D100" t="s">
        <v>29</v>
      </c>
      <c r="E100" t="s">
        <v>12</v>
      </c>
      <c r="F100" t="s">
        <v>14</v>
      </c>
      <c r="G100" t="s">
        <v>14</v>
      </c>
      <c r="H100" s="27">
        <v>2.9957322739999999</v>
      </c>
      <c r="I100" s="27">
        <v>2.9169662367</v>
      </c>
      <c r="J100" s="27">
        <f t="shared" si="18"/>
        <v>7.8766037299999869E-2</v>
      </c>
      <c r="K100" s="27">
        <f t="shared" si="19"/>
        <v>3.052276851230773</v>
      </c>
      <c r="L100" s="27">
        <f t="shared" si="16"/>
        <v>1.385411051077921</v>
      </c>
      <c r="M100" s="5">
        <v>20</v>
      </c>
      <c r="N100" s="5">
        <f t="shared" si="29"/>
        <v>18.485122820504344</v>
      </c>
      <c r="O100" s="27">
        <f t="shared" si="20"/>
        <v>1.5148771794956559</v>
      </c>
      <c r="P100" s="27">
        <f t="shared" si="21"/>
        <v>6720.7999999999984</v>
      </c>
      <c r="Q100" s="27">
        <f t="shared" si="17"/>
        <v>188.22857142857143</v>
      </c>
      <c r="R100">
        <f t="shared" si="22"/>
        <v>1</v>
      </c>
      <c r="S100">
        <f t="shared" si="23"/>
        <v>0</v>
      </c>
      <c r="T100">
        <f t="shared" si="24"/>
        <v>0</v>
      </c>
      <c r="U100">
        <f t="shared" si="25"/>
        <v>1</v>
      </c>
      <c r="V100">
        <f t="shared" si="26"/>
        <v>0</v>
      </c>
      <c r="W100">
        <f t="shared" si="27"/>
        <v>0</v>
      </c>
      <c r="X100">
        <f t="shared" si="28"/>
        <v>1</v>
      </c>
    </row>
    <row r="101" spans="1:24">
      <c r="A101" t="s">
        <v>30</v>
      </c>
      <c r="B101" t="s">
        <v>26</v>
      </c>
      <c r="C101" t="s">
        <v>109</v>
      </c>
      <c r="D101" t="s">
        <v>28</v>
      </c>
      <c r="E101" t="s">
        <v>13</v>
      </c>
      <c r="F101" t="s">
        <v>12</v>
      </c>
      <c r="G101" t="s">
        <v>18</v>
      </c>
      <c r="H101" s="27">
        <v>2.9601050959999999</v>
      </c>
      <c r="I101" s="27">
        <v>3.1155262272000002</v>
      </c>
      <c r="J101" s="27">
        <f t="shared" si="18"/>
        <v>0.15542113120000023</v>
      </c>
      <c r="K101" s="27">
        <f t="shared" si="19"/>
        <v>3.0879040292307729</v>
      </c>
      <c r="L101" s="27">
        <f t="shared" si="16"/>
        <v>1.4210382290779209</v>
      </c>
      <c r="M101" s="5">
        <v>19.3</v>
      </c>
      <c r="N101" s="5">
        <f t="shared" si="29"/>
        <v>22.545291177926472</v>
      </c>
      <c r="O101" s="27">
        <f t="shared" si="20"/>
        <v>3.2452911779264717</v>
      </c>
      <c r="P101" s="27">
        <f t="shared" si="21"/>
        <v>6721.4999999999982</v>
      </c>
      <c r="Q101" s="27">
        <f t="shared" si="17"/>
        <v>188.92857142857142</v>
      </c>
      <c r="R101">
        <f t="shared" si="22"/>
        <v>1</v>
      </c>
      <c r="S101">
        <f t="shared" si="23"/>
        <v>0</v>
      </c>
      <c r="T101">
        <f t="shared" si="24"/>
        <v>0</v>
      </c>
      <c r="U101">
        <f t="shared" si="25"/>
        <v>1</v>
      </c>
      <c r="V101">
        <f t="shared" si="26"/>
        <v>0</v>
      </c>
      <c r="W101">
        <f t="shared" si="27"/>
        <v>0</v>
      </c>
      <c r="X101">
        <f t="shared" si="28"/>
        <v>1</v>
      </c>
    </row>
    <row r="102" spans="1:24">
      <c r="A102" t="s">
        <v>10</v>
      </c>
      <c r="B102" t="s">
        <v>11</v>
      </c>
      <c r="C102" t="s">
        <v>109</v>
      </c>
      <c r="D102" t="s">
        <v>12</v>
      </c>
      <c r="E102" t="s">
        <v>19</v>
      </c>
      <c r="F102" t="s">
        <v>19</v>
      </c>
      <c r="G102" t="s">
        <v>19</v>
      </c>
      <c r="H102" s="27">
        <v>2.8678989019999999</v>
      </c>
      <c r="I102" s="27">
        <v>3.5617035473000001</v>
      </c>
      <c r="J102" s="27">
        <f t="shared" si="18"/>
        <v>0.69380464530000019</v>
      </c>
      <c r="K102" s="27">
        <f t="shared" si="19"/>
        <v>3.180110223230773</v>
      </c>
      <c r="L102" s="27">
        <f t="shared" si="16"/>
        <v>1.513244423077921</v>
      </c>
      <c r="M102" s="5">
        <v>17.600000000000001</v>
      </c>
      <c r="N102" s="5">
        <f t="shared" si="29"/>
        <v>35.22315036673789</v>
      </c>
      <c r="O102" s="27">
        <f t="shared" si="20"/>
        <v>17.623150366737889</v>
      </c>
      <c r="P102" s="27">
        <f t="shared" si="21"/>
        <v>6723.199999999998</v>
      </c>
      <c r="Q102" s="27">
        <f t="shared" si="17"/>
        <v>190.62857142857143</v>
      </c>
      <c r="R102">
        <f t="shared" si="22"/>
        <v>1</v>
      </c>
      <c r="S102">
        <f t="shared" si="23"/>
        <v>0</v>
      </c>
      <c r="T102">
        <f t="shared" si="24"/>
        <v>0</v>
      </c>
      <c r="U102">
        <f t="shared" si="25"/>
        <v>1</v>
      </c>
      <c r="V102">
        <f t="shared" si="26"/>
        <v>0</v>
      </c>
      <c r="W102">
        <f t="shared" si="27"/>
        <v>0</v>
      </c>
      <c r="X102">
        <f t="shared" si="28"/>
        <v>1</v>
      </c>
    </row>
    <row r="103" spans="1:24">
      <c r="A103" t="s">
        <v>30</v>
      </c>
      <c r="B103" t="s">
        <v>26</v>
      </c>
      <c r="C103" t="s">
        <v>109</v>
      </c>
      <c r="D103" t="s">
        <v>28</v>
      </c>
      <c r="E103" t="s">
        <v>12</v>
      </c>
      <c r="F103" t="s">
        <v>13</v>
      </c>
      <c r="G103" t="s">
        <v>18</v>
      </c>
      <c r="H103" s="27">
        <v>2.8213788860000002</v>
      </c>
      <c r="I103" s="27">
        <v>3.0030731979</v>
      </c>
      <c r="J103" s="27">
        <f t="shared" si="18"/>
        <v>0.18169431189999985</v>
      </c>
      <c r="K103" s="27">
        <f t="shared" si="19"/>
        <v>3.2266302392307726</v>
      </c>
      <c r="L103" s="27">
        <f t="shared" si="16"/>
        <v>1.5597644390779206</v>
      </c>
      <c r="M103" s="5">
        <v>16.8</v>
      </c>
      <c r="N103" s="5">
        <f t="shared" si="29"/>
        <v>20.147358699700717</v>
      </c>
      <c r="O103" s="27">
        <f t="shared" si="20"/>
        <v>3.3473586997007168</v>
      </c>
      <c r="P103" s="27">
        <f t="shared" si="21"/>
        <v>6723.9999999999982</v>
      </c>
      <c r="Q103" s="27">
        <f t="shared" si="17"/>
        <v>191.42857142857142</v>
      </c>
      <c r="R103">
        <f t="shared" si="22"/>
        <v>1</v>
      </c>
      <c r="S103">
        <f t="shared" si="23"/>
        <v>0</v>
      </c>
      <c r="T103">
        <f t="shared" si="24"/>
        <v>0</v>
      </c>
      <c r="U103">
        <f t="shared" si="25"/>
        <v>1</v>
      </c>
      <c r="V103">
        <f t="shared" si="26"/>
        <v>0</v>
      </c>
      <c r="W103">
        <f t="shared" si="27"/>
        <v>0</v>
      </c>
      <c r="X103">
        <f t="shared" si="28"/>
        <v>1</v>
      </c>
    </row>
    <row r="104" spans="1:24">
      <c r="A104" t="s">
        <v>25</v>
      </c>
      <c r="B104" t="s">
        <v>26</v>
      </c>
      <c r="C104" t="s">
        <v>109</v>
      </c>
      <c r="D104" t="s">
        <v>28</v>
      </c>
      <c r="E104" t="s">
        <v>19</v>
      </c>
      <c r="F104" t="s">
        <v>12</v>
      </c>
      <c r="G104" t="s">
        <v>18</v>
      </c>
      <c r="H104" s="27">
        <v>2.714694744</v>
      </c>
      <c r="I104" s="27">
        <v>3.1338400041000001</v>
      </c>
      <c r="J104" s="27">
        <f t="shared" si="18"/>
        <v>0.41914526010000008</v>
      </c>
      <c r="K104" s="27">
        <f t="shared" si="19"/>
        <v>3.3333143812307728</v>
      </c>
      <c r="L104" s="27">
        <f t="shared" si="16"/>
        <v>1.6664485810779208</v>
      </c>
      <c r="M104" s="5">
        <v>15.1</v>
      </c>
      <c r="N104" s="5">
        <f t="shared" si="29"/>
        <v>22.961984579377635</v>
      </c>
      <c r="O104" s="27">
        <f t="shared" si="20"/>
        <v>7.8619845793776353</v>
      </c>
      <c r="P104" s="27">
        <f t="shared" si="21"/>
        <v>6725.699999999998</v>
      </c>
      <c r="Q104" s="27">
        <f t="shared" si="17"/>
        <v>193.12857142857143</v>
      </c>
      <c r="R104">
        <f t="shared" si="22"/>
        <v>1</v>
      </c>
      <c r="S104">
        <f t="shared" si="23"/>
        <v>0</v>
      </c>
      <c r="T104">
        <f t="shared" si="24"/>
        <v>0</v>
      </c>
      <c r="U104">
        <f t="shared" si="25"/>
        <v>1</v>
      </c>
      <c r="V104">
        <f t="shared" si="26"/>
        <v>0</v>
      </c>
      <c r="W104">
        <f t="shared" si="27"/>
        <v>0</v>
      </c>
      <c r="X104">
        <f t="shared" si="28"/>
        <v>1</v>
      </c>
    </row>
    <row r="105" spans="1:24">
      <c r="A105" t="s">
        <v>10</v>
      </c>
      <c r="B105" t="s">
        <v>11</v>
      </c>
      <c r="C105" t="s">
        <v>110</v>
      </c>
      <c r="D105" t="s">
        <v>15</v>
      </c>
      <c r="E105" t="s">
        <v>15</v>
      </c>
      <c r="F105" t="s">
        <v>15</v>
      </c>
      <c r="G105" t="s">
        <v>15</v>
      </c>
      <c r="H105" s="27">
        <v>2.660259537</v>
      </c>
      <c r="I105" s="27">
        <v>1.7858649656000001</v>
      </c>
      <c r="J105" s="27">
        <f t="shared" si="18"/>
        <v>0.87439457139999988</v>
      </c>
      <c r="K105" s="27">
        <f t="shared" si="19"/>
        <v>3.3877495882307729</v>
      </c>
      <c r="L105" s="27">
        <f t="shared" si="16"/>
        <v>1.7208837880779209</v>
      </c>
      <c r="M105" s="5">
        <v>14.3</v>
      </c>
      <c r="N105" s="5">
        <f t="shared" si="29"/>
        <v>5.9647370092466367</v>
      </c>
      <c r="O105" s="27">
        <f t="shared" si="20"/>
        <v>8.335262990753364</v>
      </c>
      <c r="P105" s="27">
        <f t="shared" si="21"/>
        <v>6726.4999999999982</v>
      </c>
      <c r="Q105" s="27">
        <f t="shared" si="17"/>
        <v>193.92857142857142</v>
      </c>
      <c r="R105">
        <f t="shared" si="22"/>
        <v>1</v>
      </c>
      <c r="S105">
        <f t="shared" si="23"/>
        <v>0</v>
      </c>
      <c r="T105">
        <f t="shared" si="24"/>
        <v>0</v>
      </c>
      <c r="U105">
        <f t="shared" si="25"/>
        <v>1</v>
      </c>
      <c r="V105">
        <f t="shared" si="26"/>
        <v>0</v>
      </c>
      <c r="W105">
        <f t="shared" si="27"/>
        <v>0</v>
      </c>
      <c r="X105">
        <f t="shared" si="28"/>
        <v>1</v>
      </c>
    </row>
    <row r="106" spans="1:24">
      <c r="A106" t="s">
        <v>30</v>
      </c>
      <c r="B106" t="s">
        <v>26</v>
      </c>
      <c r="C106" t="s">
        <v>109</v>
      </c>
      <c r="D106" t="s">
        <v>28</v>
      </c>
      <c r="E106" t="s">
        <v>19</v>
      </c>
      <c r="F106" t="s">
        <v>12</v>
      </c>
      <c r="G106" t="s">
        <v>18</v>
      </c>
      <c r="H106" s="27">
        <v>2.6026896850000001</v>
      </c>
      <c r="I106" s="27">
        <v>2.2064030254000002</v>
      </c>
      <c r="J106" s="27">
        <f t="shared" si="18"/>
        <v>0.39628665959999987</v>
      </c>
      <c r="K106" s="27">
        <f t="shared" si="19"/>
        <v>3.4453194402307727</v>
      </c>
      <c r="L106" s="27">
        <f t="shared" si="16"/>
        <v>1.7784536400779207</v>
      </c>
      <c r="M106" s="5">
        <v>13.5</v>
      </c>
      <c r="N106" s="5">
        <f t="shared" si="29"/>
        <v>9.0829862926726896</v>
      </c>
      <c r="O106" s="27">
        <f t="shared" si="20"/>
        <v>4.4170137073273104</v>
      </c>
      <c r="P106" s="27">
        <f t="shared" si="21"/>
        <v>6727.2999999999984</v>
      </c>
      <c r="Q106" s="27">
        <f t="shared" si="17"/>
        <v>194.72857142857143</v>
      </c>
      <c r="R106">
        <f t="shared" si="22"/>
        <v>1</v>
      </c>
      <c r="S106">
        <f t="shared" si="23"/>
        <v>0</v>
      </c>
      <c r="T106">
        <f t="shared" si="24"/>
        <v>0</v>
      </c>
      <c r="U106">
        <f t="shared" si="25"/>
        <v>1</v>
      </c>
      <c r="V106">
        <f t="shared" si="26"/>
        <v>0</v>
      </c>
      <c r="W106">
        <f t="shared" si="27"/>
        <v>0</v>
      </c>
      <c r="X106">
        <f t="shared" si="28"/>
        <v>1</v>
      </c>
    </row>
    <row r="107" spans="1:24">
      <c r="A107" t="s">
        <v>10</v>
      </c>
      <c r="B107" t="s">
        <v>11</v>
      </c>
      <c r="C107" t="s">
        <v>110</v>
      </c>
      <c r="D107" t="s">
        <v>19</v>
      </c>
      <c r="E107" t="s">
        <v>19</v>
      </c>
      <c r="F107" t="s">
        <v>19</v>
      </c>
      <c r="G107" t="s">
        <v>12</v>
      </c>
      <c r="H107" s="27">
        <v>2.5726122299999998</v>
      </c>
      <c r="I107" s="27">
        <v>2.4270122684</v>
      </c>
      <c r="J107" s="27">
        <f t="shared" si="18"/>
        <v>0.14559996159999988</v>
      </c>
      <c r="K107" s="27">
        <f t="shared" si="19"/>
        <v>3.475396895230773</v>
      </c>
      <c r="L107" s="27">
        <f t="shared" ref="L107:L118" si="30">ABS($AD$23-H107)</f>
        <v>1.808531095077921</v>
      </c>
      <c r="M107" s="5">
        <v>13.1</v>
      </c>
      <c r="N107" s="5">
        <f t="shared" si="29"/>
        <v>11.324995436375888</v>
      </c>
      <c r="O107" s="27">
        <f t="shared" si="20"/>
        <v>1.7750045636241119</v>
      </c>
      <c r="P107" s="27">
        <f t="shared" si="21"/>
        <v>6727.699999999998</v>
      </c>
      <c r="Q107" s="27">
        <f t="shared" ref="Q107:Q118" si="31">ABS($AD$24-M107)</f>
        <v>195.12857142857143</v>
      </c>
      <c r="R107">
        <f t="shared" si="22"/>
        <v>1</v>
      </c>
      <c r="S107">
        <f t="shared" si="23"/>
        <v>0</v>
      </c>
      <c r="T107">
        <f t="shared" si="24"/>
        <v>0</v>
      </c>
      <c r="U107">
        <f t="shared" si="25"/>
        <v>1</v>
      </c>
      <c r="V107">
        <f t="shared" si="26"/>
        <v>0</v>
      </c>
      <c r="W107">
        <f t="shared" si="27"/>
        <v>0</v>
      </c>
      <c r="X107">
        <f t="shared" si="28"/>
        <v>1</v>
      </c>
    </row>
    <row r="108" spans="1:24">
      <c r="A108" t="s">
        <v>30</v>
      </c>
      <c r="B108" t="s">
        <v>26</v>
      </c>
      <c r="C108" t="s">
        <v>110</v>
      </c>
      <c r="D108" t="s">
        <v>29</v>
      </c>
      <c r="E108" t="s">
        <v>15</v>
      </c>
      <c r="F108" t="s">
        <v>12</v>
      </c>
      <c r="G108" t="s">
        <v>19</v>
      </c>
      <c r="H108" s="27">
        <v>2.4336133549999999</v>
      </c>
      <c r="I108" s="27">
        <v>2.2982555466000001</v>
      </c>
      <c r="J108" s="27">
        <f t="shared" si="18"/>
        <v>0.13535780839999978</v>
      </c>
      <c r="K108" s="27">
        <f t="shared" si="19"/>
        <v>3.614395770230773</v>
      </c>
      <c r="L108" s="27">
        <f t="shared" si="30"/>
        <v>1.9475299700779209</v>
      </c>
      <c r="M108" s="5">
        <v>11.4</v>
      </c>
      <c r="N108" s="5">
        <f t="shared" si="29"/>
        <v>9.9567981258036706</v>
      </c>
      <c r="O108" s="27">
        <f t="shared" si="20"/>
        <v>1.4432018741963297</v>
      </c>
      <c r="P108" s="27">
        <f t="shared" si="21"/>
        <v>6729.3999999999987</v>
      </c>
      <c r="Q108" s="27">
        <f t="shared" si="31"/>
        <v>196.82857142857142</v>
      </c>
      <c r="R108">
        <f t="shared" si="22"/>
        <v>1</v>
      </c>
      <c r="S108">
        <f t="shared" si="23"/>
        <v>0</v>
      </c>
      <c r="T108">
        <f t="shared" si="24"/>
        <v>0</v>
      </c>
      <c r="U108">
        <f t="shared" si="25"/>
        <v>1</v>
      </c>
      <c r="V108">
        <f t="shared" si="26"/>
        <v>0</v>
      </c>
      <c r="W108">
        <f t="shared" si="27"/>
        <v>0</v>
      </c>
      <c r="X108">
        <f t="shared" si="28"/>
        <v>1</v>
      </c>
    </row>
    <row r="109" spans="1:24">
      <c r="A109" t="s">
        <v>25</v>
      </c>
      <c r="B109" t="s">
        <v>26</v>
      </c>
      <c r="C109" t="s">
        <v>110</v>
      </c>
      <c r="D109" t="s">
        <v>29</v>
      </c>
      <c r="E109" t="s">
        <v>15</v>
      </c>
      <c r="F109" t="s">
        <v>15</v>
      </c>
      <c r="G109" t="s">
        <v>15</v>
      </c>
      <c r="H109" s="27">
        <v>2.341805806</v>
      </c>
      <c r="I109" s="27">
        <v>1.655354888</v>
      </c>
      <c r="J109" s="27">
        <f t="shared" si="18"/>
        <v>0.68645091800000002</v>
      </c>
      <c r="K109" s="27">
        <f t="shared" si="19"/>
        <v>3.7062033192307728</v>
      </c>
      <c r="L109" s="27">
        <f t="shared" si="30"/>
        <v>2.0393375190779208</v>
      </c>
      <c r="M109" s="5">
        <v>10.4</v>
      </c>
      <c r="N109" s="5">
        <f t="shared" si="29"/>
        <v>5.2349374090258909</v>
      </c>
      <c r="O109" s="27">
        <f t="shared" si="20"/>
        <v>5.1650625909741095</v>
      </c>
      <c r="P109" s="27">
        <f t="shared" si="21"/>
        <v>6730.3999999999987</v>
      </c>
      <c r="Q109" s="27">
        <f t="shared" si="31"/>
        <v>197.82857142857142</v>
      </c>
      <c r="R109">
        <f t="shared" si="22"/>
        <v>1</v>
      </c>
      <c r="S109">
        <f t="shared" si="23"/>
        <v>0</v>
      </c>
      <c r="T109">
        <f t="shared" si="24"/>
        <v>0</v>
      </c>
      <c r="U109">
        <f t="shared" si="25"/>
        <v>1</v>
      </c>
      <c r="V109">
        <f t="shared" si="26"/>
        <v>0</v>
      </c>
      <c r="W109">
        <f t="shared" si="27"/>
        <v>0</v>
      </c>
      <c r="X109">
        <f t="shared" si="28"/>
        <v>1</v>
      </c>
    </row>
    <row r="110" spans="1:24">
      <c r="A110" t="s">
        <v>23</v>
      </c>
      <c r="B110" t="s">
        <v>11</v>
      </c>
      <c r="C110" t="s">
        <v>110</v>
      </c>
      <c r="D110" t="s">
        <v>19</v>
      </c>
      <c r="E110" t="s">
        <v>19</v>
      </c>
      <c r="F110" t="s">
        <v>12</v>
      </c>
      <c r="G110" t="s">
        <v>19</v>
      </c>
      <c r="H110" s="27">
        <v>2.240709689</v>
      </c>
      <c r="I110" s="27">
        <v>2.0175075026</v>
      </c>
      <c r="J110" s="27">
        <f t="shared" si="18"/>
        <v>0.2232021864</v>
      </c>
      <c r="K110" s="27">
        <f t="shared" si="19"/>
        <v>3.8072994362307728</v>
      </c>
      <c r="L110" s="27">
        <f t="shared" si="30"/>
        <v>2.1404336360779208</v>
      </c>
      <c r="M110" s="5">
        <v>9.4</v>
      </c>
      <c r="N110" s="5">
        <f t="shared" si="29"/>
        <v>7.5195590750066765</v>
      </c>
      <c r="O110" s="27">
        <f t="shared" si="20"/>
        <v>1.8804409249933238</v>
      </c>
      <c r="P110" s="27">
        <f t="shared" si="21"/>
        <v>6731.3999999999987</v>
      </c>
      <c r="Q110" s="27">
        <f t="shared" si="31"/>
        <v>198.82857142857142</v>
      </c>
      <c r="R110">
        <f t="shared" si="22"/>
        <v>1</v>
      </c>
      <c r="S110">
        <f t="shared" si="23"/>
        <v>0</v>
      </c>
      <c r="T110">
        <f t="shared" si="24"/>
        <v>0</v>
      </c>
      <c r="U110">
        <f t="shared" si="25"/>
        <v>1</v>
      </c>
      <c r="V110">
        <f t="shared" si="26"/>
        <v>0</v>
      </c>
      <c r="W110">
        <f t="shared" si="27"/>
        <v>0</v>
      </c>
      <c r="X110">
        <f t="shared" si="28"/>
        <v>1</v>
      </c>
    </row>
    <row r="111" spans="1:24">
      <c r="A111" t="s">
        <v>10</v>
      </c>
      <c r="B111" t="s">
        <v>11</v>
      </c>
      <c r="C111" t="s">
        <v>110</v>
      </c>
      <c r="D111" t="s">
        <v>19</v>
      </c>
      <c r="E111" t="s">
        <v>19</v>
      </c>
      <c r="F111" t="s">
        <v>19</v>
      </c>
      <c r="G111" t="s">
        <v>19</v>
      </c>
      <c r="H111" s="27">
        <v>1.7404661749999999</v>
      </c>
      <c r="I111" s="27">
        <v>1.541682384</v>
      </c>
      <c r="J111" s="27">
        <f t="shared" si="18"/>
        <v>0.19878379099999988</v>
      </c>
      <c r="K111" s="27">
        <f t="shared" si="19"/>
        <v>4.3075429502307729</v>
      </c>
      <c r="L111" s="27">
        <f t="shared" si="30"/>
        <v>2.6406771500779209</v>
      </c>
      <c r="M111" s="5">
        <v>5.7</v>
      </c>
      <c r="N111" s="5">
        <f t="shared" si="29"/>
        <v>4.6724445080954498</v>
      </c>
      <c r="O111" s="27">
        <f t="shared" si="20"/>
        <v>1.0275554919045504</v>
      </c>
      <c r="P111" s="27">
        <f t="shared" si="21"/>
        <v>6735.0999999999985</v>
      </c>
      <c r="Q111" s="27">
        <f t="shared" si="31"/>
        <v>202.52857142857144</v>
      </c>
      <c r="R111">
        <f t="shared" si="22"/>
        <v>1</v>
      </c>
      <c r="S111">
        <f t="shared" si="23"/>
        <v>0</v>
      </c>
      <c r="T111">
        <f t="shared" si="24"/>
        <v>0</v>
      </c>
      <c r="U111">
        <f t="shared" si="25"/>
        <v>1</v>
      </c>
      <c r="V111">
        <f t="shared" si="26"/>
        <v>0</v>
      </c>
      <c r="W111">
        <f t="shared" si="27"/>
        <v>0</v>
      </c>
      <c r="X111">
        <f t="shared" si="28"/>
        <v>1</v>
      </c>
    </row>
    <row r="112" spans="1:24">
      <c r="A112" t="s">
        <v>30</v>
      </c>
      <c r="B112" t="s">
        <v>26</v>
      </c>
      <c r="C112" t="s">
        <v>110</v>
      </c>
      <c r="D112" t="s">
        <v>29</v>
      </c>
      <c r="E112" t="s">
        <v>19</v>
      </c>
      <c r="F112" t="s">
        <v>12</v>
      </c>
      <c r="G112" t="s">
        <v>19</v>
      </c>
      <c r="H112" s="27">
        <v>1.7404661749999999</v>
      </c>
      <c r="I112" s="27">
        <v>1.9994118175</v>
      </c>
      <c r="J112" s="27">
        <f t="shared" si="18"/>
        <v>0.25894564250000007</v>
      </c>
      <c r="K112" s="27">
        <f t="shared" si="19"/>
        <v>4.3075429502307729</v>
      </c>
      <c r="L112" s="27">
        <f t="shared" si="30"/>
        <v>2.6406771500779209</v>
      </c>
      <c r="M112" s="5">
        <v>5.7</v>
      </c>
      <c r="N112" s="5">
        <f t="shared" si="29"/>
        <v>7.38471126334513</v>
      </c>
      <c r="O112" s="27">
        <f t="shared" si="20"/>
        <v>1.6847112633451298</v>
      </c>
      <c r="P112" s="27">
        <f t="shared" si="21"/>
        <v>6735.0999999999985</v>
      </c>
      <c r="Q112" s="27">
        <f t="shared" si="31"/>
        <v>202.52857142857144</v>
      </c>
      <c r="R112">
        <f t="shared" si="22"/>
        <v>1</v>
      </c>
      <c r="S112">
        <f t="shared" si="23"/>
        <v>0</v>
      </c>
      <c r="T112">
        <f t="shared" si="24"/>
        <v>0</v>
      </c>
      <c r="U112">
        <f t="shared" si="25"/>
        <v>1</v>
      </c>
      <c r="V112">
        <f t="shared" si="26"/>
        <v>0</v>
      </c>
      <c r="W112">
        <f t="shared" si="27"/>
        <v>0</v>
      </c>
      <c r="X112">
        <f t="shared" si="28"/>
        <v>1</v>
      </c>
    </row>
    <row r="113" spans="1:24">
      <c r="A113" t="s">
        <v>30</v>
      </c>
      <c r="B113" t="s">
        <v>26</v>
      </c>
      <c r="C113" t="s">
        <v>110</v>
      </c>
      <c r="D113" t="s">
        <v>29</v>
      </c>
      <c r="E113" t="s">
        <v>19</v>
      </c>
      <c r="F113" t="s">
        <v>19</v>
      </c>
      <c r="G113" t="s">
        <v>18</v>
      </c>
      <c r="H113" s="27">
        <v>1.722766598</v>
      </c>
      <c r="I113" s="27">
        <v>2.3069586178999999</v>
      </c>
      <c r="J113" s="27">
        <f t="shared" si="18"/>
        <v>0.58419201989999991</v>
      </c>
      <c r="K113" s="27">
        <f t="shared" si="19"/>
        <v>4.3252425272307731</v>
      </c>
      <c r="L113" s="27">
        <f t="shared" si="30"/>
        <v>2.6583767270779211</v>
      </c>
      <c r="M113" s="5">
        <v>5.6</v>
      </c>
      <c r="N113" s="5">
        <f t="shared" si="29"/>
        <v>10.04383102723857</v>
      </c>
      <c r="O113" s="27">
        <f t="shared" si="20"/>
        <v>4.4438310272385699</v>
      </c>
      <c r="P113" s="27">
        <f t="shared" si="21"/>
        <v>6735.199999999998</v>
      </c>
      <c r="Q113" s="27">
        <f t="shared" si="31"/>
        <v>202.62857142857143</v>
      </c>
      <c r="R113">
        <f t="shared" si="22"/>
        <v>1</v>
      </c>
      <c r="S113">
        <f t="shared" si="23"/>
        <v>0</v>
      </c>
      <c r="T113">
        <f t="shared" si="24"/>
        <v>0</v>
      </c>
      <c r="U113">
        <f t="shared" si="25"/>
        <v>1</v>
      </c>
      <c r="V113">
        <f t="shared" si="26"/>
        <v>0</v>
      </c>
      <c r="W113">
        <f t="shared" si="27"/>
        <v>0</v>
      </c>
      <c r="X113">
        <f t="shared" si="28"/>
        <v>1</v>
      </c>
    </row>
    <row r="114" spans="1:24">
      <c r="A114" t="s">
        <v>30</v>
      </c>
      <c r="B114" t="s">
        <v>26</v>
      </c>
      <c r="C114" t="s">
        <v>110</v>
      </c>
      <c r="D114" t="s">
        <v>29</v>
      </c>
      <c r="E114" t="s">
        <v>33</v>
      </c>
      <c r="F114" t="s">
        <v>12</v>
      </c>
      <c r="G114" t="s">
        <v>33</v>
      </c>
      <c r="H114" s="27">
        <v>1.1631508100000001</v>
      </c>
      <c r="I114" s="27">
        <v>1.6665642112000001</v>
      </c>
      <c r="J114" s="27">
        <f t="shared" si="18"/>
        <v>0.5034134012</v>
      </c>
      <c r="K114" s="27">
        <f t="shared" si="19"/>
        <v>4.8848583152307725</v>
      </c>
      <c r="L114" s="27">
        <f t="shared" si="30"/>
        <v>3.2179925150779205</v>
      </c>
      <c r="M114" s="5">
        <v>3.2</v>
      </c>
      <c r="N114" s="5">
        <f t="shared" si="29"/>
        <v>5.2939476288086533</v>
      </c>
      <c r="O114" s="27">
        <f t="shared" si="20"/>
        <v>2.0939476288086531</v>
      </c>
      <c r="P114" s="27">
        <f t="shared" si="21"/>
        <v>6737.5999999999985</v>
      </c>
      <c r="Q114" s="27">
        <f t="shared" si="31"/>
        <v>205.02857142857144</v>
      </c>
      <c r="R114">
        <f t="shared" si="22"/>
        <v>1</v>
      </c>
      <c r="S114">
        <f t="shared" si="23"/>
        <v>0</v>
      </c>
      <c r="T114">
        <f t="shared" si="24"/>
        <v>0</v>
      </c>
      <c r="U114">
        <f t="shared" si="25"/>
        <v>1</v>
      </c>
      <c r="V114">
        <f t="shared" si="26"/>
        <v>0</v>
      </c>
      <c r="W114">
        <f t="shared" si="27"/>
        <v>0</v>
      </c>
      <c r="X114">
        <f t="shared" si="28"/>
        <v>1</v>
      </c>
    </row>
    <row r="115" spans="1:24">
      <c r="A115" t="s">
        <v>23</v>
      </c>
      <c r="B115" t="s">
        <v>11</v>
      </c>
      <c r="C115" t="s">
        <v>110</v>
      </c>
      <c r="D115" t="s">
        <v>15</v>
      </c>
      <c r="E115" t="s">
        <v>15</v>
      </c>
      <c r="F115" t="s">
        <v>15</v>
      </c>
      <c r="G115" t="s">
        <v>15</v>
      </c>
      <c r="H115" s="27">
        <v>0.993251773</v>
      </c>
      <c r="I115" s="27">
        <v>1.1617776847000001</v>
      </c>
      <c r="J115" s="27">
        <f t="shared" si="18"/>
        <v>0.16852591170000009</v>
      </c>
      <c r="K115" s="27">
        <f t="shared" si="19"/>
        <v>5.0547573522307729</v>
      </c>
      <c r="L115" s="27">
        <f t="shared" si="30"/>
        <v>3.3878915520779209</v>
      </c>
      <c r="M115" s="5">
        <v>2.7</v>
      </c>
      <c r="N115" s="5">
        <f t="shared" si="29"/>
        <v>3.1956090150375904</v>
      </c>
      <c r="O115" s="27">
        <f t="shared" si="20"/>
        <v>0.49560901503759025</v>
      </c>
      <c r="P115" s="27">
        <f t="shared" si="21"/>
        <v>6738.0999999999985</v>
      </c>
      <c r="Q115" s="27">
        <f t="shared" si="31"/>
        <v>205.52857142857144</v>
      </c>
      <c r="R115">
        <f t="shared" si="22"/>
        <v>1</v>
      </c>
      <c r="S115">
        <f t="shared" si="23"/>
        <v>0</v>
      </c>
      <c r="T115">
        <f t="shared" si="24"/>
        <v>0</v>
      </c>
      <c r="U115">
        <f t="shared" si="25"/>
        <v>1</v>
      </c>
      <c r="V115">
        <f t="shared" si="26"/>
        <v>0</v>
      </c>
      <c r="W115">
        <f t="shared" si="27"/>
        <v>0</v>
      </c>
      <c r="X115">
        <f t="shared" si="28"/>
        <v>1</v>
      </c>
    </row>
    <row r="116" spans="1:24">
      <c r="A116" t="s">
        <v>30</v>
      </c>
      <c r="B116" t="s">
        <v>26</v>
      </c>
      <c r="C116" t="s">
        <v>110</v>
      </c>
      <c r="D116" t="s">
        <v>29</v>
      </c>
      <c r="E116" t="s">
        <v>15</v>
      </c>
      <c r="F116" t="s">
        <v>15</v>
      </c>
      <c r="G116" t="s">
        <v>15</v>
      </c>
      <c r="H116" s="27">
        <v>0.530628251</v>
      </c>
      <c r="I116" s="27">
        <v>1.3682362325999999</v>
      </c>
      <c r="J116" s="27">
        <f t="shared" si="18"/>
        <v>0.83760798159999994</v>
      </c>
      <c r="K116" s="27">
        <f t="shared" si="19"/>
        <v>5.5173808742307724</v>
      </c>
      <c r="L116" s="27">
        <f t="shared" si="30"/>
        <v>3.8505150740779208</v>
      </c>
      <c r="M116" s="5">
        <v>1.7</v>
      </c>
      <c r="N116" s="5">
        <f t="shared" si="29"/>
        <v>3.9284157698019495</v>
      </c>
      <c r="O116" s="27">
        <f t="shared" si="20"/>
        <v>2.2284157698019493</v>
      </c>
      <c r="P116" s="27">
        <f t="shared" si="21"/>
        <v>6739.0999999999985</v>
      </c>
      <c r="Q116" s="27">
        <f t="shared" si="31"/>
        <v>206.52857142857144</v>
      </c>
      <c r="R116">
        <f t="shared" si="22"/>
        <v>1</v>
      </c>
      <c r="S116">
        <f t="shared" si="23"/>
        <v>0</v>
      </c>
      <c r="T116">
        <f t="shared" si="24"/>
        <v>0</v>
      </c>
      <c r="U116">
        <f t="shared" si="25"/>
        <v>1</v>
      </c>
      <c r="V116">
        <f t="shared" si="26"/>
        <v>0</v>
      </c>
      <c r="W116">
        <f t="shared" si="27"/>
        <v>0</v>
      </c>
      <c r="X116">
        <f t="shared" si="28"/>
        <v>1</v>
      </c>
    </row>
    <row r="117" spans="1:24">
      <c r="A117" t="s">
        <v>23</v>
      </c>
      <c r="B117" t="s">
        <v>11</v>
      </c>
      <c r="C117" t="s">
        <v>110</v>
      </c>
      <c r="D117" t="s">
        <v>19</v>
      </c>
      <c r="E117" t="s">
        <v>19</v>
      </c>
      <c r="F117" t="s">
        <v>19</v>
      </c>
      <c r="G117" t="s">
        <v>19</v>
      </c>
      <c r="H117" s="27">
        <v>0.26236426499999999</v>
      </c>
      <c r="I117" s="27">
        <v>0.53619698699999996</v>
      </c>
      <c r="J117" s="27">
        <f t="shared" si="18"/>
        <v>0.27383272199999997</v>
      </c>
      <c r="K117" s="27">
        <f t="shared" si="19"/>
        <v>5.7856448602307733</v>
      </c>
      <c r="L117" s="27">
        <f t="shared" si="30"/>
        <v>4.1187790600779213</v>
      </c>
      <c r="M117" s="5">
        <v>1.3</v>
      </c>
      <c r="N117" s="5">
        <f t="shared" si="29"/>
        <v>1.7094932592885939</v>
      </c>
      <c r="O117" s="27">
        <f t="shared" si="20"/>
        <v>0.40949325928859381</v>
      </c>
      <c r="P117" s="27">
        <f t="shared" si="21"/>
        <v>6739.4999999999982</v>
      </c>
      <c r="Q117" s="27">
        <f t="shared" si="31"/>
        <v>206.92857142857142</v>
      </c>
      <c r="R117">
        <f t="shared" si="22"/>
        <v>1</v>
      </c>
      <c r="S117">
        <f t="shared" si="23"/>
        <v>0</v>
      </c>
      <c r="T117">
        <f t="shared" si="24"/>
        <v>0</v>
      </c>
      <c r="U117">
        <f t="shared" si="25"/>
        <v>1</v>
      </c>
      <c r="V117">
        <f t="shared" si="26"/>
        <v>0</v>
      </c>
      <c r="W117">
        <f t="shared" si="27"/>
        <v>0</v>
      </c>
      <c r="X117">
        <f t="shared" si="28"/>
        <v>1</v>
      </c>
    </row>
    <row r="118" spans="1:24">
      <c r="A118" t="s">
        <v>22</v>
      </c>
      <c r="B118" t="s">
        <v>11</v>
      </c>
      <c r="C118" t="s">
        <v>109</v>
      </c>
      <c r="D118" t="s">
        <v>15</v>
      </c>
      <c r="E118" t="s">
        <v>15</v>
      </c>
      <c r="F118" t="s">
        <v>15</v>
      </c>
      <c r="G118" t="s">
        <v>15</v>
      </c>
      <c r="H118" s="27">
        <v>0</v>
      </c>
      <c r="I118" s="27">
        <v>1.3115762260999999</v>
      </c>
      <c r="J118" s="27">
        <f t="shared" si="18"/>
        <v>1.3115762260999999</v>
      </c>
      <c r="K118" s="27">
        <f t="shared" si="19"/>
        <v>6.0480091252307728</v>
      </c>
      <c r="L118" s="27">
        <f t="shared" si="30"/>
        <v>4.3811433250779208</v>
      </c>
      <c r="M118" s="5">
        <v>1</v>
      </c>
      <c r="N118" s="5">
        <f t="shared" si="29"/>
        <v>3.7120200863398272</v>
      </c>
      <c r="O118" s="27">
        <f t="shared" si="20"/>
        <v>2.7120200863398272</v>
      </c>
      <c r="P118" s="27">
        <f t="shared" si="21"/>
        <v>6739.7999999999984</v>
      </c>
      <c r="Q118" s="27">
        <f t="shared" si="31"/>
        <v>207.22857142857143</v>
      </c>
      <c r="R118">
        <f t="shared" si="22"/>
        <v>1</v>
      </c>
      <c r="S118">
        <f t="shared" si="23"/>
        <v>0</v>
      </c>
      <c r="T118">
        <f t="shared" si="24"/>
        <v>0</v>
      </c>
      <c r="U118">
        <f t="shared" si="25"/>
        <v>1</v>
      </c>
      <c r="V118">
        <f t="shared" si="26"/>
        <v>0</v>
      </c>
      <c r="W118">
        <f t="shared" si="27"/>
        <v>0</v>
      </c>
      <c r="X118">
        <f t="shared" si="28"/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Overview</vt:lpstr>
      <vt:lpstr>1</vt:lpstr>
      <vt:lpstr>2</vt:lpstr>
      <vt:lpstr>3</vt:lpstr>
      <vt:lpstr>4</vt:lpstr>
      <vt:lpstr>5</vt:lpstr>
      <vt:lpstr>6</vt:lpstr>
      <vt:lpstr>7</vt:lpstr>
      <vt:lpstr>8</vt:lpstr>
      <vt:lpstr>C_Optimization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</dc:creator>
  <cp:lastModifiedBy>Wayne</cp:lastModifiedBy>
  <dcterms:created xsi:type="dcterms:W3CDTF">2017-07-26T07:23:06Z</dcterms:created>
  <dcterms:modified xsi:type="dcterms:W3CDTF">2018-09-19T09:31:49Z</dcterms:modified>
</cp:coreProperties>
</file>