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6221"/>
  <workbookPr showInkAnnotation="0" autoCompressPictures="0"/>
  <bookViews>
    <workbookView xWindow="0" yWindow="0" windowWidth="25600" windowHeight="1606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L66" i="1" l="1"/>
  <c r="K66" i="1"/>
  <c r="G66" i="1"/>
  <c r="E66" i="1"/>
  <c r="L65" i="1"/>
  <c r="K65" i="1"/>
  <c r="G65" i="1"/>
  <c r="E65" i="1"/>
  <c r="L64" i="1"/>
  <c r="K64" i="1"/>
  <c r="G64" i="1"/>
  <c r="E64" i="1"/>
  <c r="L63" i="1"/>
  <c r="K63" i="1"/>
  <c r="G63" i="1"/>
  <c r="E63" i="1"/>
  <c r="L62" i="1"/>
  <c r="K62" i="1"/>
  <c r="G62" i="1"/>
  <c r="E62" i="1"/>
  <c r="L61" i="1"/>
  <c r="K61" i="1"/>
  <c r="G61" i="1"/>
  <c r="E61" i="1"/>
  <c r="L60" i="1"/>
  <c r="K60" i="1"/>
  <c r="G60" i="1"/>
  <c r="E60" i="1"/>
  <c r="L59" i="1"/>
  <c r="K59" i="1"/>
  <c r="G59" i="1"/>
  <c r="E59" i="1"/>
  <c r="L58" i="1"/>
  <c r="K58" i="1"/>
  <c r="G58" i="1"/>
  <c r="E58" i="1"/>
  <c r="L57" i="1"/>
  <c r="K57" i="1"/>
  <c r="G57" i="1"/>
  <c r="E57" i="1"/>
  <c r="L56" i="1"/>
  <c r="K56" i="1"/>
  <c r="G56" i="1"/>
  <c r="E56" i="1"/>
  <c r="L55" i="1"/>
  <c r="K55" i="1"/>
  <c r="G55" i="1"/>
  <c r="E55" i="1"/>
  <c r="L54" i="1"/>
  <c r="K54" i="1"/>
  <c r="G54" i="1"/>
  <c r="E54" i="1"/>
  <c r="L53" i="1"/>
  <c r="K53" i="1"/>
  <c r="G53" i="1"/>
  <c r="E53" i="1"/>
  <c r="L52" i="1"/>
  <c r="K52" i="1"/>
  <c r="G52" i="1"/>
  <c r="E52" i="1"/>
  <c r="L51" i="1"/>
  <c r="K51" i="1"/>
  <c r="G51" i="1"/>
  <c r="E51" i="1"/>
  <c r="L50" i="1"/>
  <c r="K50" i="1"/>
  <c r="G50" i="1"/>
  <c r="E50" i="1"/>
  <c r="L49" i="1"/>
  <c r="K49" i="1"/>
  <c r="G49" i="1"/>
  <c r="E49" i="1"/>
  <c r="L48" i="1"/>
  <c r="K48" i="1"/>
  <c r="G48" i="1"/>
  <c r="E48" i="1"/>
  <c r="L47" i="1"/>
  <c r="K47" i="1"/>
  <c r="G47" i="1"/>
  <c r="E47" i="1"/>
  <c r="L46" i="1"/>
  <c r="K46" i="1"/>
  <c r="G46" i="1"/>
  <c r="E46" i="1"/>
  <c r="L45" i="1"/>
  <c r="K45" i="1"/>
  <c r="G45" i="1"/>
  <c r="E45" i="1"/>
  <c r="L44" i="1"/>
  <c r="K44" i="1"/>
  <c r="G44" i="1"/>
  <c r="E44" i="1"/>
  <c r="L43" i="1"/>
  <c r="K43" i="1"/>
  <c r="G43" i="1"/>
  <c r="E43" i="1"/>
  <c r="L42" i="1"/>
  <c r="K42" i="1"/>
  <c r="G42" i="1"/>
  <c r="E42" i="1"/>
  <c r="L41" i="1"/>
  <c r="K41" i="1"/>
  <c r="G41" i="1"/>
  <c r="E41" i="1"/>
  <c r="L40" i="1"/>
  <c r="K40" i="1"/>
  <c r="G40" i="1"/>
  <c r="E40" i="1"/>
  <c r="L39" i="1"/>
  <c r="K39" i="1"/>
  <c r="G39" i="1"/>
  <c r="E39" i="1"/>
  <c r="L38" i="1"/>
  <c r="K38" i="1"/>
  <c r="G38" i="1"/>
  <c r="E38" i="1"/>
  <c r="L37" i="1"/>
  <c r="K37" i="1"/>
  <c r="G37" i="1"/>
  <c r="E37" i="1"/>
  <c r="L36" i="1"/>
  <c r="K36" i="1"/>
  <c r="G36" i="1"/>
  <c r="E36" i="1"/>
  <c r="L35" i="1"/>
  <c r="K35" i="1"/>
  <c r="G35" i="1"/>
  <c r="E35" i="1"/>
  <c r="L34" i="1"/>
  <c r="K34" i="1"/>
  <c r="G34" i="1"/>
  <c r="E34" i="1"/>
  <c r="L33" i="1"/>
  <c r="K33" i="1"/>
  <c r="G33" i="1"/>
  <c r="E33" i="1"/>
  <c r="L32" i="1"/>
  <c r="K32" i="1"/>
  <c r="G32" i="1"/>
  <c r="E32" i="1"/>
  <c r="L31" i="1"/>
  <c r="K31" i="1"/>
  <c r="G31" i="1"/>
  <c r="E31" i="1"/>
  <c r="L30" i="1"/>
  <c r="K30" i="1"/>
  <c r="G30" i="1"/>
  <c r="E30" i="1"/>
  <c r="L29" i="1"/>
  <c r="K29" i="1"/>
  <c r="G29" i="1"/>
  <c r="E29" i="1"/>
  <c r="L28" i="1"/>
  <c r="K28" i="1"/>
  <c r="G28" i="1"/>
  <c r="E28" i="1"/>
  <c r="L27" i="1"/>
  <c r="K27" i="1"/>
  <c r="G27" i="1"/>
  <c r="E27" i="1"/>
  <c r="L26" i="1"/>
  <c r="K26" i="1"/>
  <c r="G26" i="1"/>
  <c r="E26" i="1"/>
  <c r="L25" i="1"/>
  <c r="K25" i="1"/>
  <c r="G25" i="1"/>
  <c r="E25" i="1"/>
  <c r="L24" i="1"/>
  <c r="K24" i="1"/>
  <c r="G24" i="1"/>
  <c r="E24" i="1"/>
  <c r="L23" i="1"/>
  <c r="K23" i="1"/>
  <c r="G23" i="1"/>
  <c r="E23" i="1"/>
  <c r="L22" i="1"/>
  <c r="K22" i="1"/>
  <c r="G22" i="1"/>
  <c r="E22" i="1"/>
  <c r="L21" i="1"/>
  <c r="K21" i="1"/>
  <c r="G21" i="1"/>
  <c r="E21" i="1"/>
  <c r="L20" i="1"/>
  <c r="K20" i="1"/>
  <c r="G20" i="1"/>
  <c r="E20" i="1"/>
  <c r="L19" i="1"/>
  <c r="K19" i="1"/>
  <c r="G19" i="1"/>
  <c r="E19" i="1"/>
  <c r="L18" i="1"/>
  <c r="K18" i="1"/>
  <c r="G18" i="1"/>
  <c r="E18" i="1"/>
  <c r="L17" i="1"/>
  <c r="K17" i="1"/>
  <c r="G17" i="1"/>
  <c r="E17" i="1"/>
  <c r="L16" i="1"/>
  <c r="K16" i="1"/>
  <c r="G16" i="1"/>
  <c r="E16" i="1"/>
  <c r="L15" i="1"/>
  <c r="K15" i="1"/>
  <c r="G15" i="1"/>
  <c r="E15" i="1"/>
  <c r="L14" i="1"/>
  <c r="K14" i="1"/>
  <c r="G14" i="1"/>
  <c r="E14" i="1"/>
  <c r="L13" i="1"/>
  <c r="K13" i="1"/>
  <c r="G13" i="1"/>
  <c r="E13" i="1"/>
  <c r="L12" i="1"/>
  <c r="K12" i="1"/>
  <c r="G12" i="1"/>
  <c r="E12" i="1"/>
  <c r="L11" i="1"/>
  <c r="K11" i="1"/>
  <c r="G11" i="1"/>
  <c r="E11" i="1"/>
  <c r="L10" i="1"/>
  <c r="K10" i="1"/>
  <c r="G10" i="1"/>
  <c r="E10" i="1"/>
  <c r="L9" i="1"/>
  <c r="K9" i="1"/>
  <c r="G9" i="1"/>
  <c r="E9" i="1"/>
  <c r="L8" i="1"/>
  <c r="K8" i="1"/>
  <c r="G8" i="1"/>
  <c r="E8" i="1"/>
  <c r="L7" i="1"/>
  <c r="K7" i="1"/>
  <c r="G7" i="1"/>
  <c r="E7" i="1"/>
  <c r="L6" i="1"/>
  <c r="K6" i="1"/>
  <c r="G6" i="1"/>
  <c r="E6" i="1"/>
  <c r="L5" i="1"/>
  <c r="K5" i="1"/>
  <c r="G5" i="1"/>
  <c r="E5" i="1"/>
  <c r="L4" i="1"/>
  <c r="K4" i="1"/>
  <c r="G4" i="1"/>
  <c r="E4" i="1"/>
</calcChain>
</file>

<file path=xl/sharedStrings.xml><?xml version="1.0" encoding="utf-8"?>
<sst xmlns="http://schemas.openxmlformats.org/spreadsheetml/2006/main" count="155" uniqueCount="93">
  <si>
    <t>ID</t>
  </si>
  <si>
    <t>Cohort</t>
  </si>
  <si>
    <t>Initial
 # of reads</t>
  </si>
  <si>
    <t># of reads after adapter trimming and quality filtering</t>
  </si>
  <si>
    <t>Removal 
of reads by trimming and filtering (%)</t>
  </si>
  <si>
    <t># of reads after removal of 
human reads</t>
  </si>
  <si>
    <t>Removal 
of human reads (%)</t>
  </si>
  <si>
    <t>Total # of
mapping reads</t>
  </si>
  <si>
    <t># of artefactual 
reads</t>
  </si>
  <si>
    <t># of non-artefactual 
reads</t>
  </si>
  <si>
    <t>Removal of artefactual 
reads (%)</t>
  </si>
  <si>
    <t>Remaining % 
non-artefactual of reads</t>
  </si>
  <si>
    <t>M_C100</t>
  </si>
  <si>
    <t>VD</t>
  </si>
  <si>
    <t>M_C105</t>
  </si>
  <si>
    <t>M_C106</t>
  </si>
  <si>
    <t>M_C109</t>
  </si>
  <si>
    <t>M_C110</t>
  </si>
  <si>
    <t>M_C111</t>
  </si>
  <si>
    <t>M_C117</t>
  </si>
  <si>
    <t>M_C115</t>
  </si>
  <si>
    <t>CSD</t>
  </si>
  <si>
    <t>M_C118</t>
  </si>
  <si>
    <t>M_C120</t>
  </si>
  <si>
    <t>M_C101</t>
  </si>
  <si>
    <t>CSD+SGA</t>
  </si>
  <si>
    <t>M_C114</t>
  </si>
  <si>
    <t>M_C119</t>
  </si>
  <si>
    <t>MV_C106</t>
  </si>
  <si>
    <t>MV_C109</t>
  </si>
  <si>
    <t>MV_C111</t>
  </si>
  <si>
    <t>MV_C117</t>
  </si>
  <si>
    <t>MV_C112</t>
  </si>
  <si>
    <t>MV_C115</t>
  </si>
  <si>
    <t>MV_C118</t>
  </si>
  <si>
    <t>MV_C120</t>
  </si>
  <si>
    <t>MV_C101</t>
  </si>
  <si>
    <t>MV_C113</t>
  </si>
  <si>
    <t>MV_C114</t>
  </si>
  <si>
    <t>V1_C106</t>
  </si>
  <si>
    <t>V1_C109</t>
  </si>
  <si>
    <t>V1_C110</t>
  </si>
  <si>
    <t>V1_C111</t>
  </si>
  <si>
    <t>V1_C115</t>
  </si>
  <si>
    <t>V1_C118</t>
  </si>
  <si>
    <t>V1_C120</t>
  </si>
  <si>
    <t>V1_C101</t>
  </si>
  <si>
    <t>V1_C113</t>
  </si>
  <si>
    <t>V2_C100</t>
  </si>
  <si>
    <t>V2_C105</t>
  </si>
  <si>
    <t>V2_C106</t>
  </si>
  <si>
    <t>V2_C109</t>
  </si>
  <si>
    <t>V2_C110</t>
  </si>
  <si>
    <t>V2_C111</t>
  </si>
  <si>
    <t>V2_C117</t>
  </si>
  <si>
    <t>V2_C112</t>
  </si>
  <si>
    <t>V2_C115</t>
  </si>
  <si>
    <t>V2_C118</t>
  </si>
  <si>
    <t>V2_C120</t>
  </si>
  <si>
    <t>V2_C101</t>
  </si>
  <si>
    <t>V2_C114</t>
  </si>
  <si>
    <t>V2_C116</t>
  </si>
  <si>
    <t>V2_C119</t>
  </si>
  <si>
    <t>V3_C100</t>
  </si>
  <si>
    <t>V3_C105</t>
  </si>
  <si>
    <t>V3_C106</t>
  </si>
  <si>
    <t>V3_C110</t>
  </si>
  <si>
    <t>V3_C111</t>
  </si>
  <si>
    <t>V3_C117</t>
  </si>
  <si>
    <t>V3_C112</t>
  </si>
  <si>
    <t>V3_C115</t>
  </si>
  <si>
    <t>V3_C118</t>
  </si>
  <si>
    <t>V3_C120</t>
  </si>
  <si>
    <t>V3_C101</t>
  </si>
  <si>
    <t>V3_C113</t>
  </si>
  <si>
    <t>V3_C114</t>
  </si>
  <si>
    <t>V3_C116</t>
  </si>
  <si>
    <t>V3_C119</t>
  </si>
  <si>
    <t>MV</t>
  </si>
  <si>
    <t>maternal vaginal sample collected prior delivery</t>
  </si>
  <si>
    <t>M</t>
  </si>
  <si>
    <t>maternal faecal sample collected prior delivery</t>
  </si>
  <si>
    <t>V1</t>
  </si>
  <si>
    <t>neonatal faecal sample  collected within first 24 hours after delivery</t>
  </si>
  <si>
    <t>V2</t>
  </si>
  <si>
    <t>neonatal faecal sample  collected at day 3 after delivery</t>
  </si>
  <si>
    <t>V3</t>
  </si>
  <si>
    <t>neonatal faecal sample  collected at day 5 after delivery</t>
  </si>
  <si>
    <t>Vaginal delivery</t>
  </si>
  <si>
    <t>C-section delivery</t>
  </si>
  <si>
    <t>SGA</t>
  </si>
  <si>
    <t>Small for gestational age</t>
  </si>
  <si>
    <t>Supplementary Data 2: Stats on metagenomics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</si>
</sst>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Calibri"/>
      <family val="2"/>
      <scheme val="minor"/>
    </font>
    <font>
      <b/>
      <sz val="16"/>
      <color theme="1"/>
      <name val="Times New Roman"/>
    </font>
    <font>
      <b/>
      <sz val="12"/>
      <color theme="1"/>
      <name val="Times New Roman"/>
    </font>
    <font>
      <sz val="12"/>
      <color theme="1"/>
      <name val="Times New Roman"/>
    </font>
    <font>
      <sz val="12"/>
      <color rgb="FF000000"/>
      <name val="Times New Roman"/>
    </font>
    <font>
      <sz val="12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Alignment="1">
      <alignment horizontal="left" vertical="top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/>
    </xf>
    <xf numFmtId="0" fontId="3" fillId="0" borderId="6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/>
    </xf>
    <xf numFmtId="0" fontId="3" fillId="0" borderId="9" xfId="0" applyFont="1" applyFill="1" applyBorder="1" applyAlignment="1">
      <alignment horizontal="center"/>
    </xf>
    <xf numFmtId="0" fontId="3" fillId="0" borderId="10" xfId="0" applyFont="1" applyFill="1" applyBorder="1" applyAlignment="1">
      <alignment horizontal="center"/>
    </xf>
    <xf numFmtId="0" fontId="3" fillId="0" borderId="11" xfId="0" applyFont="1" applyFill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10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4" fillId="0" borderId="9" xfId="0" applyFont="1" applyBorder="1" applyAlignment="1">
      <alignment horizontal="center"/>
    </xf>
    <xf numFmtId="0" fontId="3" fillId="0" borderId="11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5" fillId="2" borderId="7" xfId="0" applyFont="1" applyFill="1" applyBorder="1"/>
    <xf numFmtId="0" fontId="5" fillId="2" borderId="0" xfId="0" applyFont="1" applyFill="1" applyBorder="1"/>
    <xf numFmtId="0" fontId="5" fillId="2" borderId="5" xfId="0" applyFont="1" applyFill="1" applyBorder="1"/>
    <xf numFmtId="0" fontId="4" fillId="2" borderId="11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left"/>
    </xf>
    <xf numFmtId="0" fontId="4" fillId="2" borderId="5" xfId="0" applyFont="1" applyFill="1" applyBorder="1" applyAlignment="1">
      <alignment horizontal="left"/>
    </xf>
    <xf numFmtId="0" fontId="4" fillId="2" borderId="10" xfId="0" applyFont="1" applyFill="1" applyBorder="1" applyAlignment="1">
      <alignment horizontal="left"/>
    </xf>
    <xf numFmtId="0" fontId="4" fillId="2" borderId="8" xfId="0" applyFont="1" applyFill="1" applyBorder="1" applyAlignment="1">
      <alignment horizontal="left"/>
    </xf>
    <xf numFmtId="0" fontId="1" fillId="0" borderId="0" xfId="0" applyFont="1" applyAlignment="1">
      <alignment horizontal="left" vertical="top"/>
    </xf>
    <xf numFmtId="0" fontId="4" fillId="2" borderId="13" xfId="0" applyFont="1" applyFill="1" applyBorder="1" applyAlignment="1">
      <alignment horizontal="left"/>
    </xf>
    <xf numFmtId="0" fontId="4" fillId="2" borderId="14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6"/>
  <sheetViews>
    <sheetView tabSelected="1" zoomScale="75" zoomScaleNormal="75" zoomScalePageLayoutView="75" workbookViewId="0">
      <selection sqref="A1:N1"/>
    </sheetView>
  </sheetViews>
  <sheetFormatPr baseColWidth="10" defaultRowHeight="15" x14ac:dyDescent="0"/>
  <cols>
    <col min="1" max="2" width="13.5" customWidth="1"/>
    <col min="3" max="12" width="23.5" customWidth="1"/>
  </cols>
  <sheetData>
    <row r="1" spans="1:14" ht="18">
      <c r="A1" s="35" t="s">
        <v>92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</row>
    <row r="2" spans="1:14" ht="18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spans="1:14" ht="45">
      <c r="A3" s="2" t="s">
        <v>0</v>
      </c>
      <c r="B3" s="2" t="s">
        <v>1</v>
      </c>
      <c r="C3" s="3" t="s">
        <v>2</v>
      </c>
      <c r="D3" s="4" t="s">
        <v>3</v>
      </c>
      <c r="E3" s="3" t="s">
        <v>4</v>
      </c>
      <c r="F3" s="4" t="s">
        <v>5</v>
      </c>
      <c r="G3" s="3" t="s">
        <v>6</v>
      </c>
      <c r="H3" s="5" t="s">
        <v>7</v>
      </c>
      <c r="I3" s="3" t="s">
        <v>8</v>
      </c>
      <c r="J3" s="3" t="s">
        <v>9</v>
      </c>
      <c r="K3" s="4" t="s">
        <v>10</v>
      </c>
      <c r="L3" s="6" t="s">
        <v>11</v>
      </c>
    </row>
    <row r="4" spans="1:14">
      <c r="A4" s="7" t="s">
        <v>12</v>
      </c>
      <c r="B4" s="8" t="s">
        <v>13</v>
      </c>
      <c r="C4" s="8">
        <v>5016410</v>
      </c>
      <c r="D4" s="9">
        <v>4843546</v>
      </c>
      <c r="E4" s="8">
        <f>(C4-D4)/C4*100</f>
        <v>3.4459703253920635</v>
      </c>
      <c r="F4" s="9">
        <v>3558861</v>
      </c>
      <c r="G4" s="8">
        <f>(D4-F4)/C4*100</f>
        <v>25.609649131550249</v>
      </c>
      <c r="H4" s="10">
        <v>3079814</v>
      </c>
      <c r="I4" s="8">
        <v>845</v>
      </c>
      <c r="J4" s="11">
        <v>3078969</v>
      </c>
      <c r="K4" s="12">
        <f t="shared" ref="K4:K66" si="0">(I4)/C4*100</f>
        <v>1.6844715643258824E-2</v>
      </c>
      <c r="L4" s="13">
        <f>J4/C4*100</f>
        <v>61.377937608768022</v>
      </c>
    </row>
    <row r="5" spans="1:14">
      <c r="A5" s="7" t="s">
        <v>14</v>
      </c>
      <c r="B5" s="8" t="s">
        <v>13</v>
      </c>
      <c r="C5" s="8">
        <v>28482226</v>
      </c>
      <c r="D5" s="12">
        <v>28184681</v>
      </c>
      <c r="E5" s="8">
        <f t="shared" ref="E5:E66" si="1">(C5-D5)/C5*100</f>
        <v>1.0446690507968022</v>
      </c>
      <c r="F5" s="12">
        <v>26813543</v>
      </c>
      <c r="G5" s="8">
        <f t="shared" ref="G5:G66" si="2">(D5-F5)/C5*100</f>
        <v>4.8140127811639442</v>
      </c>
      <c r="H5" s="14">
        <v>28439143</v>
      </c>
      <c r="I5" s="8">
        <v>0</v>
      </c>
      <c r="J5" s="8">
        <v>28439143</v>
      </c>
      <c r="K5" s="12">
        <f t="shared" si="0"/>
        <v>0</v>
      </c>
      <c r="L5" s="8">
        <f t="shared" ref="L5:L66" si="3">J5/C5*100</f>
        <v>99.848737244062306</v>
      </c>
    </row>
    <row r="6" spans="1:14">
      <c r="A6" s="7" t="s">
        <v>15</v>
      </c>
      <c r="B6" s="8" t="s">
        <v>13</v>
      </c>
      <c r="C6" s="8">
        <v>10975473</v>
      </c>
      <c r="D6" s="9">
        <v>10924224</v>
      </c>
      <c r="E6" s="8">
        <f t="shared" si="1"/>
        <v>0.46694115142008003</v>
      </c>
      <c r="F6" s="9">
        <v>10507380</v>
      </c>
      <c r="G6" s="8">
        <f t="shared" si="2"/>
        <v>3.7979593225731594</v>
      </c>
      <c r="H6" s="10">
        <v>10829435</v>
      </c>
      <c r="I6" s="8">
        <v>37426</v>
      </c>
      <c r="J6" s="11">
        <v>10792009</v>
      </c>
      <c r="K6" s="12">
        <f t="shared" si="0"/>
        <v>0.3409966932632425</v>
      </c>
      <c r="L6" s="8">
        <f t="shared" si="3"/>
        <v>98.328418283202922</v>
      </c>
    </row>
    <row r="7" spans="1:14">
      <c r="A7" s="7" t="s">
        <v>16</v>
      </c>
      <c r="B7" s="8" t="s">
        <v>13</v>
      </c>
      <c r="C7" s="8">
        <v>36637979</v>
      </c>
      <c r="D7" s="12">
        <v>36270589</v>
      </c>
      <c r="E7" s="8">
        <f t="shared" si="1"/>
        <v>1.0027572754490632</v>
      </c>
      <c r="F7" s="12">
        <v>34541297</v>
      </c>
      <c r="G7" s="8">
        <f t="shared" si="2"/>
        <v>4.7199437501724644</v>
      </c>
      <c r="H7" s="14">
        <v>36305172</v>
      </c>
      <c r="I7" s="8">
        <v>0</v>
      </c>
      <c r="J7" s="8">
        <v>36305172</v>
      </c>
      <c r="K7" s="12">
        <f t="shared" si="0"/>
        <v>0</v>
      </c>
      <c r="L7" s="8">
        <f t="shared" si="3"/>
        <v>99.091633848035116</v>
      </c>
    </row>
    <row r="8" spans="1:14">
      <c r="A8" s="7" t="s">
        <v>17</v>
      </c>
      <c r="B8" s="8" t="s">
        <v>13</v>
      </c>
      <c r="C8" s="8">
        <v>31820135</v>
      </c>
      <c r="D8" s="12">
        <v>31516707</v>
      </c>
      <c r="E8" s="8">
        <f t="shared" si="1"/>
        <v>0.95357232142478343</v>
      </c>
      <c r="F8" s="12">
        <v>29959239</v>
      </c>
      <c r="G8" s="8">
        <f t="shared" si="2"/>
        <v>4.8945989701175057</v>
      </c>
      <c r="H8" s="14">
        <v>32804452</v>
      </c>
      <c r="I8" s="8">
        <v>0</v>
      </c>
      <c r="J8" s="8">
        <v>32804452</v>
      </c>
      <c r="K8" s="12">
        <f t="shared" si="0"/>
        <v>0</v>
      </c>
      <c r="L8" s="8">
        <f t="shared" si="3"/>
        <v>103.09337782507836</v>
      </c>
    </row>
    <row r="9" spans="1:14">
      <c r="A9" s="7" t="s">
        <v>18</v>
      </c>
      <c r="B9" s="8" t="s">
        <v>13</v>
      </c>
      <c r="C9" s="8">
        <v>14082929</v>
      </c>
      <c r="D9" s="9">
        <v>13826642</v>
      </c>
      <c r="E9" s="8">
        <f t="shared" si="1"/>
        <v>1.8198415968723551</v>
      </c>
      <c r="F9" s="9">
        <v>10867746</v>
      </c>
      <c r="G9" s="8">
        <f t="shared" si="2"/>
        <v>21.010515639182731</v>
      </c>
      <c r="H9" s="10">
        <v>10855588</v>
      </c>
      <c r="I9" s="8">
        <v>63569</v>
      </c>
      <c r="J9" s="11">
        <v>10792019</v>
      </c>
      <c r="K9" s="12">
        <f t="shared" si="0"/>
        <v>0.45139047424012435</v>
      </c>
      <c r="L9" s="8">
        <f t="shared" si="3"/>
        <v>76.631920817040267</v>
      </c>
    </row>
    <row r="10" spans="1:14">
      <c r="A10" s="7" t="s">
        <v>19</v>
      </c>
      <c r="B10" s="8" t="s">
        <v>13</v>
      </c>
      <c r="C10" s="8">
        <v>23674489</v>
      </c>
      <c r="D10" s="9">
        <v>23612397</v>
      </c>
      <c r="E10" s="8">
        <f t="shared" si="1"/>
        <v>0.26227387632315952</v>
      </c>
      <c r="F10" s="9">
        <v>22884360</v>
      </c>
      <c r="G10" s="8">
        <f t="shared" si="2"/>
        <v>3.0751962587238948</v>
      </c>
      <c r="H10" s="10">
        <v>24449516</v>
      </c>
      <c r="I10" s="8">
        <v>163579</v>
      </c>
      <c r="J10" s="11">
        <v>24285937</v>
      </c>
      <c r="K10" s="9">
        <f t="shared" si="0"/>
        <v>0.69095049950180554</v>
      </c>
      <c r="L10" s="8">
        <f t="shared" si="3"/>
        <v>102.58272945194298</v>
      </c>
    </row>
    <row r="11" spans="1:14">
      <c r="A11" s="7" t="s">
        <v>20</v>
      </c>
      <c r="B11" s="8" t="s">
        <v>21</v>
      </c>
      <c r="C11" s="8">
        <v>26884219</v>
      </c>
      <c r="D11" s="9">
        <v>26775991</v>
      </c>
      <c r="E11" s="8">
        <f t="shared" si="1"/>
        <v>0.40257074233772611</v>
      </c>
      <c r="F11" s="9">
        <v>26150785</v>
      </c>
      <c r="G11" s="8">
        <f t="shared" si="2"/>
        <v>2.3255501675536863</v>
      </c>
      <c r="H11" s="10">
        <v>28470108</v>
      </c>
      <c r="I11" s="8">
        <v>154903</v>
      </c>
      <c r="J11" s="11">
        <v>28315205</v>
      </c>
      <c r="K11" s="12">
        <f t="shared" si="0"/>
        <v>0.57618560539177277</v>
      </c>
      <c r="L11" s="8">
        <f t="shared" si="3"/>
        <v>105.32277318526531</v>
      </c>
    </row>
    <row r="12" spans="1:14">
      <c r="A12" s="7" t="s">
        <v>22</v>
      </c>
      <c r="B12" s="8" t="s">
        <v>21</v>
      </c>
      <c r="C12" s="8">
        <v>23949826</v>
      </c>
      <c r="D12" s="9">
        <v>23793300</v>
      </c>
      <c r="E12" s="8">
        <f t="shared" si="1"/>
        <v>0.65355798409558385</v>
      </c>
      <c r="F12" s="9">
        <v>20623344</v>
      </c>
      <c r="G12" s="8">
        <f t="shared" si="2"/>
        <v>13.235820585919914</v>
      </c>
      <c r="H12" s="15">
        <v>21462195</v>
      </c>
      <c r="I12" s="8">
        <v>67303</v>
      </c>
      <c r="J12" s="11">
        <v>21394892</v>
      </c>
      <c r="K12" s="12">
        <f t="shared" si="0"/>
        <v>0.28101665540284093</v>
      </c>
      <c r="L12" s="8">
        <f t="shared" si="3"/>
        <v>89.332139615544591</v>
      </c>
    </row>
    <row r="13" spans="1:14">
      <c r="A13" s="7" t="s">
        <v>23</v>
      </c>
      <c r="B13" s="8" t="s">
        <v>21</v>
      </c>
      <c r="C13" s="8">
        <v>25569992</v>
      </c>
      <c r="D13" s="9">
        <v>25454299</v>
      </c>
      <c r="E13" s="8">
        <f t="shared" si="1"/>
        <v>0.45245614468710044</v>
      </c>
      <c r="F13" s="9">
        <v>23114164</v>
      </c>
      <c r="G13" s="8">
        <f t="shared" si="2"/>
        <v>9.1518800631615367</v>
      </c>
      <c r="H13" s="15">
        <v>23964194</v>
      </c>
      <c r="I13" s="8">
        <v>495488</v>
      </c>
      <c r="J13" s="11">
        <v>23468706</v>
      </c>
      <c r="K13" s="9">
        <f t="shared" si="0"/>
        <v>1.9377714314498025</v>
      </c>
      <c r="L13" s="8">
        <f t="shared" si="3"/>
        <v>91.782218782078616</v>
      </c>
    </row>
    <row r="14" spans="1:14">
      <c r="A14" s="7" t="s">
        <v>24</v>
      </c>
      <c r="B14" s="8" t="s">
        <v>25</v>
      </c>
      <c r="C14" s="8">
        <v>14243257</v>
      </c>
      <c r="D14" s="9">
        <v>14202116</v>
      </c>
      <c r="E14" s="8">
        <f t="shared" si="1"/>
        <v>0.2888454515705221</v>
      </c>
      <c r="F14" s="9">
        <v>13284633</v>
      </c>
      <c r="G14" s="8">
        <f t="shared" si="2"/>
        <v>6.4415252775401015</v>
      </c>
      <c r="H14" s="15">
        <v>13677827</v>
      </c>
      <c r="I14" s="8">
        <v>78345</v>
      </c>
      <c r="J14" s="11">
        <v>13599482</v>
      </c>
      <c r="K14" s="12">
        <f t="shared" si="0"/>
        <v>0.55004975336750572</v>
      </c>
      <c r="L14" s="8">
        <f t="shared" si="3"/>
        <v>95.480141936637111</v>
      </c>
    </row>
    <row r="15" spans="1:14">
      <c r="A15" s="7" t="s">
        <v>26</v>
      </c>
      <c r="B15" s="8" t="s">
        <v>25</v>
      </c>
      <c r="C15" s="8">
        <v>12592366</v>
      </c>
      <c r="D15" s="9">
        <v>12552446</v>
      </c>
      <c r="E15" s="8">
        <f t="shared" si="1"/>
        <v>0.31701746915551848</v>
      </c>
      <c r="F15" s="9">
        <v>11956982</v>
      </c>
      <c r="G15" s="8">
        <f t="shared" si="2"/>
        <v>4.7287697959223864</v>
      </c>
      <c r="H15" s="10">
        <v>12517428</v>
      </c>
      <c r="I15" s="8">
        <v>491276</v>
      </c>
      <c r="J15" s="11">
        <v>12026152</v>
      </c>
      <c r="K15" s="12">
        <f t="shared" si="0"/>
        <v>3.90137961364846</v>
      </c>
      <c r="L15" s="8">
        <f t="shared" si="3"/>
        <v>95.503513795580602</v>
      </c>
    </row>
    <row r="16" spans="1:14">
      <c r="A16" s="16" t="s">
        <v>27</v>
      </c>
      <c r="B16" s="17" t="s">
        <v>25</v>
      </c>
      <c r="C16" s="17">
        <v>32059812</v>
      </c>
      <c r="D16" s="18">
        <v>31667589</v>
      </c>
      <c r="E16" s="17">
        <f t="shared" si="1"/>
        <v>1.2234101684688607</v>
      </c>
      <c r="F16" s="18">
        <v>29248462</v>
      </c>
      <c r="G16" s="17">
        <f t="shared" si="2"/>
        <v>7.5456680781534207</v>
      </c>
      <c r="H16" s="19">
        <v>32423831</v>
      </c>
      <c r="I16" s="17">
        <v>0</v>
      </c>
      <c r="J16" s="17">
        <v>32423831</v>
      </c>
      <c r="K16" s="18">
        <f t="shared" si="0"/>
        <v>0</v>
      </c>
      <c r="L16" s="17">
        <f t="shared" si="3"/>
        <v>101.13543710112836</v>
      </c>
    </row>
    <row r="17" spans="1:12">
      <c r="A17" s="7" t="s">
        <v>28</v>
      </c>
      <c r="B17" s="8" t="s">
        <v>13</v>
      </c>
      <c r="C17" s="8">
        <v>26656845</v>
      </c>
      <c r="D17" s="9">
        <v>26607060</v>
      </c>
      <c r="E17" s="8">
        <f t="shared" si="1"/>
        <v>0.18676253697690032</v>
      </c>
      <c r="F17" s="9">
        <v>161449</v>
      </c>
      <c r="G17" s="8">
        <f t="shared" si="2"/>
        <v>99.20758064204523</v>
      </c>
      <c r="H17" s="10">
        <v>103039</v>
      </c>
      <c r="I17" s="8">
        <v>23603</v>
      </c>
      <c r="J17" s="11">
        <v>79436</v>
      </c>
      <c r="K17" s="12">
        <f t="shared" si="0"/>
        <v>8.8543861811103311E-2</v>
      </c>
      <c r="L17" s="8">
        <f t="shared" si="3"/>
        <v>0.29799475519327212</v>
      </c>
    </row>
    <row r="18" spans="1:12">
      <c r="A18" s="8" t="s">
        <v>29</v>
      </c>
      <c r="B18" s="8" t="s">
        <v>13</v>
      </c>
      <c r="C18" s="8">
        <v>51753757</v>
      </c>
      <c r="D18" s="12">
        <v>51108102</v>
      </c>
      <c r="E18" s="8">
        <f t="shared" si="1"/>
        <v>1.2475519410117415</v>
      </c>
      <c r="F18" s="12">
        <v>1205707</v>
      </c>
      <c r="G18" s="8">
        <f t="shared" si="2"/>
        <v>96.422748593884691</v>
      </c>
      <c r="H18" s="14">
        <v>519057</v>
      </c>
      <c r="I18" s="8">
        <v>0</v>
      </c>
      <c r="J18" s="8">
        <v>519057</v>
      </c>
      <c r="K18" s="12">
        <f t="shared" si="0"/>
        <v>0</v>
      </c>
      <c r="L18" s="8">
        <f t="shared" si="3"/>
        <v>1.0029358834760538</v>
      </c>
    </row>
    <row r="19" spans="1:12">
      <c r="A19" s="8" t="s">
        <v>30</v>
      </c>
      <c r="B19" s="8" t="s">
        <v>13</v>
      </c>
      <c r="C19" s="8">
        <v>27298338</v>
      </c>
      <c r="D19" s="9">
        <v>27276043</v>
      </c>
      <c r="E19" s="8">
        <f t="shared" si="1"/>
        <v>8.1671638764235388E-2</v>
      </c>
      <c r="F19" s="9">
        <v>208737</v>
      </c>
      <c r="G19" s="8">
        <f t="shared" si="2"/>
        <v>99.15367741435395</v>
      </c>
      <c r="H19" s="10">
        <v>116890</v>
      </c>
      <c r="I19" s="8">
        <v>2417</v>
      </c>
      <c r="J19" s="11">
        <v>114473</v>
      </c>
      <c r="K19" s="12">
        <f t="shared" si="0"/>
        <v>8.8540188783654151E-3</v>
      </c>
      <c r="L19" s="8">
        <f t="shared" si="3"/>
        <v>0.41934054739889298</v>
      </c>
    </row>
    <row r="20" spans="1:12">
      <c r="A20" s="8" t="s">
        <v>31</v>
      </c>
      <c r="B20" s="8" t="s">
        <v>13</v>
      </c>
      <c r="C20" s="8">
        <v>21124154</v>
      </c>
      <c r="D20" s="9">
        <v>21006626</v>
      </c>
      <c r="E20" s="8">
        <f t="shared" si="1"/>
        <v>0.55636784318084409</v>
      </c>
      <c r="F20" s="9">
        <v>430523</v>
      </c>
      <c r="G20" s="8">
        <f t="shared" si="2"/>
        <v>97.405571839705402</v>
      </c>
      <c r="H20" s="15">
        <v>391817</v>
      </c>
      <c r="I20" s="8">
        <v>44412</v>
      </c>
      <c r="J20" s="11">
        <v>347405</v>
      </c>
      <c r="K20" s="12">
        <f t="shared" si="0"/>
        <v>0.21024273918851377</v>
      </c>
      <c r="L20" s="8">
        <f t="shared" si="3"/>
        <v>1.6445865713722783</v>
      </c>
    </row>
    <row r="21" spans="1:12">
      <c r="A21" s="8" t="s">
        <v>32</v>
      </c>
      <c r="B21" s="8" t="s">
        <v>21</v>
      </c>
      <c r="C21" s="8">
        <v>27146275</v>
      </c>
      <c r="D21" s="9">
        <v>27063070</v>
      </c>
      <c r="E21" s="8">
        <f t="shared" si="1"/>
        <v>0.30650614126615899</v>
      </c>
      <c r="F21" s="9">
        <v>963212</v>
      </c>
      <c r="G21" s="8">
        <f t="shared" si="2"/>
        <v>96.145264865989901</v>
      </c>
      <c r="H21" s="15">
        <v>859642</v>
      </c>
      <c r="I21" s="8">
        <v>3011</v>
      </c>
      <c r="J21" s="11">
        <v>856631</v>
      </c>
      <c r="K21" s="12">
        <f t="shared" si="0"/>
        <v>1.1091761208489931E-2</v>
      </c>
      <c r="L21" s="8">
        <f t="shared" si="3"/>
        <v>3.1556115894353831</v>
      </c>
    </row>
    <row r="22" spans="1:12">
      <c r="A22" s="8" t="s">
        <v>33</v>
      </c>
      <c r="B22" s="8" t="s">
        <v>21</v>
      </c>
      <c r="C22" s="8">
        <v>32033492</v>
      </c>
      <c r="D22" s="9">
        <v>31880974</v>
      </c>
      <c r="E22" s="8">
        <f t="shared" si="1"/>
        <v>0.47612043045447555</v>
      </c>
      <c r="F22" s="9">
        <v>143373</v>
      </c>
      <c r="G22" s="8">
        <f t="shared" si="2"/>
        <v>99.076307384783405</v>
      </c>
      <c r="H22" s="15">
        <v>61751</v>
      </c>
      <c r="I22" s="8">
        <v>61081</v>
      </c>
      <c r="J22" s="11">
        <v>670</v>
      </c>
      <c r="K22" s="12">
        <f t="shared" si="0"/>
        <v>0.19067855605626763</v>
      </c>
      <c r="L22" s="8">
        <f t="shared" si="3"/>
        <v>2.0915609200520507E-3</v>
      </c>
    </row>
    <row r="23" spans="1:12">
      <c r="A23" s="8" t="s">
        <v>34</v>
      </c>
      <c r="B23" s="8" t="s">
        <v>21</v>
      </c>
      <c r="C23" s="8">
        <v>21921631</v>
      </c>
      <c r="D23" s="9">
        <v>21897309</v>
      </c>
      <c r="E23" s="8">
        <f t="shared" si="1"/>
        <v>0.11094977376455246</v>
      </c>
      <c r="F23" s="9">
        <v>103202</v>
      </c>
      <c r="G23" s="8">
        <f t="shared" si="2"/>
        <v>99.418273211514233</v>
      </c>
      <c r="H23" s="15">
        <v>72118</v>
      </c>
      <c r="I23" s="8">
        <v>68725</v>
      </c>
      <c r="J23" s="11">
        <v>3393</v>
      </c>
      <c r="K23" s="12">
        <f t="shared" si="0"/>
        <v>0.31350313304698907</v>
      </c>
      <c r="L23" s="8">
        <f t="shared" si="3"/>
        <v>1.5477862938209297E-2</v>
      </c>
    </row>
    <row r="24" spans="1:12">
      <c r="A24" s="8" t="s">
        <v>35</v>
      </c>
      <c r="B24" s="8" t="s">
        <v>21</v>
      </c>
      <c r="C24" s="8">
        <v>26799666</v>
      </c>
      <c r="D24" s="9">
        <v>26724197</v>
      </c>
      <c r="E24" s="8">
        <f t="shared" si="1"/>
        <v>0.28160425581423293</v>
      </c>
      <c r="F24" s="9">
        <v>470846</v>
      </c>
      <c r="G24" s="8">
        <f t="shared" si="2"/>
        <v>97.961485788666167</v>
      </c>
      <c r="H24" s="15">
        <v>429683</v>
      </c>
      <c r="I24" s="8">
        <v>26284</v>
      </c>
      <c r="J24" s="11">
        <v>403399</v>
      </c>
      <c r="K24" s="9">
        <f t="shared" si="0"/>
        <v>9.8075849154239461E-2</v>
      </c>
      <c r="L24" s="8">
        <f t="shared" si="3"/>
        <v>1.5052389085744575</v>
      </c>
    </row>
    <row r="25" spans="1:12">
      <c r="A25" s="8" t="s">
        <v>36</v>
      </c>
      <c r="B25" s="20" t="s">
        <v>25</v>
      </c>
      <c r="C25" s="8">
        <v>30014225</v>
      </c>
      <c r="D25" s="9">
        <v>29933192</v>
      </c>
      <c r="E25" s="8">
        <f t="shared" si="1"/>
        <v>0.26998198354280345</v>
      </c>
      <c r="F25" s="9">
        <v>958362</v>
      </c>
      <c r="G25" s="8">
        <f t="shared" si="2"/>
        <v>96.536992042939644</v>
      </c>
      <c r="H25" s="15">
        <v>858342</v>
      </c>
      <c r="I25" s="8">
        <v>14923</v>
      </c>
      <c r="J25" s="11">
        <v>843419</v>
      </c>
      <c r="K25" s="12">
        <f t="shared" si="0"/>
        <v>4.9719757881471198E-2</v>
      </c>
      <c r="L25" s="8">
        <f t="shared" si="3"/>
        <v>2.8100642278786143</v>
      </c>
    </row>
    <row r="26" spans="1:12">
      <c r="A26" s="8" t="s">
        <v>37</v>
      </c>
      <c r="B26" s="8" t="s">
        <v>25</v>
      </c>
      <c r="C26" s="8">
        <v>26846275</v>
      </c>
      <c r="D26" s="9">
        <v>26772254</v>
      </c>
      <c r="E26" s="8">
        <f t="shared" si="1"/>
        <v>0.27572167833340006</v>
      </c>
      <c r="F26" s="9">
        <v>231826</v>
      </c>
      <c r="G26" s="8">
        <f t="shared" si="2"/>
        <v>98.860746975139008</v>
      </c>
      <c r="H26" s="15">
        <v>130944</v>
      </c>
      <c r="I26" s="8">
        <v>38966</v>
      </c>
      <c r="J26" s="11">
        <v>91978</v>
      </c>
      <c r="K26" s="12">
        <f t="shared" si="0"/>
        <v>0.14514490371569241</v>
      </c>
      <c r="L26" s="8">
        <f t="shared" si="3"/>
        <v>0.34260991515582701</v>
      </c>
    </row>
    <row r="27" spans="1:12">
      <c r="A27" s="17" t="s">
        <v>38</v>
      </c>
      <c r="B27" s="17" t="s">
        <v>25</v>
      </c>
      <c r="C27" s="17">
        <v>24927256</v>
      </c>
      <c r="D27" s="18">
        <v>24840220</v>
      </c>
      <c r="E27" s="17">
        <f t="shared" si="1"/>
        <v>0.34915997171930996</v>
      </c>
      <c r="F27" s="18">
        <v>378147</v>
      </c>
      <c r="G27" s="17">
        <f t="shared" si="2"/>
        <v>98.133837916215086</v>
      </c>
      <c r="H27" s="21">
        <v>309903</v>
      </c>
      <c r="I27" s="17">
        <v>309620</v>
      </c>
      <c r="J27" s="22">
        <v>283</v>
      </c>
      <c r="K27" s="18">
        <f t="shared" si="0"/>
        <v>1.2420941960077756</v>
      </c>
      <c r="L27" s="17">
        <f t="shared" si="3"/>
        <v>1.1353034605975083E-3</v>
      </c>
    </row>
    <row r="28" spans="1:12">
      <c r="A28" s="8" t="s">
        <v>39</v>
      </c>
      <c r="B28" s="8" t="s">
        <v>13</v>
      </c>
      <c r="C28" s="8">
        <v>14643948</v>
      </c>
      <c r="D28" s="9">
        <v>14628573</v>
      </c>
      <c r="E28" s="8">
        <f t="shared" si="1"/>
        <v>0.10499217833879224</v>
      </c>
      <c r="F28" s="9">
        <v>13622037</v>
      </c>
      <c r="G28" s="8">
        <f t="shared" si="2"/>
        <v>6.8733923392789986</v>
      </c>
      <c r="H28" s="10">
        <v>13962984</v>
      </c>
      <c r="I28" s="8">
        <v>13940373</v>
      </c>
      <c r="J28" s="11">
        <v>22611</v>
      </c>
      <c r="K28" s="12">
        <f t="shared" si="0"/>
        <v>95.195455487823367</v>
      </c>
      <c r="L28" s="8">
        <f t="shared" si="3"/>
        <v>0.15440508256380042</v>
      </c>
    </row>
    <row r="29" spans="1:12">
      <c r="A29" s="8" t="s">
        <v>40</v>
      </c>
      <c r="B29" s="8" t="s">
        <v>13</v>
      </c>
      <c r="C29" s="8">
        <v>49284739</v>
      </c>
      <c r="D29" s="12">
        <v>48607137</v>
      </c>
      <c r="E29" s="8">
        <f t="shared" si="1"/>
        <v>1.3748718442031314</v>
      </c>
      <c r="F29" s="12">
        <v>2177520</v>
      </c>
      <c r="G29" s="8">
        <f t="shared" si="2"/>
        <v>94.206884204053509</v>
      </c>
      <c r="H29" s="14">
        <v>2008156</v>
      </c>
      <c r="I29" s="8">
        <v>0</v>
      </c>
      <c r="J29" s="8">
        <v>2008156</v>
      </c>
      <c r="K29" s="12">
        <f t="shared" si="0"/>
        <v>0</v>
      </c>
      <c r="L29" s="8">
        <f t="shared" si="3"/>
        <v>4.0746000501291082</v>
      </c>
    </row>
    <row r="30" spans="1:12">
      <c r="A30" s="8" t="s">
        <v>41</v>
      </c>
      <c r="B30" s="8" t="s">
        <v>13</v>
      </c>
      <c r="C30" s="8">
        <v>21375244</v>
      </c>
      <c r="D30" s="12">
        <v>21309204</v>
      </c>
      <c r="E30" s="8">
        <f t="shared" si="1"/>
        <v>0.30895553753678789</v>
      </c>
      <c r="F30" s="12">
        <v>20762366</v>
      </c>
      <c r="G30" s="8">
        <f t="shared" si="2"/>
        <v>2.5582772294903395</v>
      </c>
      <c r="H30" s="14">
        <v>24649163</v>
      </c>
      <c r="I30" s="8">
        <v>0</v>
      </c>
      <c r="J30" s="8">
        <v>24649163</v>
      </c>
      <c r="K30" s="12">
        <f t="shared" si="0"/>
        <v>0</v>
      </c>
      <c r="L30" s="8">
        <f t="shared" si="3"/>
        <v>115.31640527705788</v>
      </c>
    </row>
    <row r="31" spans="1:12">
      <c r="A31" s="8" t="s">
        <v>42</v>
      </c>
      <c r="B31" s="8" t="s">
        <v>13</v>
      </c>
      <c r="C31" s="8">
        <v>27822069</v>
      </c>
      <c r="D31" s="9">
        <v>27799203</v>
      </c>
      <c r="E31" s="8">
        <f t="shared" si="1"/>
        <v>8.2186554853271337E-2</v>
      </c>
      <c r="F31" s="9">
        <v>21261032</v>
      </c>
      <c r="G31" s="8">
        <f t="shared" si="2"/>
        <v>23.49994531319723</v>
      </c>
      <c r="H31" s="10">
        <v>21498952</v>
      </c>
      <c r="I31" s="8">
        <v>20797632</v>
      </c>
      <c r="J31" s="11">
        <v>701320</v>
      </c>
      <c r="K31" s="12">
        <f t="shared" si="0"/>
        <v>74.752283879390859</v>
      </c>
      <c r="L31" s="8">
        <f t="shared" si="3"/>
        <v>2.5207327319905648</v>
      </c>
    </row>
    <row r="32" spans="1:12">
      <c r="A32" s="8" t="s">
        <v>43</v>
      </c>
      <c r="B32" s="8" t="s">
        <v>21</v>
      </c>
      <c r="C32" s="8">
        <v>20922295</v>
      </c>
      <c r="D32" s="9">
        <v>20901107</v>
      </c>
      <c r="E32" s="8">
        <f t="shared" si="1"/>
        <v>0.10126996106306695</v>
      </c>
      <c r="F32" s="9">
        <v>44300</v>
      </c>
      <c r="G32" s="8">
        <f t="shared" si="2"/>
        <v>99.686994184911356</v>
      </c>
      <c r="H32" s="10">
        <v>9599</v>
      </c>
      <c r="I32" s="8">
        <v>9421</v>
      </c>
      <c r="J32" s="11">
        <v>178</v>
      </c>
      <c r="K32" s="12">
        <f t="shared" si="0"/>
        <v>4.5028521010720864E-2</v>
      </c>
      <c r="L32" s="8">
        <f t="shared" si="3"/>
        <v>8.5076708840975618E-4</v>
      </c>
    </row>
    <row r="33" spans="1:12">
      <c r="A33" s="8" t="s">
        <v>44</v>
      </c>
      <c r="B33" s="8" t="s">
        <v>21</v>
      </c>
      <c r="C33" s="8">
        <v>19329372</v>
      </c>
      <c r="D33" s="9">
        <v>19298971</v>
      </c>
      <c r="E33" s="8">
        <f t="shared" si="1"/>
        <v>0.15727877760332823</v>
      </c>
      <c r="F33" s="9">
        <v>155251</v>
      </c>
      <c r="G33" s="8">
        <f t="shared" si="2"/>
        <v>99.039534238360147</v>
      </c>
      <c r="H33" s="10">
        <v>11966</v>
      </c>
      <c r="I33" s="8">
        <v>11924</v>
      </c>
      <c r="J33" s="11">
        <v>42</v>
      </c>
      <c r="K33" s="12">
        <f t="shared" si="0"/>
        <v>6.1688501830271567E-2</v>
      </c>
      <c r="L33" s="8">
        <f t="shared" si="3"/>
        <v>2.1728590044208369E-4</v>
      </c>
    </row>
    <row r="34" spans="1:12">
      <c r="A34" s="8" t="s">
        <v>45</v>
      </c>
      <c r="B34" s="8" t="s">
        <v>21</v>
      </c>
      <c r="C34" s="8">
        <v>18758411</v>
      </c>
      <c r="D34" s="9">
        <v>18701463</v>
      </c>
      <c r="E34" s="8">
        <f t="shared" si="1"/>
        <v>0.30358648181874254</v>
      </c>
      <c r="F34" s="9">
        <v>35315</v>
      </c>
      <c r="G34" s="8">
        <f t="shared" si="2"/>
        <v>99.508151303433962</v>
      </c>
      <c r="H34" s="10">
        <v>4307</v>
      </c>
      <c r="I34" s="8">
        <v>4301</v>
      </c>
      <c r="J34" s="11">
        <v>6</v>
      </c>
      <c r="K34" s="9">
        <f t="shared" si="0"/>
        <v>2.2928381300527E-2</v>
      </c>
      <c r="L34" s="8">
        <f t="shared" si="3"/>
        <v>3.1985651663139276E-5</v>
      </c>
    </row>
    <row r="35" spans="1:12">
      <c r="A35" s="8" t="s">
        <v>46</v>
      </c>
      <c r="B35" s="20" t="s">
        <v>25</v>
      </c>
      <c r="C35" s="8">
        <v>19361129</v>
      </c>
      <c r="D35" s="9">
        <v>19342677</v>
      </c>
      <c r="E35" s="8">
        <f t="shared" si="1"/>
        <v>9.5304359575311956E-2</v>
      </c>
      <c r="F35" s="9">
        <v>144710</v>
      </c>
      <c r="G35" s="8">
        <f t="shared" si="2"/>
        <v>99.157270219107573</v>
      </c>
      <c r="H35" s="10">
        <v>51911</v>
      </c>
      <c r="I35" s="8">
        <v>50107</v>
      </c>
      <c r="J35" s="11">
        <v>1804</v>
      </c>
      <c r="K35" s="12">
        <f t="shared" si="0"/>
        <v>0.25880205642966381</v>
      </c>
      <c r="L35" s="8">
        <f t="shared" si="3"/>
        <v>9.3176384496999123E-3</v>
      </c>
    </row>
    <row r="36" spans="1:12">
      <c r="A36" s="17" t="s">
        <v>47</v>
      </c>
      <c r="B36" s="23" t="s">
        <v>25</v>
      </c>
      <c r="C36" s="17">
        <v>19832347</v>
      </c>
      <c r="D36" s="18">
        <v>19813212</v>
      </c>
      <c r="E36" s="17">
        <f t="shared" si="1"/>
        <v>9.6483789840909898E-2</v>
      </c>
      <c r="F36" s="18">
        <v>62551</v>
      </c>
      <c r="G36" s="17">
        <f t="shared" si="2"/>
        <v>99.588117331751008</v>
      </c>
      <c r="H36" s="24">
        <v>8706</v>
      </c>
      <c r="I36" s="17">
        <v>8587</v>
      </c>
      <c r="J36" s="22">
        <v>119</v>
      </c>
      <c r="K36" s="18">
        <f t="shared" si="0"/>
        <v>4.3297951573759777E-2</v>
      </c>
      <c r="L36" s="17">
        <f t="shared" si="3"/>
        <v>6.0002984013944496E-4</v>
      </c>
    </row>
    <row r="37" spans="1:12">
      <c r="A37" s="8" t="s">
        <v>48</v>
      </c>
      <c r="B37" s="8" t="s">
        <v>13</v>
      </c>
      <c r="C37" s="8">
        <v>27745174</v>
      </c>
      <c r="D37" s="9">
        <v>27379447</v>
      </c>
      <c r="E37" s="8">
        <f t="shared" si="1"/>
        <v>1.3181643769831826</v>
      </c>
      <c r="F37" s="9">
        <v>14745785</v>
      </c>
      <c r="G37" s="8">
        <f t="shared" si="2"/>
        <v>45.534628833108059</v>
      </c>
      <c r="H37" s="10">
        <v>15072550</v>
      </c>
      <c r="I37" s="8">
        <v>949829</v>
      </c>
      <c r="J37" s="11">
        <v>14122721</v>
      </c>
      <c r="K37" s="12">
        <f t="shared" si="0"/>
        <v>3.4234025708398876</v>
      </c>
      <c r="L37" s="8">
        <f t="shared" si="3"/>
        <v>50.901540570623204</v>
      </c>
    </row>
    <row r="38" spans="1:12">
      <c r="A38" s="8" t="s">
        <v>49</v>
      </c>
      <c r="B38" s="8" t="s">
        <v>13</v>
      </c>
      <c r="C38" s="8">
        <v>23947185</v>
      </c>
      <c r="D38" s="12">
        <v>23871100</v>
      </c>
      <c r="E38" s="8">
        <f t="shared" si="1"/>
        <v>0.31772001594341881</v>
      </c>
      <c r="F38" s="12">
        <v>22090099</v>
      </c>
      <c r="G38" s="8">
        <f t="shared" si="2"/>
        <v>7.4372039970459989</v>
      </c>
      <c r="H38" s="14">
        <v>23504211</v>
      </c>
      <c r="I38" s="8">
        <v>0</v>
      </c>
      <c r="J38" s="8">
        <v>23504211</v>
      </c>
      <c r="K38" s="12">
        <f t="shared" si="0"/>
        <v>0</v>
      </c>
      <c r="L38" s="8">
        <f t="shared" si="3"/>
        <v>98.150204293323</v>
      </c>
    </row>
    <row r="39" spans="1:12">
      <c r="A39" s="8" t="s">
        <v>50</v>
      </c>
      <c r="B39" s="8" t="s">
        <v>13</v>
      </c>
      <c r="C39" s="8">
        <v>18345996</v>
      </c>
      <c r="D39" s="9">
        <v>18309507</v>
      </c>
      <c r="E39" s="8">
        <f t="shared" si="1"/>
        <v>0.19889353513431487</v>
      </c>
      <c r="F39" s="9">
        <v>17291063</v>
      </c>
      <c r="G39" s="8">
        <f t="shared" si="2"/>
        <v>5.5513148482099313</v>
      </c>
      <c r="H39" s="10">
        <v>17674665</v>
      </c>
      <c r="I39" s="8">
        <v>51</v>
      </c>
      <c r="J39" s="11">
        <v>17674614</v>
      </c>
      <c r="K39" s="12">
        <f t="shared" si="0"/>
        <v>2.7798981314505902E-4</v>
      </c>
      <c r="L39" s="8">
        <f t="shared" si="3"/>
        <v>96.340443985706742</v>
      </c>
    </row>
    <row r="40" spans="1:12">
      <c r="A40" s="8" t="s">
        <v>51</v>
      </c>
      <c r="B40" s="8" t="s">
        <v>13</v>
      </c>
      <c r="C40" s="8">
        <v>32739994</v>
      </c>
      <c r="D40" s="12">
        <v>32576346</v>
      </c>
      <c r="E40" s="8">
        <f t="shared" si="1"/>
        <v>0.49984126447915661</v>
      </c>
      <c r="F40" s="12">
        <v>25771188</v>
      </c>
      <c r="G40" s="8">
        <f t="shared" si="2"/>
        <v>20.785458909980253</v>
      </c>
      <c r="H40" s="12">
        <v>16622463</v>
      </c>
      <c r="I40" s="8">
        <v>0</v>
      </c>
      <c r="J40" s="8">
        <v>16622463</v>
      </c>
      <c r="K40" s="12">
        <f t="shared" si="0"/>
        <v>0</v>
      </c>
      <c r="L40" s="8">
        <f t="shared" si="3"/>
        <v>50.771124148648283</v>
      </c>
    </row>
    <row r="41" spans="1:12">
      <c r="A41" s="8" t="s">
        <v>52</v>
      </c>
      <c r="B41" s="8" t="s">
        <v>13</v>
      </c>
      <c r="C41" s="8">
        <v>27348062</v>
      </c>
      <c r="D41" s="12">
        <v>27232288</v>
      </c>
      <c r="E41" s="8">
        <f t="shared" si="1"/>
        <v>0.42333529885956822</v>
      </c>
      <c r="F41" s="12">
        <v>19957680</v>
      </c>
      <c r="G41" s="8">
        <f t="shared" si="2"/>
        <v>26.600085958558967</v>
      </c>
      <c r="H41" s="12">
        <v>21932975</v>
      </c>
      <c r="I41" s="8">
        <v>0</v>
      </c>
      <c r="J41" s="8">
        <v>21932975</v>
      </c>
      <c r="K41" s="12">
        <f t="shared" si="0"/>
        <v>0</v>
      </c>
      <c r="L41" s="8">
        <f t="shared" si="3"/>
        <v>80.199375736386742</v>
      </c>
    </row>
    <row r="42" spans="1:12">
      <c r="A42" s="8" t="s">
        <v>53</v>
      </c>
      <c r="B42" s="8" t="s">
        <v>13</v>
      </c>
      <c r="C42" s="8">
        <v>30295246</v>
      </c>
      <c r="D42" s="9">
        <v>30259284</v>
      </c>
      <c r="E42" s="8">
        <f t="shared" si="1"/>
        <v>0.11870509320175185</v>
      </c>
      <c r="F42" s="9">
        <v>21096923</v>
      </c>
      <c r="G42" s="8">
        <f t="shared" si="2"/>
        <v>30.243560326263729</v>
      </c>
      <c r="H42" s="15">
        <v>21454231</v>
      </c>
      <c r="I42" s="8">
        <v>4041490</v>
      </c>
      <c r="J42" s="11">
        <v>17412741</v>
      </c>
      <c r="K42" s="12">
        <f t="shared" si="0"/>
        <v>13.340343894220236</v>
      </c>
      <c r="L42" s="8">
        <f t="shared" si="3"/>
        <v>57.476810057921298</v>
      </c>
    </row>
    <row r="43" spans="1:12">
      <c r="A43" s="8" t="s">
        <v>54</v>
      </c>
      <c r="B43" s="8" t="s">
        <v>13</v>
      </c>
      <c r="C43" s="8">
        <v>18840613</v>
      </c>
      <c r="D43" s="9">
        <v>18799674</v>
      </c>
      <c r="E43" s="8">
        <f t="shared" si="1"/>
        <v>0.21729123144772411</v>
      </c>
      <c r="F43" s="9">
        <v>17935283</v>
      </c>
      <c r="G43" s="8">
        <f t="shared" si="2"/>
        <v>4.5879133550484799</v>
      </c>
      <c r="H43" s="15">
        <v>18571243</v>
      </c>
      <c r="I43" s="8">
        <v>88</v>
      </c>
      <c r="J43" s="11">
        <v>18571155</v>
      </c>
      <c r="K43" s="12">
        <f t="shared" si="0"/>
        <v>4.6707609778938718E-4</v>
      </c>
      <c r="L43" s="8">
        <f t="shared" si="3"/>
        <v>98.569802373203046</v>
      </c>
    </row>
    <row r="44" spans="1:12">
      <c r="A44" s="8" t="s">
        <v>55</v>
      </c>
      <c r="B44" s="8" t="s">
        <v>21</v>
      </c>
      <c r="C44" s="8">
        <v>20635867</v>
      </c>
      <c r="D44" s="9">
        <v>20613447</v>
      </c>
      <c r="E44" s="8">
        <f t="shared" si="1"/>
        <v>0.10864578648428001</v>
      </c>
      <c r="F44" s="9">
        <v>16936753</v>
      </c>
      <c r="G44" s="8">
        <f t="shared" si="2"/>
        <v>17.817007640144219</v>
      </c>
      <c r="H44" s="15">
        <v>17713601</v>
      </c>
      <c r="I44" s="8">
        <v>2367</v>
      </c>
      <c r="J44" s="11">
        <v>17711234</v>
      </c>
      <c r="K44" s="12">
        <f t="shared" si="0"/>
        <v>1.1470320098496467E-2</v>
      </c>
      <c r="L44" s="8">
        <f t="shared" si="3"/>
        <v>85.827428525295304</v>
      </c>
    </row>
    <row r="45" spans="1:12">
      <c r="A45" s="8" t="s">
        <v>56</v>
      </c>
      <c r="B45" s="8" t="s">
        <v>21</v>
      </c>
      <c r="C45" s="8">
        <v>18915548</v>
      </c>
      <c r="D45" s="9">
        <v>18885707</v>
      </c>
      <c r="E45" s="8">
        <f t="shared" si="1"/>
        <v>0.1577591090673133</v>
      </c>
      <c r="F45" s="9">
        <v>17087677</v>
      </c>
      <c r="G45" s="8">
        <f t="shared" si="2"/>
        <v>9.5055665318287375</v>
      </c>
      <c r="H45" s="15">
        <v>17821059</v>
      </c>
      <c r="I45" s="8">
        <v>1316</v>
      </c>
      <c r="J45" s="11">
        <v>17819743</v>
      </c>
      <c r="K45" s="12">
        <f t="shared" si="0"/>
        <v>6.9572396210778563E-3</v>
      </c>
      <c r="L45" s="8">
        <f t="shared" si="3"/>
        <v>94.206855651234633</v>
      </c>
    </row>
    <row r="46" spans="1:12">
      <c r="A46" s="8" t="s">
        <v>57</v>
      </c>
      <c r="B46" s="8" t="s">
        <v>21</v>
      </c>
      <c r="C46" s="8">
        <v>37586260</v>
      </c>
      <c r="D46" s="9">
        <v>37546609</v>
      </c>
      <c r="E46" s="8">
        <f t="shared" si="1"/>
        <v>0.10549333719289974</v>
      </c>
      <c r="F46" s="9">
        <v>17974471</v>
      </c>
      <c r="G46" s="8">
        <f t="shared" si="2"/>
        <v>52.072587163500707</v>
      </c>
      <c r="H46" s="15">
        <v>15871857</v>
      </c>
      <c r="I46" s="8">
        <v>15619389</v>
      </c>
      <c r="J46" s="11">
        <v>252468</v>
      </c>
      <c r="K46" s="12">
        <f t="shared" si="0"/>
        <v>41.556113856499685</v>
      </c>
      <c r="L46" s="8">
        <f t="shared" si="3"/>
        <v>0.67170290419956658</v>
      </c>
    </row>
    <row r="47" spans="1:12">
      <c r="A47" s="8" t="s">
        <v>58</v>
      </c>
      <c r="B47" s="8" t="s">
        <v>21</v>
      </c>
      <c r="C47" s="8">
        <v>14513278</v>
      </c>
      <c r="D47" s="9">
        <v>14488858</v>
      </c>
      <c r="E47" s="8">
        <f t="shared" si="1"/>
        <v>0.16825971362224304</v>
      </c>
      <c r="F47" s="9">
        <v>11618108</v>
      </c>
      <c r="G47" s="8">
        <f t="shared" si="2"/>
        <v>19.780162689641859</v>
      </c>
      <c r="H47" s="15">
        <v>11932235</v>
      </c>
      <c r="I47" s="8">
        <v>40532</v>
      </c>
      <c r="J47" s="11">
        <v>11891703</v>
      </c>
      <c r="K47" s="9">
        <f t="shared" si="0"/>
        <v>0.2792752953536754</v>
      </c>
      <c r="L47" s="8">
        <f t="shared" si="3"/>
        <v>81.936713401341862</v>
      </c>
    </row>
    <row r="48" spans="1:12">
      <c r="A48" s="8" t="s">
        <v>59</v>
      </c>
      <c r="B48" s="20" t="s">
        <v>25</v>
      </c>
      <c r="C48" s="8">
        <v>21244884</v>
      </c>
      <c r="D48" s="9">
        <v>21213824</v>
      </c>
      <c r="E48" s="8">
        <f t="shared" si="1"/>
        <v>0.14619990393922602</v>
      </c>
      <c r="F48" s="9">
        <v>19068819</v>
      </c>
      <c r="G48" s="8">
        <f t="shared" si="2"/>
        <v>10.096571955864762</v>
      </c>
      <c r="H48" s="15">
        <v>20385374</v>
      </c>
      <c r="I48" s="8">
        <v>5</v>
      </c>
      <c r="J48" s="11">
        <v>20385369</v>
      </c>
      <c r="K48" s="12">
        <f t="shared" si="0"/>
        <v>2.3535077903932072E-5</v>
      </c>
      <c r="L48" s="8">
        <f t="shared" si="3"/>
        <v>95.954249503080362</v>
      </c>
    </row>
    <row r="49" spans="1:12">
      <c r="A49" s="8" t="s">
        <v>60</v>
      </c>
      <c r="B49" s="20" t="s">
        <v>25</v>
      </c>
      <c r="C49" s="8">
        <v>16741658</v>
      </c>
      <c r="D49" s="9">
        <v>16716127</v>
      </c>
      <c r="E49" s="8">
        <f t="shared" si="1"/>
        <v>0.15249983006462084</v>
      </c>
      <c r="F49" s="9">
        <v>11789625</v>
      </c>
      <c r="G49" s="8">
        <f t="shared" si="2"/>
        <v>29.42660756778092</v>
      </c>
      <c r="H49" s="15">
        <v>12060555</v>
      </c>
      <c r="I49" s="8">
        <v>12049731</v>
      </c>
      <c r="J49" s="11">
        <v>10824</v>
      </c>
      <c r="K49" s="12">
        <f t="shared" si="0"/>
        <v>71.974538005733962</v>
      </c>
      <c r="L49" s="8">
        <f t="shared" si="3"/>
        <v>6.4653094693488539E-2</v>
      </c>
    </row>
    <row r="50" spans="1:12">
      <c r="A50" s="8" t="s">
        <v>61</v>
      </c>
      <c r="B50" s="20" t="s">
        <v>25</v>
      </c>
      <c r="C50" s="8">
        <v>18339766</v>
      </c>
      <c r="D50" s="9">
        <v>18322030</v>
      </c>
      <c r="E50" s="8">
        <f t="shared" si="1"/>
        <v>9.6707886022100828E-2</v>
      </c>
      <c r="F50" s="9">
        <v>16729224</v>
      </c>
      <c r="G50" s="8">
        <f t="shared" si="2"/>
        <v>8.6849854027581372</v>
      </c>
      <c r="H50" s="15">
        <v>17298177</v>
      </c>
      <c r="I50" s="8">
        <v>1126</v>
      </c>
      <c r="J50" s="11">
        <v>17297051</v>
      </c>
      <c r="K50" s="12">
        <f t="shared" si="0"/>
        <v>6.1396639411865992E-3</v>
      </c>
      <c r="L50" s="8">
        <f t="shared" si="3"/>
        <v>94.314458537802508</v>
      </c>
    </row>
    <row r="51" spans="1:12">
      <c r="A51" s="17" t="s">
        <v>62</v>
      </c>
      <c r="B51" s="23" t="s">
        <v>25</v>
      </c>
      <c r="C51" s="17">
        <v>12928749</v>
      </c>
      <c r="D51" s="18">
        <v>12879659</v>
      </c>
      <c r="E51" s="17">
        <f t="shared" si="1"/>
        <v>0.37969644240134914</v>
      </c>
      <c r="F51" s="18">
        <v>11980563</v>
      </c>
      <c r="G51" s="17">
        <f t="shared" si="2"/>
        <v>6.9542381865407084</v>
      </c>
      <c r="H51" s="18">
        <v>8105137</v>
      </c>
      <c r="I51" s="17">
        <v>0</v>
      </c>
      <c r="J51" s="17">
        <v>8105137</v>
      </c>
      <c r="K51" s="18">
        <f t="shared" si="0"/>
        <v>0</v>
      </c>
      <c r="L51" s="17">
        <f t="shared" si="3"/>
        <v>62.690806357212139</v>
      </c>
    </row>
    <row r="52" spans="1:12">
      <c r="A52" s="8" t="s">
        <v>63</v>
      </c>
      <c r="B52" s="8" t="s">
        <v>13</v>
      </c>
      <c r="C52" s="8">
        <v>23489724</v>
      </c>
      <c r="D52" s="9">
        <v>23454476</v>
      </c>
      <c r="E52" s="8">
        <f t="shared" si="1"/>
        <v>0.15005710582210333</v>
      </c>
      <c r="F52" s="9">
        <v>15486590</v>
      </c>
      <c r="G52" s="8">
        <f t="shared" si="2"/>
        <v>33.920730613948464</v>
      </c>
      <c r="H52" s="15">
        <v>16068520</v>
      </c>
      <c r="I52" s="8">
        <v>313</v>
      </c>
      <c r="J52" s="11">
        <v>16068207</v>
      </c>
      <c r="K52" s="12">
        <f t="shared" si="0"/>
        <v>1.3324975636154772E-3</v>
      </c>
      <c r="L52" s="8">
        <f t="shared" si="3"/>
        <v>68.405260955811997</v>
      </c>
    </row>
    <row r="53" spans="1:12">
      <c r="A53" s="8" t="s">
        <v>64</v>
      </c>
      <c r="B53" s="8" t="s">
        <v>13</v>
      </c>
      <c r="C53" s="8">
        <v>33247934</v>
      </c>
      <c r="D53" s="12">
        <v>33159321</v>
      </c>
      <c r="E53" s="8">
        <f t="shared" si="1"/>
        <v>0.26652182358157955</v>
      </c>
      <c r="F53" s="12">
        <v>32073483</v>
      </c>
      <c r="G53" s="8">
        <f t="shared" si="2"/>
        <v>3.2658811221172415</v>
      </c>
      <c r="H53" s="12">
        <v>30744379</v>
      </c>
      <c r="I53" s="8">
        <v>0</v>
      </c>
      <c r="J53" s="8">
        <v>30744379</v>
      </c>
      <c r="K53" s="12">
        <f t="shared" si="0"/>
        <v>0</v>
      </c>
      <c r="L53" s="8">
        <f t="shared" si="3"/>
        <v>92.470043401794527</v>
      </c>
    </row>
    <row r="54" spans="1:12">
      <c r="A54" s="8" t="s">
        <v>65</v>
      </c>
      <c r="B54" s="8" t="s">
        <v>13</v>
      </c>
      <c r="C54" s="8">
        <v>12778195</v>
      </c>
      <c r="D54" s="9">
        <v>12758264</v>
      </c>
      <c r="E54" s="8">
        <f t="shared" si="1"/>
        <v>0.15597664615385817</v>
      </c>
      <c r="F54" s="9">
        <v>12211364</v>
      </c>
      <c r="G54" s="8">
        <f t="shared" si="2"/>
        <v>4.2799472069411992</v>
      </c>
      <c r="H54" s="15">
        <v>12431218</v>
      </c>
      <c r="I54" s="8">
        <v>721943</v>
      </c>
      <c r="J54" s="11">
        <v>11709275</v>
      </c>
      <c r="K54" s="12">
        <f t="shared" si="0"/>
        <v>5.6498042172622966</v>
      </c>
      <c r="L54" s="8">
        <f t="shared" si="3"/>
        <v>91.634812271999294</v>
      </c>
    </row>
    <row r="55" spans="1:12">
      <c r="A55" s="8" t="s">
        <v>66</v>
      </c>
      <c r="B55" s="8" t="s">
        <v>13</v>
      </c>
      <c r="C55" s="8">
        <v>26099611</v>
      </c>
      <c r="D55" s="12">
        <v>26030898</v>
      </c>
      <c r="E55" s="8">
        <f t="shared" si="1"/>
        <v>0.26327212309792664</v>
      </c>
      <c r="F55" s="12">
        <v>25514455</v>
      </c>
      <c r="G55" s="8">
        <f t="shared" si="2"/>
        <v>1.9787383038007731</v>
      </c>
      <c r="H55" s="12">
        <v>27955208</v>
      </c>
      <c r="I55" s="8">
        <v>0</v>
      </c>
      <c r="J55" s="8">
        <v>27955208</v>
      </c>
      <c r="K55" s="12">
        <f t="shared" si="0"/>
        <v>0</v>
      </c>
      <c r="L55" s="8">
        <f t="shared" si="3"/>
        <v>107.10967301390049</v>
      </c>
    </row>
    <row r="56" spans="1:12">
      <c r="A56" s="8" t="s">
        <v>67</v>
      </c>
      <c r="B56" s="8" t="s">
        <v>13</v>
      </c>
      <c r="C56" s="8">
        <v>39952460</v>
      </c>
      <c r="D56" s="9">
        <v>39913059</v>
      </c>
      <c r="E56" s="8">
        <f t="shared" si="1"/>
        <v>9.8619709524770199E-2</v>
      </c>
      <c r="F56" s="9">
        <v>29695810</v>
      </c>
      <c r="G56" s="8">
        <f t="shared" si="2"/>
        <v>25.57351662450823</v>
      </c>
      <c r="H56" s="15">
        <v>28777176</v>
      </c>
      <c r="I56" s="8">
        <v>3278208</v>
      </c>
      <c r="J56" s="11">
        <v>25498968</v>
      </c>
      <c r="K56" s="12">
        <f t="shared" si="0"/>
        <v>8.2052719657312707</v>
      </c>
      <c r="L56" s="8">
        <f t="shared" si="3"/>
        <v>63.823273961102764</v>
      </c>
    </row>
    <row r="57" spans="1:12">
      <c r="A57" s="8" t="s">
        <v>68</v>
      </c>
      <c r="B57" s="20" t="s">
        <v>13</v>
      </c>
      <c r="C57" s="8">
        <v>13170178</v>
      </c>
      <c r="D57" s="9">
        <v>13129359</v>
      </c>
      <c r="E57" s="8">
        <f t="shared" si="1"/>
        <v>0.30993506693683259</v>
      </c>
      <c r="F57" s="9">
        <v>12731008</v>
      </c>
      <c r="G57" s="8">
        <f t="shared" si="2"/>
        <v>3.0246440101265146</v>
      </c>
      <c r="H57" s="10">
        <v>13268881</v>
      </c>
      <c r="I57" s="8">
        <v>11603068</v>
      </c>
      <c r="J57" s="11">
        <v>1665813</v>
      </c>
      <c r="K57" s="12">
        <f t="shared" si="0"/>
        <v>88.101071982474338</v>
      </c>
      <c r="L57" s="8">
        <f t="shared" si="3"/>
        <v>12.648371191338493</v>
      </c>
    </row>
    <row r="58" spans="1:12">
      <c r="A58" s="8" t="s">
        <v>69</v>
      </c>
      <c r="B58" s="8" t="s">
        <v>21</v>
      </c>
      <c r="C58" s="8">
        <v>13591609</v>
      </c>
      <c r="D58" s="9">
        <v>13556064</v>
      </c>
      <c r="E58" s="8">
        <f t="shared" si="1"/>
        <v>0.26152164912925319</v>
      </c>
      <c r="F58" s="9">
        <v>6158590</v>
      </c>
      <c r="G58" s="8">
        <f t="shared" si="2"/>
        <v>54.426771694212221</v>
      </c>
      <c r="H58" s="10">
        <v>6256528</v>
      </c>
      <c r="I58" s="8">
        <v>77601</v>
      </c>
      <c r="J58" s="11">
        <v>6178927</v>
      </c>
      <c r="K58" s="12">
        <f t="shared" si="0"/>
        <v>0.5709478546653306</v>
      </c>
      <c r="L58" s="8">
        <f t="shared" si="3"/>
        <v>45.461335740308598</v>
      </c>
    </row>
    <row r="59" spans="1:12">
      <c r="A59" s="8" t="s">
        <v>70</v>
      </c>
      <c r="B59" s="8" t="s">
        <v>21</v>
      </c>
      <c r="C59" s="8">
        <v>15885375</v>
      </c>
      <c r="D59" s="9">
        <v>15856470</v>
      </c>
      <c r="E59" s="8">
        <f t="shared" si="1"/>
        <v>0.18195982153395812</v>
      </c>
      <c r="F59" s="9">
        <v>14593730</v>
      </c>
      <c r="G59" s="8">
        <f t="shared" si="2"/>
        <v>7.9490726533053193</v>
      </c>
      <c r="H59" s="15">
        <v>15088254</v>
      </c>
      <c r="I59" s="8">
        <v>14433958</v>
      </c>
      <c r="J59" s="11">
        <v>654296</v>
      </c>
      <c r="K59" s="12">
        <f t="shared" si="0"/>
        <v>90.863187050982432</v>
      </c>
      <c r="L59" s="8">
        <f t="shared" si="3"/>
        <v>4.1188577543809952</v>
      </c>
    </row>
    <row r="60" spans="1:12">
      <c r="A60" s="8" t="s">
        <v>71</v>
      </c>
      <c r="B60" s="8" t="s">
        <v>21</v>
      </c>
      <c r="C60" s="8">
        <v>14792549</v>
      </c>
      <c r="D60" s="9">
        <v>14765138</v>
      </c>
      <c r="E60" s="8">
        <f t="shared" si="1"/>
        <v>0.18530274937740615</v>
      </c>
      <c r="F60" s="9">
        <v>13992634</v>
      </c>
      <c r="G60" s="8">
        <f t="shared" si="2"/>
        <v>5.2222507425866898</v>
      </c>
      <c r="H60" s="15">
        <v>14361588</v>
      </c>
      <c r="I60" s="8">
        <v>10947791</v>
      </c>
      <c r="J60" s="11">
        <v>3413797</v>
      </c>
      <c r="K60" s="12">
        <f t="shared" si="0"/>
        <v>74.00882025133059</v>
      </c>
      <c r="L60" s="8">
        <f t="shared" si="3"/>
        <v>23.07781437803586</v>
      </c>
    </row>
    <row r="61" spans="1:12">
      <c r="A61" s="8" t="s">
        <v>72</v>
      </c>
      <c r="B61" s="8" t="s">
        <v>21</v>
      </c>
      <c r="C61" s="8">
        <v>15359013</v>
      </c>
      <c r="D61" s="9">
        <v>15332379</v>
      </c>
      <c r="E61" s="8">
        <f t="shared" si="1"/>
        <v>0.17340958042030435</v>
      </c>
      <c r="F61" s="9">
        <v>13811460</v>
      </c>
      <c r="G61" s="8">
        <f t="shared" si="2"/>
        <v>9.9024527161999281</v>
      </c>
      <c r="H61" s="15">
        <v>14276778</v>
      </c>
      <c r="I61" s="8">
        <v>181</v>
      </c>
      <c r="J61" s="11">
        <v>14276597</v>
      </c>
      <c r="K61" s="9">
        <f t="shared" si="0"/>
        <v>1.178461142001768E-3</v>
      </c>
      <c r="L61" s="8">
        <f t="shared" si="3"/>
        <v>92.952567980768038</v>
      </c>
    </row>
    <row r="62" spans="1:12">
      <c r="A62" s="8" t="s">
        <v>73</v>
      </c>
      <c r="B62" s="20" t="s">
        <v>25</v>
      </c>
      <c r="C62" s="8">
        <v>13167667</v>
      </c>
      <c r="D62" s="9">
        <v>13148948</v>
      </c>
      <c r="E62" s="8">
        <f t="shared" si="1"/>
        <v>0.1421588197818186</v>
      </c>
      <c r="F62" s="9">
        <v>12829615</v>
      </c>
      <c r="G62" s="8">
        <f t="shared" si="2"/>
        <v>2.4251296755909761</v>
      </c>
      <c r="H62" s="10">
        <v>13237792</v>
      </c>
      <c r="I62" s="8">
        <v>170</v>
      </c>
      <c r="J62" s="11">
        <v>13237622</v>
      </c>
      <c r="K62" s="12">
        <f t="shared" si="0"/>
        <v>1.2910411540632064E-3</v>
      </c>
      <c r="L62" s="8">
        <f t="shared" si="3"/>
        <v>100.531263434897</v>
      </c>
    </row>
    <row r="63" spans="1:12">
      <c r="A63" s="8" t="s">
        <v>74</v>
      </c>
      <c r="B63" s="20" t="s">
        <v>25</v>
      </c>
      <c r="C63" s="8">
        <v>14314055</v>
      </c>
      <c r="D63" s="9">
        <v>14282460</v>
      </c>
      <c r="E63" s="8">
        <f t="shared" si="1"/>
        <v>0.22072711052179136</v>
      </c>
      <c r="F63" s="9">
        <v>13126814</v>
      </c>
      <c r="G63" s="8">
        <f t="shared" si="2"/>
        <v>8.07350537635911</v>
      </c>
      <c r="H63" s="10">
        <v>13731616</v>
      </c>
      <c r="I63" s="8">
        <v>224</v>
      </c>
      <c r="J63" s="11">
        <v>13731392</v>
      </c>
      <c r="K63" s="12">
        <f t="shared" si="0"/>
        <v>1.5648954820978403E-3</v>
      </c>
      <c r="L63" s="8">
        <f t="shared" si="3"/>
        <v>95.929434391582262</v>
      </c>
    </row>
    <row r="64" spans="1:12">
      <c r="A64" s="8" t="s">
        <v>75</v>
      </c>
      <c r="B64" s="20" t="s">
        <v>25</v>
      </c>
      <c r="C64" s="8">
        <v>11731387</v>
      </c>
      <c r="D64" s="9">
        <v>11692980</v>
      </c>
      <c r="E64" s="8">
        <f t="shared" si="1"/>
        <v>0.32738669349157096</v>
      </c>
      <c r="F64" s="9">
        <v>10786395</v>
      </c>
      <c r="G64" s="8">
        <f t="shared" si="2"/>
        <v>7.7278586070001776</v>
      </c>
      <c r="H64" s="10">
        <v>10120812</v>
      </c>
      <c r="I64" s="8">
        <v>10118529</v>
      </c>
      <c r="J64" s="11">
        <v>2283</v>
      </c>
      <c r="K64" s="12">
        <f t="shared" si="0"/>
        <v>86.251770570692116</v>
      </c>
      <c r="L64" s="8">
        <f t="shared" si="3"/>
        <v>1.946061450363883E-2</v>
      </c>
    </row>
    <row r="65" spans="1:12">
      <c r="A65" s="8" t="s">
        <v>76</v>
      </c>
      <c r="B65" s="20" t="s">
        <v>25</v>
      </c>
      <c r="C65" s="8">
        <v>13608314</v>
      </c>
      <c r="D65" s="9">
        <v>13587461</v>
      </c>
      <c r="E65" s="8">
        <f t="shared" si="1"/>
        <v>0.15323720484403872</v>
      </c>
      <c r="F65" s="9">
        <v>12846469</v>
      </c>
      <c r="G65" s="8">
        <f t="shared" si="2"/>
        <v>5.4451418449045192</v>
      </c>
      <c r="H65" s="10">
        <v>13366176</v>
      </c>
      <c r="I65" s="8">
        <v>125</v>
      </c>
      <c r="J65" s="11">
        <v>13366051</v>
      </c>
      <c r="K65" s="12">
        <f t="shared" si="0"/>
        <v>9.1855611209441519E-4</v>
      </c>
      <c r="L65" s="8">
        <f t="shared" si="3"/>
        <v>98.219742724925368</v>
      </c>
    </row>
    <row r="66" spans="1:12">
      <c r="A66" s="17" t="s">
        <v>77</v>
      </c>
      <c r="B66" s="23" t="s">
        <v>25</v>
      </c>
      <c r="C66" s="17">
        <v>23235491</v>
      </c>
      <c r="D66" s="18">
        <v>23105396</v>
      </c>
      <c r="E66" s="17">
        <f t="shared" si="1"/>
        <v>0.55989778739773566</v>
      </c>
      <c r="F66" s="18">
        <v>16309086</v>
      </c>
      <c r="G66" s="17">
        <f t="shared" si="2"/>
        <v>29.249693927277026</v>
      </c>
      <c r="H66" s="19">
        <v>14852925</v>
      </c>
      <c r="I66" s="17">
        <v>0</v>
      </c>
      <c r="J66" s="17">
        <v>14852925</v>
      </c>
      <c r="K66" s="19">
        <f t="shared" si="0"/>
        <v>0</v>
      </c>
      <c r="L66" s="17">
        <f t="shared" si="3"/>
        <v>63.923439362654314</v>
      </c>
    </row>
    <row r="68" spans="1:12">
      <c r="A68" s="25" t="s">
        <v>78</v>
      </c>
      <c r="B68" s="36" t="s">
        <v>79</v>
      </c>
      <c r="C68" s="36"/>
      <c r="D68" s="36"/>
      <c r="E68" s="37"/>
    </row>
    <row r="69" spans="1:12">
      <c r="A69" s="26" t="s">
        <v>80</v>
      </c>
      <c r="B69" s="31" t="s">
        <v>81</v>
      </c>
      <c r="C69" s="31"/>
      <c r="D69" s="31"/>
      <c r="E69" s="32"/>
    </row>
    <row r="70" spans="1:12">
      <c r="A70" s="26" t="s">
        <v>82</v>
      </c>
      <c r="B70" s="31" t="s">
        <v>83</v>
      </c>
      <c r="C70" s="31"/>
      <c r="D70" s="31"/>
      <c r="E70" s="32"/>
    </row>
    <row r="71" spans="1:12">
      <c r="A71" s="26" t="s">
        <v>84</v>
      </c>
      <c r="B71" s="31" t="s">
        <v>85</v>
      </c>
      <c r="C71" s="31"/>
      <c r="D71" s="31"/>
      <c r="E71" s="32"/>
    </row>
    <row r="72" spans="1:12">
      <c r="A72" s="26" t="s">
        <v>86</v>
      </c>
      <c r="B72" s="31" t="s">
        <v>87</v>
      </c>
      <c r="C72" s="31"/>
      <c r="D72" s="31"/>
      <c r="E72" s="32"/>
    </row>
    <row r="73" spans="1:12">
      <c r="A73" s="27"/>
      <c r="B73" s="28"/>
      <c r="C73" s="28"/>
      <c r="D73" s="28"/>
      <c r="E73" s="29"/>
    </row>
    <row r="74" spans="1:12">
      <c r="A74" s="26" t="s">
        <v>13</v>
      </c>
      <c r="B74" s="31" t="s">
        <v>88</v>
      </c>
      <c r="C74" s="31"/>
      <c r="D74" s="31"/>
      <c r="E74" s="32"/>
    </row>
    <row r="75" spans="1:12">
      <c r="A75" s="26" t="s">
        <v>21</v>
      </c>
      <c r="B75" s="31" t="s">
        <v>89</v>
      </c>
      <c r="C75" s="31"/>
      <c r="D75" s="31"/>
      <c r="E75" s="32"/>
    </row>
    <row r="76" spans="1:12">
      <c r="A76" s="30" t="s">
        <v>90</v>
      </c>
      <c r="B76" s="33" t="s">
        <v>91</v>
      </c>
      <c r="C76" s="33"/>
      <c r="D76" s="33"/>
      <c r="E76" s="34"/>
    </row>
  </sheetData>
  <mergeCells count="9">
    <mergeCell ref="B74:E74"/>
    <mergeCell ref="B75:E75"/>
    <mergeCell ref="B76:E76"/>
    <mergeCell ref="A1:N1"/>
    <mergeCell ref="B68:E68"/>
    <mergeCell ref="B69:E69"/>
    <mergeCell ref="B70:E70"/>
    <mergeCell ref="B71:E71"/>
    <mergeCell ref="B72:E72"/>
  </mergeCell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2018-11-06T07:57:45Z</dcterms:created>
  <dcterms:modified xsi:type="dcterms:W3CDTF">2018-11-06T10:31:44Z</dcterms:modified>
</cp:coreProperties>
</file>