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ost/Desktop/Dadsena Nature Commun FINAL March 2019/"/>
    </mc:Choice>
  </mc:AlternateContent>
  <xr:revisionPtr revIDLastSave="0" documentId="8_{A89B72FC-CAFC-054E-9527-5EE64314EEDD}" xr6:coauthVersionLast="40" xr6:coauthVersionMax="40" xr10:uidLastSave="{00000000-0000-0000-0000-000000000000}"/>
  <bookViews>
    <workbookView xWindow="1160" yWindow="460" windowWidth="27640" windowHeight="15640" activeTab="7" xr2:uid="{978D9028-295C-E24A-8371-CDD0146B8314}"/>
  </bookViews>
  <sheets>
    <sheet name="Figure 3d" sheetId="2" r:id="rId1"/>
    <sheet name="Figure 4b" sheetId="4" r:id="rId2"/>
    <sheet name="Figure 5b" sheetId="5" r:id="rId3"/>
    <sheet name="Figure 6c" sheetId="6" r:id="rId4"/>
    <sheet name="Figure 7b" sheetId="7" r:id="rId5"/>
    <sheet name="Figure 7c" sheetId="8" r:id="rId6"/>
    <sheet name="Suppl Table 1 | Spectr. counts " sheetId="1" r:id="rId7"/>
    <sheet name="Suppl Table 1 | Peptides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8" l="1"/>
  <c r="F9" i="8"/>
  <c r="E9" i="8"/>
  <c r="D9" i="8"/>
  <c r="G8" i="8"/>
  <c r="F8" i="8"/>
  <c r="E8" i="8"/>
  <c r="D8" i="8"/>
  <c r="G7" i="8"/>
  <c r="F7" i="8"/>
  <c r="E7" i="8"/>
  <c r="D7" i="8"/>
  <c r="G6" i="8"/>
  <c r="F6" i="8"/>
  <c r="E6" i="8"/>
  <c r="D6" i="8"/>
  <c r="G5" i="8"/>
  <c r="F5" i="8"/>
  <c r="E5" i="8"/>
  <c r="D5" i="8"/>
  <c r="G4" i="8"/>
  <c r="F4" i="8"/>
  <c r="E4" i="8"/>
  <c r="D4" i="8"/>
  <c r="J10" i="7" l="1"/>
  <c r="J9" i="7"/>
  <c r="H9" i="7"/>
  <c r="G9" i="7"/>
  <c r="J8" i="7"/>
  <c r="H8" i="7"/>
  <c r="G8" i="7"/>
  <c r="H7" i="7"/>
  <c r="G7" i="7"/>
  <c r="J6" i="7"/>
  <c r="H6" i="7"/>
  <c r="G6" i="7"/>
  <c r="H5" i="7"/>
  <c r="G5" i="7"/>
  <c r="J4" i="7"/>
  <c r="H4" i="7"/>
  <c r="G4" i="7"/>
  <c r="H15" i="6" l="1"/>
  <c r="G15" i="6"/>
  <c r="H14" i="6"/>
  <c r="G14" i="6"/>
  <c r="H13" i="6"/>
  <c r="G13" i="6"/>
  <c r="H12" i="6"/>
  <c r="G12" i="6"/>
  <c r="H11" i="6"/>
  <c r="G11" i="6"/>
  <c r="H10" i="6"/>
  <c r="G10" i="6"/>
  <c r="H9" i="6"/>
  <c r="G9" i="6"/>
  <c r="H8" i="6"/>
  <c r="G8" i="6"/>
  <c r="H7" i="6"/>
  <c r="G7" i="6"/>
  <c r="H6" i="6"/>
  <c r="G6" i="6"/>
  <c r="H5" i="6"/>
  <c r="G5" i="6"/>
  <c r="H4" i="6"/>
  <c r="G4" i="6"/>
  <c r="H56" i="5" l="1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2" i="5" l="1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28" i="5" l="1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4" i="5" l="1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3" i="5"/>
  <c r="G3" i="5"/>
  <c r="I27" i="4" l="1"/>
  <c r="H27" i="4"/>
  <c r="I26" i="4"/>
  <c r="H26" i="4"/>
  <c r="I25" i="4"/>
  <c r="H25" i="4"/>
  <c r="I24" i="4"/>
  <c r="H24" i="4"/>
  <c r="I23" i="4"/>
  <c r="H23" i="4"/>
  <c r="I22" i="4"/>
  <c r="H22" i="4"/>
  <c r="I21" i="4"/>
  <c r="H21" i="4"/>
  <c r="I20" i="4"/>
  <c r="H20" i="4"/>
  <c r="I12" i="4" l="1"/>
  <c r="H12" i="4"/>
  <c r="I11" i="4"/>
  <c r="H11" i="4"/>
  <c r="I10" i="4"/>
  <c r="H10" i="4"/>
  <c r="I9" i="4"/>
  <c r="H9" i="4"/>
  <c r="I8" i="4"/>
  <c r="H8" i="4"/>
  <c r="I7" i="4"/>
  <c r="H7" i="4"/>
  <c r="I6" i="4"/>
  <c r="H6" i="4"/>
  <c r="I5" i="4"/>
  <c r="H5" i="4"/>
  <c r="I10" i="2" l="1"/>
  <c r="H10" i="2"/>
  <c r="I9" i="2"/>
  <c r="H9" i="2"/>
  <c r="I8" i="2"/>
  <c r="H8" i="2"/>
  <c r="I7" i="2"/>
  <c r="H7" i="2"/>
  <c r="I6" i="2"/>
  <c r="H6" i="2"/>
  <c r="I5" i="2"/>
  <c r="H5" i="2"/>
  <c r="I4" i="2"/>
  <c r="H4" i="2"/>
  <c r="I3" i="2"/>
  <c r="H3" i="2"/>
</calcChain>
</file>

<file path=xl/sharedStrings.xml><?xml version="1.0" encoding="utf-8"?>
<sst xmlns="http://schemas.openxmlformats.org/spreadsheetml/2006/main" count="588" uniqueCount="234">
  <si>
    <t>BLANK RUN 01</t>
  </si>
  <si>
    <t>Row</t>
  </si>
  <si>
    <t>Accession</t>
  </si>
  <si>
    <t>Protein</t>
  </si>
  <si>
    <t>MW [kDa]</t>
  </si>
  <si>
    <t>pI</t>
  </si>
  <si>
    <t>#Alt. Proteins</t>
  </si>
  <si>
    <t>Scores</t>
  </si>
  <si>
    <t>#Peptides</t>
  </si>
  <si>
    <t>SC [%]</t>
  </si>
  <si>
    <t>RMS90 [ppm]</t>
  </si>
  <si>
    <t>Rank</t>
  </si>
  <si>
    <t>PRDX1_HUMAN</t>
  </si>
  <si>
    <t>Peroxiredoxin-1 OS=Homo sapiens GN=PRDX1 PE=1 SV=1</t>
  </si>
  <si>
    <t>53.7 (M:53.7)</t>
  </si>
  <si>
    <t>TFE3_HUMAN</t>
  </si>
  <si>
    <t>Transcription factor E3 OS=Homo sapiens GN=TFE3 PE=1 SV=4</t>
  </si>
  <si>
    <t>40.1 (M:40.1)</t>
  </si>
  <si>
    <t>TRRAP_HUMAN</t>
  </si>
  <si>
    <t>Transformation/transcription domain-associated protein OS=Homo sapiens GN=TRRAP PE=1 SV=3</t>
  </si>
  <si>
    <t>38.0 (M:38.0)</t>
  </si>
  <si>
    <t>BLANK RUN 02</t>
  </si>
  <si>
    <t>G3P_HUMAN</t>
  </si>
  <si>
    <t>Glyceraldehyde-3-phosphate dehydrogenase OS=Homo sapiens GN=GAPDH PE=1 SV=3</t>
  </si>
  <si>
    <t>200.1 (M:200.1)</t>
  </si>
  <si>
    <t>K2C4_HUMAN</t>
  </si>
  <si>
    <t>Keratin, type II cytoskeletal 4 OS=Homo sapiens GN=KRT4 PE=1 SV=4</t>
  </si>
  <si>
    <t>137.7 (M:137.7)</t>
  </si>
  <si>
    <t>FILA2_HUMAN</t>
  </si>
  <si>
    <t>Filaggrin-2 OS=Homo sapiens GN=FLG2 PE=1 SV=1</t>
  </si>
  <si>
    <t>73.6 (M:73.6)</t>
  </si>
  <si>
    <t>K1C12_HUMAN</t>
  </si>
  <si>
    <t>Keratin, type I cytoskeletal 12 OS=Homo sapiens GN=KRT12 PE=1 SV=1</t>
  </si>
  <si>
    <t>70.1 (M:70.1)</t>
  </si>
  <si>
    <t>50.6 (M:50.6)</t>
  </si>
  <si>
    <t>DSCL1_HUMAN</t>
  </si>
  <si>
    <t>Down syndrome cell adhesion molecule-like protein 1 OS=Homo sapiens GN=DSCAML1 PE=1 SV=2</t>
  </si>
  <si>
    <t>46.8 (M:46.8)</t>
  </si>
  <si>
    <t>AT1A4_HUMAN</t>
  </si>
  <si>
    <t>Sodium/potassium-transporting ATPase subunit alpha-4 OS=Homo sapiens GN=ATP1A4 PE=1 SV=3</t>
  </si>
  <si>
    <t>44.7 (M:44.7)</t>
  </si>
  <si>
    <t>DSG1_HUMAN</t>
  </si>
  <si>
    <t>Desmoglein-1 OS=Homo sapiens GN=DSG1 PE=1 SV=2</t>
  </si>
  <si>
    <t>42.0 (M:42.0)</t>
  </si>
  <si>
    <t>Z518B_HUMAN</t>
  </si>
  <si>
    <t>Zinc finger protein 518B OS=Homo sapiens GN=ZNF518B PE=2 SV=2</t>
  </si>
  <si>
    <t>41.3 (M:41.3)</t>
  </si>
  <si>
    <t>ANXA2_HUMAN</t>
  </si>
  <si>
    <t>Annexin A2 OS=Homo sapiens GN=ANXA2 PE=1 SV=2</t>
  </si>
  <si>
    <t>41.0 (M:41.0)</t>
  </si>
  <si>
    <t>TNIK_HUMAN</t>
  </si>
  <si>
    <t>TRAF2 and NCK-interacting protein kinase OS=Homo sapiens GN=TNIK PE=1 SV=1</t>
  </si>
  <si>
    <t>39.6 (M:39.6)</t>
  </si>
  <si>
    <t>POSITIVE RUN 01</t>
  </si>
  <si>
    <t>VDAC2_HUMAN</t>
  </si>
  <si>
    <t>Voltage-dependent anion-selective channel protein 2 OS=Homo sapiens GN=VDAC2 PE=1 SV=2</t>
  </si>
  <si>
    <t>304.1 (M:304.1)</t>
  </si>
  <si>
    <t>VDAC1_HUMAN</t>
  </si>
  <si>
    <t>Voltage-dependent anion-selective channel protein 1 OS=Homo sapiens GN=VDAC1 PE=1 SV=2</t>
  </si>
  <si>
    <t>214.0 (M:214.0)</t>
  </si>
  <si>
    <t>104.9 (M:104.9)</t>
  </si>
  <si>
    <t>C1QBP_HUMAN</t>
  </si>
  <si>
    <t>Complement component 1 Q subcomponent-binding protein, mitochondrial OS=Homo sapiens GN=C1QBP PE=1 SV=1</t>
  </si>
  <si>
    <t>61.5 (M:61.5)</t>
  </si>
  <si>
    <t>51.0 (M:51.0)</t>
  </si>
  <si>
    <t>QRIC2_HUMAN</t>
  </si>
  <si>
    <t>Glutamine-rich protein 2 OS=Homo sapiens GN=QRICH2 PE=1 SV=1</t>
  </si>
  <si>
    <t>45.8 (M:45.8)</t>
  </si>
  <si>
    <t>POSITIVE RUN 02</t>
  </si>
  <si>
    <t>179.7 (M:179.7)</t>
  </si>
  <si>
    <t>178.2 (M:178.2)</t>
  </si>
  <si>
    <t>ACTB_HUMAN</t>
  </si>
  <si>
    <t>Actin, cytoplasmic 1 OS=Homo sapiens GN=ACTB PE=1 SV=1</t>
  </si>
  <si>
    <t>76.8 (M:76.8)</t>
  </si>
  <si>
    <t>51.5 (M:51.5)</t>
  </si>
  <si>
    <t>49.5 (M:49.5)</t>
  </si>
  <si>
    <t>43.3 (M:43.3)</t>
  </si>
  <si>
    <t>42.4 (M:42.4)</t>
  </si>
  <si>
    <t>CALL5_HUMAN</t>
  </si>
  <si>
    <t>Calmodulin-like protein 5 OS=Homo sapiens GN=CALML5 PE=1 SV=2</t>
  </si>
  <si>
    <t>37.9 (M:37.9)</t>
  </si>
  <si>
    <t>S10A9_HUMAN</t>
  </si>
  <si>
    <t>Protein S100-A9 OS=Homo sapiens GN=S100A9 PE=1 SV=1</t>
  </si>
  <si>
    <t>37.3 (M:37.3)</t>
  </si>
  <si>
    <t>Cmpd.</t>
  </si>
  <si>
    <t>m/z meas.</t>
  </si>
  <si>
    <t>Mr calc.</t>
  </si>
  <si>
    <t>z</t>
  </si>
  <si>
    <t>Δ m/z [ppm]</t>
  </si>
  <si>
    <t>Rt [min]</t>
  </si>
  <si>
    <t>#Cmpds.</t>
  </si>
  <si>
    <t>Site [%]</t>
  </si>
  <si>
    <t>P</t>
  </si>
  <si>
    <t>Sequence</t>
  </si>
  <si>
    <t>Modifications</t>
  </si>
  <si>
    <t>Type</t>
  </si>
  <si>
    <t>Range</t>
  </si>
  <si>
    <t>50.7 (M:50.7)</t>
  </si>
  <si>
    <t>K.VNNSSLIGVGYTQTLRPGVK.L</t>
  </si>
  <si>
    <t>CID</t>
  </si>
  <si>
    <t>248 - 267</t>
  </si>
  <si>
    <t>125.2 (M:125.2)</t>
  </si>
  <si>
    <t>K.SCSGVEFSTSGSSNTDTGK.V</t>
  </si>
  <si>
    <t>Carbamidomethyl: 2</t>
  </si>
  <si>
    <t>46 - 64</t>
  </si>
  <si>
    <t>76.6 (M:76.6)</t>
  </si>
  <si>
    <t>K.LTFDTTFSPNTGK.K</t>
  </si>
  <si>
    <t>108 - 120</t>
  </si>
  <si>
    <t>18.1 (M:18.1)</t>
  </si>
  <si>
    <t>K.VGLALELEA.-</t>
  </si>
  <si>
    <t>286 - 294</t>
  </si>
  <si>
    <t>33.6 (M:33.6)</t>
  </si>
  <si>
    <t>R.FGIAAK.Y</t>
  </si>
  <si>
    <t>230 - 235</t>
  </si>
  <si>
    <t>34.9 (M:34.9)</t>
  </si>
  <si>
    <t>K.TKSENGLEFTSSGSANTETTK.V</t>
  </si>
  <si>
    <t>Deamidated: 5</t>
  </si>
  <si>
    <t>33 - 53</t>
  </si>
  <si>
    <t>41.6 (M:41.6)</t>
  </si>
  <si>
    <t>K.VNNSSLIGLGYTQTLKPGIK.L</t>
  </si>
  <si>
    <t>237 - 256</t>
  </si>
  <si>
    <t>68.5 (M:68.5)</t>
  </si>
  <si>
    <t>K.SENGLEFTSSGSANTETTK.V</t>
  </si>
  <si>
    <t>Deamidated: 3</t>
  </si>
  <si>
    <t>35 - 53</t>
  </si>
  <si>
    <t>38.3 (M:38.3)</t>
  </si>
  <si>
    <t>K.YQIDPDACFSAK.V</t>
  </si>
  <si>
    <t>Carbamidomethyl: 8</t>
  </si>
  <si>
    <t>225 - 236</t>
  </si>
  <si>
    <t>219 - 224</t>
  </si>
  <si>
    <t>84.6 (M:84.6)</t>
  </si>
  <si>
    <t>69.5 (M:69.5)</t>
  </si>
  <si>
    <t>25.6 (M:25.6)</t>
  </si>
  <si>
    <t>67.4 (M:67.4)</t>
  </si>
  <si>
    <t>86.7 (M:86.7)</t>
  </si>
  <si>
    <t>Condition</t>
  </si>
  <si>
    <t>pH</t>
  </si>
  <si>
    <t>EXP 1</t>
  </si>
  <si>
    <t>EXP 2</t>
  </si>
  <si>
    <t>EXP 3</t>
  </si>
  <si>
    <t>EXP 4</t>
  </si>
  <si>
    <t>Mean pacCer labeling (%)</t>
  </si>
  <si>
    <t>Standard deviation</t>
  </si>
  <si>
    <t>Data analysed</t>
  </si>
  <si>
    <t>P-value</t>
  </si>
  <si>
    <t>Summary</t>
  </si>
  <si>
    <t xml:space="preserve">Significance p &lt;0.05 </t>
  </si>
  <si>
    <t>5</t>
  </si>
  <si>
    <t>V1-WT</t>
  </si>
  <si>
    <t>V1-EQ</t>
  </si>
  <si>
    <t>6</t>
  </si>
  <si>
    <t>7</t>
  </si>
  <si>
    <t>Condition 5 versus Condition 1</t>
  </si>
  <si>
    <t>**</t>
  </si>
  <si>
    <t>yes</t>
  </si>
  <si>
    <t>8</t>
  </si>
  <si>
    <t>pacCer</t>
  </si>
  <si>
    <t>pacDAG</t>
  </si>
  <si>
    <t>pacPC</t>
  </si>
  <si>
    <t>pacPE</t>
  </si>
  <si>
    <t>pacChol</t>
  </si>
  <si>
    <t>VDAC1-WT</t>
  </si>
  <si>
    <t>VDAC1-EQ</t>
  </si>
  <si>
    <t>VDAC1</t>
  </si>
  <si>
    <t>Mean pacLipid labeling (%)</t>
  </si>
  <si>
    <t>Standard Deviation</t>
  </si>
  <si>
    <t>VDAC2-WT</t>
  </si>
  <si>
    <t>VDAC2-EQ</t>
  </si>
  <si>
    <t>V2-WT</t>
  </si>
  <si>
    <t>V2-EQ</t>
  </si>
  <si>
    <t>VDAC2</t>
  </si>
  <si>
    <t>p-Value</t>
  </si>
  <si>
    <t>pacCer 0.2 Cer 0</t>
  </si>
  <si>
    <t xml:space="preserve">pacCer 0.2 Cer 0.2 </t>
  </si>
  <si>
    <t>pacCer 0.2 Cer 0.6</t>
  </si>
  <si>
    <t>pacCer 0.2 Cer 1.8</t>
  </si>
  <si>
    <t>*</t>
  </si>
  <si>
    <t>pacCer 0.2 Cer 5.4</t>
  </si>
  <si>
    <t>pacCer 0    Cer 0</t>
  </si>
  <si>
    <t xml:space="preserve"> </t>
  </si>
  <si>
    <t>Condition 7 versus Condition 1</t>
  </si>
  <si>
    <t>Condition 9 versus Condition 1</t>
  </si>
  <si>
    <t>pacChol 0.2 Cer 0</t>
  </si>
  <si>
    <t xml:space="preserve">pacChol 0.2 Cer 0.2 </t>
  </si>
  <si>
    <t>pacChol 0.2 Cer 0.6</t>
  </si>
  <si>
    <t>pacChol 0.2 Cer 1.8</t>
  </si>
  <si>
    <t>pacChol 0.2 Cer 5.4</t>
  </si>
  <si>
    <t>n.s</t>
  </si>
  <si>
    <t>no</t>
  </si>
  <si>
    <t>pacChol 0    Cer 0</t>
  </si>
  <si>
    <t>pacChol x nmol + Cer x nmol</t>
  </si>
  <si>
    <t>pacCer x nmol + Cer x nmol</t>
  </si>
  <si>
    <t>Mean pacChol labeling (%)</t>
  </si>
  <si>
    <t>pacCer 0.2 Cer 7.2</t>
  </si>
  <si>
    <t>***</t>
  </si>
  <si>
    <t>pacChol0.2  Cer 0</t>
  </si>
  <si>
    <t>pacChol 0.2 Cer 7.2</t>
  </si>
  <si>
    <t>pacChol 0   Cer 0</t>
  </si>
  <si>
    <t>Average</t>
  </si>
  <si>
    <t>SD</t>
  </si>
  <si>
    <t>HCT-WT</t>
  </si>
  <si>
    <t>EV</t>
  </si>
  <si>
    <t>mitoCERT D START</t>
  </si>
  <si>
    <t>mitoCERT</t>
  </si>
  <si>
    <t>HCT-V1KO</t>
  </si>
  <si>
    <t>HCT-V2KO</t>
  </si>
  <si>
    <t>HCT-V1&amp;V2KO</t>
  </si>
  <si>
    <t>Condition 3 vs Condition 6</t>
  </si>
  <si>
    <t>ns</t>
  </si>
  <si>
    <t>Condition 3 vs Condition 9</t>
  </si>
  <si>
    <t>Condition 3 vs Condition 12</t>
  </si>
  <si>
    <t>Significance p &lt; 0.05</t>
  </si>
  <si>
    <t>% cleaved PARP1</t>
  </si>
  <si>
    <t>WT</t>
  </si>
  <si>
    <t xml:space="preserve"> Condition 1 vs Condition 2</t>
  </si>
  <si>
    <t>DKO</t>
  </si>
  <si>
    <t xml:space="preserve"> Condition 3 vs Condition 4</t>
  </si>
  <si>
    <t xml:space="preserve"> Condition 5 vs Condition 6</t>
  </si>
  <si>
    <t xml:space="preserve"> Condition 1 vs Condition 6</t>
  </si>
  <si>
    <t xml:space="preserve"> Condition 1 vs Condition 5</t>
  </si>
  <si>
    <t>Cell line</t>
  </si>
  <si>
    <t>DKO + V1WT</t>
  </si>
  <si>
    <t>DKO + V1E73Q</t>
  </si>
  <si>
    <t>DKO + V2WT</t>
  </si>
  <si>
    <t>DKO + V2E84Q</t>
  </si>
  <si>
    <t>SE</t>
  </si>
  <si>
    <t>Adj. Vol. (Int)</t>
  </si>
  <si>
    <t>Relative to WT</t>
  </si>
  <si>
    <t>V1WT</t>
  </si>
  <si>
    <t>V1EQ</t>
  </si>
  <si>
    <t>V2WT</t>
  </si>
  <si>
    <t>V2EQ</t>
  </si>
  <si>
    <t>Cleaved Caspase 3 (% of WT)</t>
  </si>
  <si>
    <t xml:space="preserve"> Cell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</si>
</sst>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2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Arial"/>
    </font>
    <font>
      <sz val="12"/>
      <name val="Arial"/>
      <family val="2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sz val="12"/>
      <color indexed="8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40">
    <xf numFmtId="0" fontId="0" fillId="0" borderId="0" xfId="0"/>
    <xf numFmtId="0" fontId="2" fillId="0" borderId="0" xfId="1" applyFont="1"/>
    <xf numFmtId="0" fontId="1" fillId="0" borderId="0" xfId="1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4" fillId="0" borderId="0" xfId="0" applyNumberFormat="1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10" fillId="0" borderId="0" xfId="0" applyFont="1" applyFill="1"/>
    <xf numFmtId="0" fontId="11" fillId="0" borderId="0" xfId="1" applyFont="1" applyFill="1"/>
    <xf numFmtId="0" fontId="11" fillId="0" borderId="0" xfId="1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2" applyFont="1" applyFill="1"/>
    <xf numFmtId="0" fontId="10" fillId="0" borderId="0" xfId="2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2" applyFont="1" applyFill="1" applyAlignment="1">
      <alignment horizontal="left"/>
    </xf>
    <xf numFmtId="0" fontId="10" fillId="0" borderId="1" xfId="2" applyFont="1" applyFill="1" applyBorder="1"/>
    <xf numFmtId="0" fontId="10" fillId="0" borderId="1" xfId="2" applyFont="1" applyFill="1" applyBorder="1" applyAlignment="1">
      <alignment horizontal="left"/>
    </xf>
    <xf numFmtId="0" fontId="11" fillId="0" borderId="1" xfId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164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Alignment="1">
      <alignment horizontal="center"/>
    </xf>
    <xf numFmtId="4" fontId="10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left"/>
    </xf>
  </cellXfs>
  <cellStyles count="3">
    <cellStyle name="Excel Built-in Normal" xfId="2" xr:uid="{A5F230BC-AD06-344B-8616-139437392E76}"/>
    <cellStyle name="Normal" xfId="0" builtinId="0"/>
    <cellStyle name="Normal 2" xfId="1" xr:uid="{74A23E08-EC42-1148-9420-1D5C1768CC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09493-3C50-6445-ADE3-467E0BA32C42}">
  <dimension ref="A1:M10"/>
  <sheetViews>
    <sheetView workbookViewId="0">
      <selection activeCell="C18" sqref="C18"/>
    </sheetView>
  </sheetViews>
  <sheetFormatPr baseColWidth="10" defaultColWidth="11" defaultRowHeight="16" x14ac:dyDescent="0.2"/>
  <cols>
    <col min="8" max="8" width="22.33203125" customWidth="1"/>
    <col min="9" max="9" width="16.1640625" customWidth="1"/>
    <col min="10" max="10" width="27.6640625" customWidth="1"/>
    <col min="13" max="13" width="19.1640625" customWidth="1"/>
  </cols>
  <sheetData>
    <row r="1" spans="1:13" x14ac:dyDescent="0.2">
      <c r="A1" s="9"/>
      <c r="B1" s="9"/>
      <c r="C1" s="9"/>
      <c r="D1" s="9"/>
      <c r="E1" s="9"/>
      <c r="F1" s="9"/>
      <c r="G1" s="9"/>
      <c r="H1" s="9"/>
      <c r="I1" s="9"/>
      <c r="J1" s="9"/>
    </row>
    <row r="2" spans="1:13" x14ac:dyDescent="0.2">
      <c r="A2" t="s">
        <v>135</v>
      </c>
      <c r="B2" s="3" t="s">
        <v>136</v>
      </c>
      <c r="C2" s="3"/>
      <c r="D2" s="4" t="s">
        <v>137</v>
      </c>
      <c r="E2" s="4" t="s">
        <v>138</v>
      </c>
      <c r="F2" s="4" t="s">
        <v>139</v>
      </c>
      <c r="G2" s="4" t="s">
        <v>140</v>
      </c>
      <c r="H2" s="4" t="s">
        <v>141</v>
      </c>
      <c r="I2" s="4" t="s">
        <v>142</v>
      </c>
      <c r="J2" s="4" t="s">
        <v>143</v>
      </c>
      <c r="K2" s="4" t="s">
        <v>144</v>
      </c>
      <c r="L2" s="4" t="s">
        <v>145</v>
      </c>
      <c r="M2" s="4" t="s">
        <v>146</v>
      </c>
    </row>
    <row r="3" spans="1:13" x14ac:dyDescent="0.2">
      <c r="A3" s="5">
        <v>1</v>
      </c>
      <c r="B3" s="6" t="s">
        <v>147</v>
      </c>
      <c r="C3" s="3" t="s">
        <v>148</v>
      </c>
      <c r="D3" s="7">
        <v>56.66</v>
      </c>
      <c r="E3" s="7">
        <v>75.489999999999995</v>
      </c>
      <c r="F3" s="7">
        <v>56.39</v>
      </c>
      <c r="G3" s="7">
        <v>43.92</v>
      </c>
      <c r="H3" s="4">
        <f>AVERAGE(D3:G3)</f>
        <v>58.114999999999995</v>
      </c>
      <c r="I3" s="4">
        <f>STDEV(D3:G3)</f>
        <v>13.01897717436616</v>
      </c>
      <c r="J3" s="4"/>
      <c r="K3" s="4"/>
      <c r="L3" s="4"/>
      <c r="M3" s="4"/>
    </row>
    <row r="4" spans="1:13" x14ac:dyDescent="0.2">
      <c r="A4" s="5">
        <v>2</v>
      </c>
      <c r="B4" s="6"/>
      <c r="C4" s="3" t="s">
        <v>149</v>
      </c>
      <c r="D4" s="7">
        <v>31.79</v>
      </c>
      <c r="E4" s="7">
        <v>29.57</v>
      </c>
      <c r="F4" s="7">
        <v>31.22</v>
      </c>
      <c r="G4" s="7">
        <v>28.99</v>
      </c>
      <c r="H4" s="4">
        <f t="shared" ref="H4:H10" si="0">AVERAGE(D4:G4)</f>
        <v>30.392499999999998</v>
      </c>
      <c r="I4" s="4">
        <f t="shared" ref="I4:I10" si="1">STDEV(D4:G4)</f>
        <v>1.3268100843753035</v>
      </c>
      <c r="J4" s="4"/>
      <c r="K4" s="4"/>
      <c r="L4" s="4"/>
      <c r="M4" s="4"/>
    </row>
    <row r="5" spans="1:13" x14ac:dyDescent="0.2">
      <c r="A5" s="5">
        <v>3</v>
      </c>
      <c r="B5" s="6" t="s">
        <v>150</v>
      </c>
      <c r="C5" s="3" t="s">
        <v>148</v>
      </c>
      <c r="D5" s="7">
        <v>61.19</v>
      </c>
      <c r="E5" s="7">
        <v>49.56</v>
      </c>
      <c r="F5" s="7">
        <v>70.34</v>
      </c>
      <c r="G5" s="7">
        <v>79.349999999999994</v>
      </c>
      <c r="H5" s="4">
        <f t="shared" si="0"/>
        <v>65.11</v>
      </c>
      <c r="I5" s="4">
        <f t="shared" si="1"/>
        <v>12.74492578767461</v>
      </c>
      <c r="J5" s="4"/>
      <c r="K5" s="4"/>
      <c r="L5" s="4"/>
      <c r="M5" s="4"/>
    </row>
    <row r="6" spans="1:13" x14ac:dyDescent="0.2">
      <c r="A6" s="5">
        <v>4</v>
      </c>
      <c r="B6" s="6"/>
      <c r="C6" s="3" t="s">
        <v>149</v>
      </c>
      <c r="D6" s="7">
        <v>16.82</v>
      </c>
      <c r="E6" s="7">
        <v>7.61</v>
      </c>
      <c r="F6" s="7">
        <v>15.36</v>
      </c>
      <c r="G6" s="7">
        <v>14.66</v>
      </c>
      <c r="H6" s="4">
        <f t="shared" si="0"/>
        <v>13.612500000000001</v>
      </c>
      <c r="I6" s="4">
        <f t="shared" si="1"/>
        <v>4.1015881070629208</v>
      </c>
      <c r="J6" s="4"/>
      <c r="K6" s="4"/>
      <c r="L6" s="4"/>
      <c r="M6" s="4"/>
    </row>
    <row r="7" spans="1:13" x14ac:dyDescent="0.2">
      <c r="A7" s="5">
        <v>5</v>
      </c>
      <c r="B7" s="6" t="s">
        <v>151</v>
      </c>
      <c r="C7" s="3" t="s">
        <v>148</v>
      </c>
      <c r="D7" s="7">
        <v>100</v>
      </c>
      <c r="E7" s="7">
        <v>100</v>
      </c>
      <c r="F7" s="7">
        <v>98.95</v>
      </c>
      <c r="G7" s="7">
        <v>68.17</v>
      </c>
      <c r="H7" s="4">
        <f t="shared" si="0"/>
        <v>91.78</v>
      </c>
      <c r="I7" s="4">
        <f t="shared" si="1"/>
        <v>15.747780796035999</v>
      </c>
      <c r="J7" s="4" t="s">
        <v>152</v>
      </c>
      <c r="K7" s="4">
        <v>8.2000000000000007E-3</v>
      </c>
      <c r="L7" s="4" t="s">
        <v>153</v>
      </c>
      <c r="M7" s="4" t="s">
        <v>154</v>
      </c>
    </row>
    <row r="8" spans="1:13" x14ac:dyDescent="0.2">
      <c r="A8" s="5">
        <v>6</v>
      </c>
      <c r="B8" s="6"/>
      <c r="C8" s="3" t="s">
        <v>149</v>
      </c>
      <c r="D8" s="7">
        <v>12.3</v>
      </c>
      <c r="E8" s="7">
        <v>4.99</v>
      </c>
      <c r="F8" s="7">
        <v>9.76</v>
      </c>
      <c r="G8" s="7">
        <v>7.07</v>
      </c>
      <c r="H8" s="4">
        <f t="shared" si="0"/>
        <v>8.5299999999999994</v>
      </c>
      <c r="I8" s="4">
        <f t="shared" si="1"/>
        <v>3.1827137267851611</v>
      </c>
    </row>
    <row r="9" spans="1:13" x14ac:dyDescent="0.2">
      <c r="A9" s="5">
        <v>7</v>
      </c>
      <c r="B9" s="6" t="s">
        <v>155</v>
      </c>
      <c r="C9" s="3" t="s">
        <v>148</v>
      </c>
      <c r="D9" s="7">
        <v>83.28</v>
      </c>
      <c r="E9" s="7">
        <v>67.47</v>
      </c>
      <c r="F9" s="7">
        <v>100</v>
      </c>
      <c r="G9" s="7">
        <v>100</v>
      </c>
      <c r="H9" s="4">
        <f t="shared" si="0"/>
        <v>87.6875</v>
      </c>
      <c r="I9" s="4">
        <f t="shared" si="1"/>
        <v>15.613761825176296</v>
      </c>
      <c r="J9" s="8"/>
      <c r="K9" s="4"/>
      <c r="L9" s="4"/>
      <c r="M9" s="4"/>
    </row>
    <row r="10" spans="1:13" x14ac:dyDescent="0.2">
      <c r="A10" s="5">
        <v>8</v>
      </c>
      <c r="B10" s="6"/>
      <c r="C10" s="3" t="s">
        <v>149</v>
      </c>
      <c r="D10" s="7">
        <v>8.68</v>
      </c>
      <c r="E10" s="7">
        <v>5.16</v>
      </c>
      <c r="F10" s="7">
        <v>5.56</v>
      </c>
      <c r="G10" s="7">
        <v>11.08</v>
      </c>
      <c r="H10" s="4">
        <f t="shared" si="0"/>
        <v>7.6199999999999992</v>
      </c>
      <c r="I10" s="4">
        <f t="shared" si="1"/>
        <v>2.7922750580843605</v>
      </c>
      <c r="J10" s="4"/>
      <c r="K10" s="4"/>
      <c r="L10" s="4"/>
      <c r="M1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059A1-C21A-1D4C-A868-A8EC7721BB5E}">
  <dimension ref="A1:I30"/>
  <sheetViews>
    <sheetView workbookViewId="0">
      <selection activeCell="D29" sqref="D29:F30"/>
    </sheetView>
  </sheetViews>
  <sheetFormatPr baseColWidth="10" defaultColWidth="11" defaultRowHeight="16" x14ac:dyDescent="0.2"/>
  <cols>
    <col min="8" max="8" width="23.6640625" customWidth="1"/>
    <col min="9" max="9" width="17.6640625" customWidth="1"/>
  </cols>
  <sheetData>
    <row r="1" spans="1:9" x14ac:dyDescent="0.2">
      <c r="A1" s="9"/>
      <c r="B1" s="9"/>
      <c r="C1" s="9"/>
      <c r="D1" s="9"/>
      <c r="E1" s="9"/>
      <c r="F1" s="9"/>
      <c r="G1" s="9"/>
      <c r="H1" s="9"/>
    </row>
    <row r="2" spans="1:9" x14ac:dyDescent="0.2">
      <c r="A2" s="14" t="s">
        <v>163</v>
      </c>
    </row>
    <row r="4" spans="1:9" x14ac:dyDescent="0.2">
      <c r="A4" t="s">
        <v>135</v>
      </c>
      <c r="B4" s="8"/>
      <c r="C4" s="8"/>
      <c r="D4" s="10" t="s">
        <v>137</v>
      </c>
      <c r="E4" s="10" t="s">
        <v>138</v>
      </c>
      <c r="F4" s="10" t="s">
        <v>139</v>
      </c>
      <c r="G4" s="10" t="s">
        <v>140</v>
      </c>
      <c r="H4" s="10" t="s">
        <v>164</v>
      </c>
      <c r="I4" s="10" t="s">
        <v>165</v>
      </c>
    </row>
    <row r="5" spans="1:9" x14ac:dyDescent="0.2">
      <c r="A5" s="5">
        <v>1</v>
      </c>
      <c r="B5" s="13" t="s">
        <v>156</v>
      </c>
      <c r="C5" s="13" t="s">
        <v>148</v>
      </c>
      <c r="D5" s="11">
        <v>100</v>
      </c>
      <c r="E5" s="11">
        <v>100</v>
      </c>
      <c r="F5" s="11">
        <v>100</v>
      </c>
      <c r="G5" s="11">
        <v>100</v>
      </c>
      <c r="H5" s="4">
        <f>AVERAGE(D5:G5)</f>
        <v>100</v>
      </c>
      <c r="I5" s="4">
        <f>STDEV(D5:G5)</f>
        <v>0</v>
      </c>
    </row>
    <row r="6" spans="1:9" x14ac:dyDescent="0.2">
      <c r="A6" s="5">
        <v>2</v>
      </c>
      <c r="B6" s="13"/>
      <c r="C6" s="13" t="s">
        <v>149</v>
      </c>
      <c r="D6" s="11">
        <v>18.47</v>
      </c>
      <c r="E6" s="11">
        <v>9.6</v>
      </c>
      <c r="F6" s="11">
        <v>19.465240640000001</v>
      </c>
      <c r="G6" s="11">
        <v>0</v>
      </c>
      <c r="H6" s="4">
        <f>AVERAGE(D6:G6)</f>
        <v>11.883810159999999</v>
      </c>
      <c r="I6" s="4">
        <f>STDEV(D6:G6)</f>
        <v>9.0792201848953002</v>
      </c>
    </row>
    <row r="7" spans="1:9" x14ac:dyDescent="0.2">
      <c r="A7" s="5">
        <v>3</v>
      </c>
      <c r="B7" s="13" t="s">
        <v>157</v>
      </c>
      <c r="C7" s="13" t="s">
        <v>148</v>
      </c>
      <c r="D7" s="11">
        <v>31.52</v>
      </c>
      <c r="E7" s="11">
        <v>0</v>
      </c>
      <c r="F7" s="11">
        <v>38.074866309999997</v>
      </c>
      <c r="G7" s="11"/>
      <c r="H7" s="4">
        <f>AVERAGE(D7:F7)</f>
        <v>23.198288770000001</v>
      </c>
      <c r="I7" s="4">
        <f>STDEV(D7:F7)</f>
        <v>20.355884148759646</v>
      </c>
    </row>
    <row r="8" spans="1:9" x14ac:dyDescent="0.2">
      <c r="A8" s="5">
        <v>4</v>
      </c>
      <c r="B8" s="13"/>
      <c r="C8" s="13" t="s">
        <v>149</v>
      </c>
      <c r="D8" s="11">
        <v>8.2200000000000006</v>
      </c>
      <c r="E8" s="11">
        <v>23.738925649999999</v>
      </c>
      <c r="F8" s="11">
        <v>25.98930481</v>
      </c>
      <c r="G8" s="11"/>
      <c r="H8" s="4">
        <f>AVERAGE(D8:F8)</f>
        <v>19.316076819999999</v>
      </c>
      <c r="I8" s="4">
        <f>STDEV(D8:F8)</f>
        <v>9.675135254219791</v>
      </c>
    </row>
    <row r="9" spans="1:9" x14ac:dyDescent="0.2">
      <c r="A9" s="5">
        <v>5</v>
      </c>
      <c r="B9" s="13" t="s">
        <v>158</v>
      </c>
      <c r="C9" s="13" t="s">
        <v>148</v>
      </c>
      <c r="D9" s="11">
        <v>44.84</v>
      </c>
      <c r="E9" s="11">
        <v>72.91</v>
      </c>
      <c r="F9" s="11">
        <v>87.914438500000003</v>
      </c>
      <c r="G9" s="11">
        <v>108.510638</v>
      </c>
      <c r="H9" s="4">
        <f>AVERAGE(D9:G9)</f>
        <v>78.543769125000011</v>
      </c>
      <c r="I9" s="4">
        <f>STDEV(D9:G9)</f>
        <v>26.792449698202326</v>
      </c>
    </row>
    <row r="10" spans="1:9" x14ac:dyDescent="0.2">
      <c r="A10" s="5">
        <v>6</v>
      </c>
      <c r="B10" s="13"/>
      <c r="C10" s="13" t="s">
        <v>149</v>
      </c>
      <c r="D10" s="11">
        <v>8.25</v>
      </c>
      <c r="E10" s="11">
        <v>13.48</v>
      </c>
      <c r="F10" s="11">
        <v>6.3101604279999997</v>
      </c>
      <c r="G10" s="11">
        <v>9.5744680899999999</v>
      </c>
      <c r="H10" s="4">
        <f>AVERAGE(D10:G10)</f>
        <v>9.4036571295000009</v>
      </c>
      <c r="I10" s="4">
        <f>STDEV(D10:G10)</f>
        <v>3.0302031943276568</v>
      </c>
    </row>
    <row r="11" spans="1:9" x14ac:dyDescent="0.2">
      <c r="A11" s="5">
        <v>7</v>
      </c>
      <c r="B11" s="13" t="s">
        <v>159</v>
      </c>
      <c r="C11" s="13" t="s">
        <v>148</v>
      </c>
      <c r="D11" s="11">
        <v>8.36</v>
      </c>
      <c r="E11" s="11"/>
      <c r="F11" s="11">
        <v>20.962566840000001</v>
      </c>
      <c r="G11" s="11">
        <v>37.234042600000002</v>
      </c>
      <c r="H11" s="4">
        <f>AVERAGE(D11,F11,G11)</f>
        <v>22.18553648</v>
      </c>
      <c r="I11" s="4">
        <f>STDEV(D11,F11,G11)</f>
        <v>14.475818632185364</v>
      </c>
    </row>
    <row r="12" spans="1:9" x14ac:dyDescent="0.2">
      <c r="A12" s="5">
        <v>8</v>
      </c>
      <c r="B12" s="13"/>
      <c r="C12" s="13" t="s">
        <v>149</v>
      </c>
      <c r="D12" s="11">
        <v>5.3</v>
      </c>
      <c r="E12" s="11"/>
      <c r="F12" s="11">
        <v>1.2834224599999999</v>
      </c>
      <c r="G12" s="11">
        <v>2.8723404299999999</v>
      </c>
      <c r="H12" s="4">
        <f>AVERAGE(D12,F12,G12)</f>
        <v>3.1519209633333332</v>
      </c>
      <c r="I12" s="4">
        <f>STDEV(D12,F12,G12)</f>
        <v>2.0228316142655896</v>
      </c>
    </row>
    <row r="13" spans="1:9" x14ac:dyDescent="0.2">
      <c r="A13" s="5"/>
      <c r="B13" s="5"/>
      <c r="C13" s="5"/>
    </row>
    <row r="14" spans="1:9" x14ac:dyDescent="0.2">
      <c r="A14" s="5">
        <v>9</v>
      </c>
      <c r="B14" s="13" t="s">
        <v>160</v>
      </c>
      <c r="C14" s="13" t="s">
        <v>148</v>
      </c>
      <c r="D14" s="7">
        <v>100</v>
      </c>
      <c r="E14" s="7">
        <v>100</v>
      </c>
      <c r="F14" s="7">
        <v>100</v>
      </c>
      <c r="G14" s="7">
        <v>100</v>
      </c>
      <c r="H14" s="8">
        <v>100</v>
      </c>
      <c r="I14" s="8">
        <v>0</v>
      </c>
    </row>
    <row r="15" spans="1:9" x14ac:dyDescent="0.2">
      <c r="A15" s="5">
        <v>10</v>
      </c>
      <c r="C15" s="13" t="s">
        <v>149</v>
      </c>
      <c r="D15" s="7">
        <v>83.44</v>
      </c>
      <c r="E15" s="7">
        <v>56.433117150000001</v>
      </c>
      <c r="F15" s="7">
        <v>58.249032100000001</v>
      </c>
      <c r="G15" s="7">
        <v>50.236341699999997</v>
      </c>
      <c r="H15" s="8">
        <v>62.089622740000003</v>
      </c>
      <c r="I15" s="8">
        <v>14.641095959999999</v>
      </c>
    </row>
    <row r="17" spans="1:9" x14ac:dyDescent="0.2">
      <c r="A17" s="14" t="s">
        <v>170</v>
      </c>
    </row>
    <row r="19" spans="1:9" x14ac:dyDescent="0.2">
      <c r="A19" t="s">
        <v>135</v>
      </c>
      <c r="B19" s="12"/>
      <c r="C19" s="12"/>
      <c r="D19" s="10" t="s">
        <v>137</v>
      </c>
      <c r="E19" s="10" t="s">
        <v>138</v>
      </c>
      <c r="F19" s="10" t="s">
        <v>139</v>
      </c>
      <c r="H19" s="4" t="s">
        <v>164</v>
      </c>
      <c r="I19" s="4" t="s">
        <v>165</v>
      </c>
    </row>
    <row r="20" spans="1:9" x14ac:dyDescent="0.2">
      <c r="A20" s="5">
        <v>1</v>
      </c>
      <c r="B20" s="12" t="s">
        <v>156</v>
      </c>
      <c r="C20" s="12" t="s">
        <v>168</v>
      </c>
      <c r="D20" s="11">
        <v>100</v>
      </c>
      <c r="E20" s="11">
        <v>100</v>
      </c>
      <c r="F20" s="11">
        <v>100</v>
      </c>
      <c r="H20" s="4">
        <f t="shared" ref="H20:H27" si="0">AVERAGE(D20:F20)</f>
        <v>100</v>
      </c>
      <c r="I20" s="4">
        <f t="shared" ref="I20:I27" si="1">STDEV(D20:F20)</f>
        <v>0</v>
      </c>
    </row>
    <row r="21" spans="1:9" x14ac:dyDescent="0.2">
      <c r="A21" s="5">
        <v>2</v>
      </c>
      <c r="B21" s="12"/>
      <c r="C21" s="12" t="s">
        <v>169</v>
      </c>
      <c r="D21" s="11">
        <v>33.68</v>
      </c>
      <c r="E21" s="11">
        <v>0</v>
      </c>
      <c r="F21" s="11">
        <v>0</v>
      </c>
      <c r="H21" s="4">
        <f t="shared" si="0"/>
        <v>11.226666666666667</v>
      </c>
      <c r="I21" s="4">
        <f t="shared" si="1"/>
        <v>19.445157066306596</v>
      </c>
    </row>
    <row r="22" spans="1:9" x14ac:dyDescent="0.2">
      <c r="A22" s="5">
        <v>3</v>
      </c>
      <c r="B22" s="12" t="s">
        <v>157</v>
      </c>
      <c r="C22" s="12" t="s">
        <v>168</v>
      </c>
      <c r="D22" s="11">
        <v>75.78</v>
      </c>
      <c r="E22" s="11">
        <v>0</v>
      </c>
      <c r="F22" s="11">
        <v>0</v>
      </c>
      <c r="H22" s="4">
        <f t="shared" si="0"/>
        <v>25.26</v>
      </c>
      <c r="I22" s="4">
        <f t="shared" si="1"/>
        <v>43.75160339918984</v>
      </c>
    </row>
    <row r="23" spans="1:9" x14ac:dyDescent="0.2">
      <c r="A23" s="5">
        <v>4</v>
      </c>
      <c r="B23" s="12"/>
      <c r="C23" s="12" t="s">
        <v>169</v>
      </c>
      <c r="D23" s="11">
        <v>23.36</v>
      </c>
      <c r="E23" s="11">
        <v>23.690829900000001</v>
      </c>
      <c r="F23" s="11">
        <v>3.63723244</v>
      </c>
      <c r="H23" s="4">
        <f t="shared" si="0"/>
        <v>16.896020779999997</v>
      </c>
      <c r="I23" s="4">
        <f t="shared" si="1"/>
        <v>11.483638939350776</v>
      </c>
    </row>
    <row r="24" spans="1:9" x14ac:dyDescent="0.2">
      <c r="A24" s="5">
        <v>5</v>
      </c>
      <c r="B24" s="12" t="s">
        <v>158</v>
      </c>
      <c r="C24" s="12" t="s">
        <v>168</v>
      </c>
      <c r="D24" s="11">
        <v>124.2</v>
      </c>
      <c r="E24" s="11">
        <v>29.151522199999999</v>
      </c>
      <c r="F24" s="11">
        <v>85.043067699999995</v>
      </c>
      <c r="H24" s="4">
        <f t="shared" si="0"/>
        <v>79.464863300000005</v>
      </c>
      <c r="I24" s="4">
        <f t="shared" si="1"/>
        <v>47.769138115214176</v>
      </c>
    </row>
    <row r="25" spans="1:9" x14ac:dyDescent="0.2">
      <c r="A25" s="5">
        <v>6</v>
      </c>
      <c r="B25" s="12"/>
      <c r="C25" s="12" t="s">
        <v>169</v>
      </c>
      <c r="D25" s="11">
        <v>29.52</v>
      </c>
      <c r="E25" s="11">
        <v>0</v>
      </c>
      <c r="F25" s="11">
        <v>8.4432089500000007</v>
      </c>
      <c r="H25" s="4">
        <f t="shared" si="0"/>
        <v>12.654402983333334</v>
      </c>
      <c r="I25" s="4">
        <f t="shared" si="1"/>
        <v>15.203888199726629</v>
      </c>
    </row>
    <row r="26" spans="1:9" x14ac:dyDescent="0.2">
      <c r="A26" s="5">
        <v>7</v>
      </c>
      <c r="B26" s="12" t="s">
        <v>159</v>
      </c>
      <c r="C26" s="12" t="s">
        <v>168</v>
      </c>
      <c r="D26" s="11">
        <v>16.95</v>
      </c>
      <c r="E26" s="11">
        <v>9.4353154099999994</v>
      </c>
      <c r="F26" s="11">
        <v>19.898183100000001</v>
      </c>
      <c r="H26" s="4">
        <f t="shared" si="0"/>
        <v>15.427832836666667</v>
      </c>
      <c r="I26" s="4">
        <f t="shared" si="1"/>
        <v>5.3949647570173367</v>
      </c>
    </row>
    <row r="27" spans="1:9" x14ac:dyDescent="0.2">
      <c r="A27" s="5">
        <v>8</v>
      </c>
      <c r="B27" s="12"/>
      <c r="C27" s="12" t="s">
        <v>169</v>
      </c>
      <c r="D27" s="11">
        <v>9.32</v>
      </c>
      <c r="E27" s="11">
        <v>2.2627738800000001</v>
      </c>
      <c r="F27" s="11">
        <v>7.5897629200000001</v>
      </c>
      <c r="H27" s="4">
        <f t="shared" si="0"/>
        <v>6.3908456000000013</v>
      </c>
      <c r="I27" s="4">
        <f t="shared" si="1"/>
        <v>3.6782009437154914</v>
      </c>
    </row>
    <row r="28" spans="1:9" x14ac:dyDescent="0.2">
      <c r="A28" s="5"/>
    </row>
    <row r="29" spans="1:9" x14ac:dyDescent="0.2">
      <c r="A29" s="5">
        <v>9</v>
      </c>
      <c r="B29" s="13" t="s">
        <v>160</v>
      </c>
      <c r="C29" s="13" t="s">
        <v>168</v>
      </c>
      <c r="D29" s="11">
        <v>100</v>
      </c>
      <c r="E29" s="11">
        <v>100</v>
      </c>
      <c r="F29" s="11">
        <v>100</v>
      </c>
      <c r="H29" s="8">
        <v>100</v>
      </c>
      <c r="I29" s="8">
        <v>0</v>
      </c>
    </row>
    <row r="30" spans="1:9" x14ac:dyDescent="0.2">
      <c r="A30" s="5">
        <v>10</v>
      </c>
      <c r="B30" s="13"/>
      <c r="C30" s="13" t="s">
        <v>169</v>
      </c>
      <c r="D30" s="11">
        <v>57.53</v>
      </c>
      <c r="E30" s="11">
        <v>89.287930900000006</v>
      </c>
      <c r="F30" s="11">
        <v>129.28077999999999</v>
      </c>
      <c r="H30" s="8">
        <v>92.032903630000007</v>
      </c>
      <c r="I30" s="8">
        <v>35.954064639999999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704F7-9F7F-B841-B6A0-1A7532C0828C}">
  <dimension ref="A1:L56"/>
  <sheetViews>
    <sheetView workbookViewId="0">
      <selection activeCell="C61" sqref="C61"/>
    </sheetView>
  </sheetViews>
  <sheetFormatPr baseColWidth="10" defaultColWidth="11" defaultRowHeight="16" x14ac:dyDescent="0.2"/>
  <cols>
    <col min="2" max="2" width="25" customWidth="1"/>
    <col min="7" max="7" width="23" customWidth="1"/>
    <col min="8" max="8" width="16.6640625" customWidth="1"/>
    <col min="9" max="9" width="28.1640625" customWidth="1"/>
    <col min="12" max="12" width="17.1640625" customWidth="1"/>
  </cols>
  <sheetData>
    <row r="1" spans="1:12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">
      <c r="A2" t="s">
        <v>135</v>
      </c>
      <c r="B2" s="3" t="s">
        <v>191</v>
      </c>
      <c r="C2" s="3"/>
      <c r="D2" s="10" t="s">
        <v>137</v>
      </c>
      <c r="E2" s="10" t="s">
        <v>138</v>
      </c>
      <c r="F2" s="10" t="s">
        <v>139</v>
      </c>
      <c r="G2" s="10" t="s">
        <v>141</v>
      </c>
      <c r="H2" s="10" t="s">
        <v>142</v>
      </c>
      <c r="I2" s="4" t="s">
        <v>143</v>
      </c>
      <c r="J2" s="4" t="s">
        <v>171</v>
      </c>
      <c r="K2" s="4" t="s">
        <v>145</v>
      </c>
      <c r="L2" s="4" t="s">
        <v>146</v>
      </c>
    </row>
    <row r="3" spans="1:12" x14ac:dyDescent="0.2">
      <c r="A3" s="5">
        <v>1</v>
      </c>
      <c r="B3" s="13" t="s">
        <v>172</v>
      </c>
      <c r="C3" s="3" t="s">
        <v>161</v>
      </c>
      <c r="D3" s="11">
        <v>100</v>
      </c>
      <c r="E3" s="11">
        <v>100</v>
      </c>
      <c r="F3" s="11">
        <v>100</v>
      </c>
      <c r="G3" s="10">
        <f>AVERAGE(D3:F3)</f>
        <v>100</v>
      </c>
      <c r="H3" s="10">
        <f>STDEV(D3:F3)</f>
        <v>0</v>
      </c>
      <c r="J3" s="4"/>
      <c r="K3" s="4"/>
      <c r="L3" s="4"/>
    </row>
    <row r="4" spans="1:12" x14ac:dyDescent="0.2">
      <c r="A4" s="5">
        <v>2</v>
      </c>
      <c r="B4" s="13"/>
      <c r="C4" s="3" t="s">
        <v>162</v>
      </c>
      <c r="D4" s="11">
        <v>7.81</v>
      </c>
      <c r="E4" s="11">
        <v>18.489028000000001</v>
      </c>
      <c r="F4" s="11">
        <v>16.55351581</v>
      </c>
      <c r="G4" s="10">
        <f t="shared" ref="G4:G14" si="0">AVERAGE(D4:F4)</f>
        <v>14.284181269999999</v>
      </c>
      <c r="H4" s="10">
        <f t="shared" ref="H4:H14" si="1">STDEV(D4:F4)</f>
        <v>5.689711697179729</v>
      </c>
      <c r="J4" s="4"/>
      <c r="K4" s="4"/>
      <c r="L4" s="4"/>
    </row>
    <row r="5" spans="1:12" x14ac:dyDescent="0.2">
      <c r="A5" s="5">
        <v>3</v>
      </c>
      <c r="B5" s="13" t="s">
        <v>173</v>
      </c>
      <c r="C5" s="3" t="s">
        <v>161</v>
      </c>
      <c r="D5" s="11">
        <v>83.23</v>
      </c>
      <c r="E5" s="11">
        <v>114.064162</v>
      </c>
      <c r="F5" s="11">
        <v>65.546754269999994</v>
      </c>
      <c r="G5" s="10">
        <f t="shared" si="0"/>
        <v>87.61363875666666</v>
      </c>
      <c r="H5" s="10">
        <f t="shared" si="1"/>
        <v>24.553959553837327</v>
      </c>
      <c r="J5" s="4"/>
      <c r="K5" s="4"/>
      <c r="L5" s="4"/>
    </row>
    <row r="6" spans="1:12" x14ac:dyDescent="0.2">
      <c r="A6" s="5">
        <v>4</v>
      </c>
      <c r="B6" s="13"/>
      <c r="C6" s="3" t="s">
        <v>162</v>
      </c>
      <c r="D6" s="11">
        <v>7.29</v>
      </c>
      <c r="E6" s="11">
        <v>22.695139000000001</v>
      </c>
      <c r="F6" s="11">
        <v>13.57283221</v>
      </c>
      <c r="G6" s="10">
        <f t="shared" si="0"/>
        <v>14.519323736666665</v>
      </c>
      <c r="H6" s="10">
        <f t="shared" si="1"/>
        <v>7.7460610351241836</v>
      </c>
      <c r="J6" s="4"/>
      <c r="K6" s="4"/>
      <c r="L6" s="4"/>
    </row>
    <row r="7" spans="1:12" x14ac:dyDescent="0.2">
      <c r="A7" s="5">
        <v>5</v>
      </c>
      <c r="B7" s="13" t="s">
        <v>174</v>
      </c>
      <c r="C7" s="3" t="s">
        <v>161</v>
      </c>
      <c r="D7" s="11">
        <v>79.63</v>
      </c>
      <c r="E7" s="11">
        <v>67.633079499999994</v>
      </c>
      <c r="F7" s="11">
        <v>57.174933119999999</v>
      </c>
      <c r="G7" s="10">
        <f t="shared" si="0"/>
        <v>68.14600420666666</v>
      </c>
      <c r="H7" s="10">
        <f t="shared" si="1"/>
        <v>11.236317277575868</v>
      </c>
      <c r="J7" s="4"/>
      <c r="K7" s="4"/>
      <c r="L7" s="4"/>
    </row>
    <row r="8" spans="1:12" x14ac:dyDescent="0.2">
      <c r="A8" s="5">
        <v>6</v>
      </c>
      <c r="B8" s="13"/>
      <c r="C8" s="3" t="s">
        <v>162</v>
      </c>
      <c r="D8" s="11">
        <v>7.9</v>
      </c>
      <c r="E8" s="11">
        <v>13.803970700000001</v>
      </c>
      <c r="F8" s="11">
        <v>9.207645071</v>
      </c>
      <c r="G8" s="10">
        <f t="shared" si="0"/>
        <v>10.303871923666668</v>
      </c>
      <c r="H8" s="10">
        <f t="shared" si="1"/>
        <v>3.1008873715430552</v>
      </c>
      <c r="J8" s="4"/>
      <c r="K8" s="4"/>
      <c r="L8" s="4"/>
    </row>
    <row r="9" spans="1:12" x14ac:dyDescent="0.2">
      <c r="A9" s="5">
        <v>7</v>
      </c>
      <c r="B9" s="13" t="s">
        <v>175</v>
      </c>
      <c r="C9" s="3" t="s">
        <v>161</v>
      </c>
      <c r="D9" s="11">
        <v>62.11</v>
      </c>
      <c r="E9" s="11">
        <v>46.439045200000002</v>
      </c>
      <c r="F9" s="11">
        <v>34.754589199999998</v>
      </c>
      <c r="G9" s="10">
        <f t="shared" si="0"/>
        <v>47.767878133333333</v>
      </c>
      <c r="H9" s="10">
        <f t="shared" si="1"/>
        <v>13.726032665439881</v>
      </c>
      <c r="I9" t="s">
        <v>180</v>
      </c>
      <c r="J9" s="4">
        <v>2.23E-2</v>
      </c>
      <c r="K9" s="4" t="s">
        <v>176</v>
      </c>
      <c r="L9" s="4" t="s">
        <v>154</v>
      </c>
    </row>
    <row r="10" spans="1:12" x14ac:dyDescent="0.2">
      <c r="A10" s="5">
        <v>8</v>
      </c>
      <c r="B10" s="13"/>
      <c r="C10" s="3" t="s">
        <v>162</v>
      </c>
      <c r="D10" s="11">
        <v>11.11</v>
      </c>
      <c r="E10" s="11">
        <v>18.659455399999999</v>
      </c>
      <c r="F10" s="11">
        <v>10.19273649</v>
      </c>
      <c r="G10" s="10">
        <f t="shared" si="0"/>
        <v>13.32073063</v>
      </c>
      <c r="H10" s="10">
        <f t="shared" si="1"/>
        <v>4.6461629022294311</v>
      </c>
      <c r="J10" s="4"/>
      <c r="K10" s="4"/>
      <c r="L10" s="4"/>
    </row>
    <row r="11" spans="1:12" x14ac:dyDescent="0.2">
      <c r="A11" s="5">
        <v>9</v>
      </c>
      <c r="B11" s="13" t="s">
        <v>177</v>
      </c>
      <c r="C11" s="3" t="s">
        <v>161</v>
      </c>
      <c r="D11" s="11">
        <v>46.17</v>
      </c>
      <c r="E11" s="11">
        <v>43.794804900000003</v>
      </c>
      <c r="F11" s="11">
        <v>33.515427619999997</v>
      </c>
      <c r="G11" s="10">
        <f t="shared" si="0"/>
        <v>41.160077506666667</v>
      </c>
      <c r="H11" s="10">
        <f t="shared" si="1"/>
        <v>6.7261349866063807</v>
      </c>
      <c r="I11" t="s">
        <v>181</v>
      </c>
      <c r="J11" s="4">
        <v>4.3E-3</v>
      </c>
      <c r="K11" s="4" t="s">
        <v>153</v>
      </c>
      <c r="L11" s="4" t="s">
        <v>154</v>
      </c>
    </row>
    <row r="12" spans="1:12" x14ac:dyDescent="0.2">
      <c r="A12" s="5">
        <v>10</v>
      </c>
      <c r="B12" s="13"/>
      <c r="C12" s="3" t="s">
        <v>162</v>
      </c>
      <c r="D12" s="11">
        <v>7.58</v>
      </c>
      <c r="E12" s="11">
        <v>14.0776235</v>
      </c>
      <c r="F12" s="11">
        <v>10.35859301</v>
      </c>
      <c r="G12" s="10">
        <f t="shared" si="0"/>
        <v>10.67207217</v>
      </c>
      <c r="H12" s="10">
        <f t="shared" si="1"/>
        <v>3.2601349166489686</v>
      </c>
    </row>
    <row r="13" spans="1:12" x14ac:dyDescent="0.2">
      <c r="A13" s="5">
        <v>11</v>
      </c>
      <c r="B13" s="13" t="s">
        <v>178</v>
      </c>
      <c r="C13" s="3" t="s">
        <v>161</v>
      </c>
      <c r="D13" s="11">
        <v>0.78</v>
      </c>
      <c r="E13" s="11">
        <v>4.4348681900000004</v>
      </c>
      <c r="F13" s="11">
        <v>2.992662121</v>
      </c>
      <c r="G13" s="10">
        <f t="shared" si="0"/>
        <v>2.7358434370000002</v>
      </c>
      <c r="H13" s="10">
        <f t="shared" si="1"/>
        <v>1.8409188599465993</v>
      </c>
    </row>
    <row r="14" spans="1:12" x14ac:dyDescent="0.2">
      <c r="A14" s="5">
        <v>12</v>
      </c>
      <c r="B14" s="3"/>
      <c r="C14" s="3" t="s">
        <v>162</v>
      </c>
      <c r="D14" s="11">
        <v>0.65</v>
      </c>
      <c r="E14" s="11">
        <v>4.5810827400000003</v>
      </c>
      <c r="F14" s="11">
        <v>3.1909709049999999</v>
      </c>
      <c r="G14" s="10">
        <f t="shared" si="0"/>
        <v>2.8073512150000002</v>
      </c>
      <c r="H14" s="10">
        <f t="shared" si="1"/>
        <v>1.9934206598453441</v>
      </c>
      <c r="I14" t="s">
        <v>179</v>
      </c>
    </row>
    <row r="16" spans="1:12" x14ac:dyDescent="0.2">
      <c r="A16" t="s">
        <v>135</v>
      </c>
      <c r="B16" s="3" t="s">
        <v>190</v>
      </c>
      <c r="C16" s="16"/>
      <c r="D16" s="4" t="s">
        <v>137</v>
      </c>
      <c r="E16" s="4" t="s">
        <v>138</v>
      </c>
      <c r="F16" s="4" t="s">
        <v>139</v>
      </c>
      <c r="G16" s="4" t="s">
        <v>192</v>
      </c>
      <c r="H16" s="4" t="s">
        <v>142</v>
      </c>
      <c r="I16" s="8" t="s">
        <v>143</v>
      </c>
      <c r="J16" s="8" t="s">
        <v>171</v>
      </c>
      <c r="K16" s="8" t="s">
        <v>145</v>
      </c>
      <c r="L16" s="8" t="s">
        <v>146</v>
      </c>
    </row>
    <row r="17" spans="1:12" x14ac:dyDescent="0.2">
      <c r="A17" s="5">
        <v>1</v>
      </c>
      <c r="B17" s="3" t="s">
        <v>182</v>
      </c>
      <c r="C17" s="3" t="s">
        <v>161</v>
      </c>
      <c r="D17" s="11">
        <v>78.569999999999993</v>
      </c>
      <c r="E17" s="11">
        <v>68.42</v>
      </c>
      <c r="F17" s="11">
        <v>100</v>
      </c>
      <c r="G17" s="4">
        <f>AVERAGE(D17:F17)</f>
        <v>82.33</v>
      </c>
      <c r="H17" s="4">
        <f>STDEV(D17:F17)</f>
        <v>16.122261007687399</v>
      </c>
      <c r="I17" s="4"/>
      <c r="J17" s="4"/>
      <c r="K17" s="4"/>
      <c r="L17" s="4"/>
    </row>
    <row r="18" spans="1:12" x14ac:dyDescent="0.2">
      <c r="A18" s="5">
        <v>2</v>
      </c>
      <c r="B18" s="3"/>
      <c r="C18" s="3" t="s">
        <v>162</v>
      </c>
      <c r="D18" s="11">
        <v>78.33</v>
      </c>
      <c r="E18" s="11">
        <v>64.239999999999995</v>
      </c>
      <c r="F18" s="11">
        <v>74.08</v>
      </c>
      <c r="G18" s="4">
        <f t="shared" ref="G18:G28" si="2">AVERAGE(D18:F18)</f>
        <v>72.216666666666654</v>
      </c>
      <c r="H18" s="4">
        <f t="shared" ref="H18:H28" si="3">STDEV(D18:F18)</f>
        <v>7.227449988296935</v>
      </c>
      <c r="I18" s="4"/>
      <c r="J18" s="4"/>
      <c r="K18" s="4"/>
      <c r="L18" s="4"/>
    </row>
    <row r="19" spans="1:12" x14ac:dyDescent="0.2">
      <c r="A19" s="5">
        <v>3</v>
      </c>
      <c r="B19" s="3" t="s">
        <v>183</v>
      </c>
      <c r="C19" s="3" t="s">
        <v>161</v>
      </c>
      <c r="D19" s="11">
        <v>71.930000000000007</v>
      </c>
      <c r="E19" s="11">
        <v>85.85</v>
      </c>
      <c r="F19" s="11">
        <v>87.47</v>
      </c>
      <c r="G19" s="4">
        <f t="shared" si="2"/>
        <v>81.75</v>
      </c>
      <c r="H19" s="4">
        <f t="shared" si="3"/>
        <v>8.5428566650740372</v>
      </c>
      <c r="I19" s="4"/>
      <c r="J19" s="4"/>
      <c r="K19" s="4"/>
      <c r="L19" s="4"/>
    </row>
    <row r="20" spans="1:12" x14ac:dyDescent="0.2">
      <c r="A20" s="5">
        <v>4</v>
      </c>
      <c r="B20" s="3"/>
      <c r="C20" s="3" t="s">
        <v>162</v>
      </c>
      <c r="D20" s="11">
        <v>66.819999999999993</v>
      </c>
      <c r="E20" s="11">
        <v>71.52</v>
      </c>
      <c r="F20" s="11">
        <v>71.680000000000007</v>
      </c>
      <c r="G20" s="4">
        <f t="shared" si="2"/>
        <v>70.006666666666661</v>
      </c>
      <c r="H20" s="4">
        <f t="shared" si="3"/>
        <v>2.7608935751552179</v>
      </c>
      <c r="I20" s="4"/>
      <c r="J20" s="4"/>
      <c r="K20" s="4"/>
      <c r="L20" s="4"/>
    </row>
    <row r="21" spans="1:12" x14ac:dyDescent="0.2">
      <c r="A21" s="5">
        <v>5</v>
      </c>
      <c r="B21" s="3" t="s">
        <v>184</v>
      </c>
      <c r="C21" s="3" t="s">
        <v>161</v>
      </c>
      <c r="D21" s="11">
        <v>100</v>
      </c>
      <c r="E21" s="11">
        <v>100</v>
      </c>
      <c r="F21" s="11">
        <v>92.41</v>
      </c>
      <c r="G21" s="4">
        <f t="shared" si="2"/>
        <v>97.469999999999985</v>
      </c>
      <c r="H21" s="4">
        <f t="shared" si="3"/>
        <v>4.382088543149262</v>
      </c>
      <c r="I21" s="4"/>
      <c r="J21" s="4"/>
      <c r="K21" s="4"/>
      <c r="L21" s="4"/>
    </row>
    <row r="22" spans="1:12" x14ac:dyDescent="0.2">
      <c r="A22" s="5">
        <v>6</v>
      </c>
      <c r="B22" s="3"/>
      <c r="C22" s="3" t="s">
        <v>162</v>
      </c>
      <c r="D22" s="11">
        <v>85.89</v>
      </c>
      <c r="E22" s="11">
        <v>90.81</v>
      </c>
      <c r="F22" s="11">
        <v>80.02</v>
      </c>
      <c r="G22" s="4">
        <f t="shared" si="2"/>
        <v>85.573333333333323</v>
      </c>
      <c r="H22" s="4">
        <f t="shared" si="3"/>
        <v>5.4019656916101724</v>
      </c>
      <c r="I22" s="4"/>
      <c r="J22" s="4"/>
      <c r="K22" s="4"/>
      <c r="L22" s="4"/>
    </row>
    <row r="23" spans="1:12" x14ac:dyDescent="0.2">
      <c r="A23" s="5">
        <v>7</v>
      </c>
      <c r="B23" s="3" t="s">
        <v>185</v>
      </c>
      <c r="C23" s="3" t="s">
        <v>161</v>
      </c>
      <c r="D23" s="11">
        <v>87.88</v>
      </c>
      <c r="E23" s="11">
        <v>91.71</v>
      </c>
      <c r="F23" s="11">
        <v>84.02</v>
      </c>
      <c r="G23" s="4">
        <f t="shared" si="2"/>
        <v>87.86999999999999</v>
      </c>
      <c r="H23" s="4">
        <f t="shared" si="3"/>
        <v>3.8450097529135077</v>
      </c>
      <c r="I23" s="4"/>
      <c r="J23" s="4"/>
      <c r="K23" s="4"/>
      <c r="L23" s="4"/>
    </row>
    <row r="24" spans="1:12" x14ac:dyDescent="0.2">
      <c r="A24" s="5">
        <v>8</v>
      </c>
      <c r="B24" s="3"/>
      <c r="C24" s="3" t="s">
        <v>162</v>
      </c>
      <c r="D24" s="11">
        <v>77.459999999999994</v>
      </c>
      <c r="E24" s="11">
        <v>78.64</v>
      </c>
      <c r="F24" s="11">
        <v>85.52</v>
      </c>
      <c r="G24" s="4">
        <f t="shared" si="2"/>
        <v>80.540000000000006</v>
      </c>
      <c r="H24" s="4">
        <f t="shared" si="3"/>
        <v>4.3529759935014569</v>
      </c>
      <c r="I24" s="4"/>
      <c r="J24" s="4"/>
      <c r="K24" s="4"/>
      <c r="L24" s="4"/>
    </row>
    <row r="25" spans="1:12" x14ac:dyDescent="0.2">
      <c r="A25" s="5">
        <v>9</v>
      </c>
      <c r="B25" s="3" t="s">
        <v>186</v>
      </c>
      <c r="C25" s="3" t="s">
        <v>161</v>
      </c>
      <c r="D25" s="11">
        <v>71.55</v>
      </c>
      <c r="E25" s="11">
        <v>78.87</v>
      </c>
      <c r="F25" s="11">
        <v>87.73</v>
      </c>
      <c r="G25" s="4">
        <f t="shared" si="2"/>
        <v>79.38333333333334</v>
      </c>
      <c r="H25" s="4">
        <f t="shared" si="3"/>
        <v>8.1022054610663492</v>
      </c>
      <c r="I25" s="4" t="s">
        <v>181</v>
      </c>
      <c r="J25" s="4">
        <v>0.7097</v>
      </c>
      <c r="K25" s="4" t="s">
        <v>187</v>
      </c>
      <c r="L25" s="4" t="s">
        <v>188</v>
      </c>
    </row>
    <row r="26" spans="1:12" x14ac:dyDescent="0.2">
      <c r="A26" s="5">
        <v>10</v>
      </c>
      <c r="B26" s="3"/>
      <c r="C26" s="3" t="s">
        <v>162</v>
      </c>
      <c r="D26" s="11">
        <v>65.38</v>
      </c>
      <c r="E26" s="11">
        <v>70.430000000000007</v>
      </c>
      <c r="F26" s="11">
        <v>79.98</v>
      </c>
      <c r="G26" s="4">
        <f t="shared" si="2"/>
        <v>71.930000000000007</v>
      </c>
      <c r="H26" s="4">
        <f t="shared" si="3"/>
        <v>7.4146813822307998</v>
      </c>
      <c r="I26" s="4"/>
      <c r="J26" s="4"/>
      <c r="K26" s="4"/>
      <c r="L26" s="4"/>
    </row>
    <row r="27" spans="1:12" x14ac:dyDescent="0.2">
      <c r="A27" s="5">
        <v>11</v>
      </c>
      <c r="B27" s="3" t="s">
        <v>189</v>
      </c>
      <c r="C27" s="3" t="s">
        <v>161</v>
      </c>
      <c r="D27" s="11">
        <v>0.57999999999999996</v>
      </c>
      <c r="E27" s="11">
        <v>0.64</v>
      </c>
      <c r="F27" s="11">
        <v>0.83</v>
      </c>
      <c r="G27" s="4">
        <f t="shared" si="2"/>
        <v>0.68333333333333324</v>
      </c>
      <c r="H27" s="4">
        <f t="shared" si="3"/>
        <v>0.13051181300301265</v>
      </c>
      <c r="I27" s="4"/>
      <c r="J27" s="4"/>
      <c r="K27" s="4"/>
      <c r="L27" s="4"/>
    </row>
    <row r="28" spans="1:12" x14ac:dyDescent="0.2">
      <c r="A28" s="5">
        <v>12</v>
      </c>
      <c r="B28" s="3"/>
      <c r="C28" s="3" t="s">
        <v>162</v>
      </c>
      <c r="D28" s="11">
        <v>0.65</v>
      </c>
      <c r="E28" s="11">
        <v>0.64</v>
      </c>
      <c r="F28" s="11">
        <v>0.77</v>
      </c>
      <c r="G28" s="4">
        <f t="shared" si="2"/>
        <v>0.68666666666666665</v>
      </c>
      <c r="H28" s="4">
        <f t="shared" si="3"/>
        <v>7.2341781380702352E-2</v>
      </c>
      <c r="I28" s="4"/>
      <c r="J28" s="4"/>
      <c r="K28" s="4"/>
      <c r="L28" s="4"/>
    </row>
    <row r="30" spans="1:12" x14ac:dyDescent="0.2">
      <c r="A30" t="s">
        <v>135</v>
      </c>
      <c r="B30" s="3" t="s">
        <v>191</v>
      </c>
      <c r="C30" s="3"/>
      <c r="D30" s="4" t="s">
        <v>137</v>
      </c>
      <c r="E30" s="4" t="s">
        <v>138</v>
      </c>
      <c r="F30" s="4" t="s">
        <v>139</v>
      </c>
      <c r="G30" s="4" t="s">
        <v>141</v>
      </c>
      <c r="H30" s="4" t="s">
        <v>142</v>
      </c>
      <c r="I30" s="8" t="s">
        <v>143</v>
      </c>
      <c r="J30" s="8" t="s">
        <v>171</v>
      </c>
      <c r="K30" s="8" t="s">
        <v>145</v>
      </c>
      <c r="L30" s="8" t="s">
        <v>146</v>
      </c>
    </row>
    <row r="31" spans="1:12" x14ac:dyDescent="0.2">
      <c r="A31" s="5">
        <v>1</v>
      </c>
      <c r="B31" s="3" t="s">
        <v>172</v>
      </c>
      <c r="C31" s="3" t="s">
        <v>166</v>
      </c>
      <c r="D31" s="11">
        <v>100</v>
      </c>
      <c r="E31" s="11">
        <v>100</v>
      </c>
      <c r="F31" s="11">
        <v>100</v>
      </c>
      <c r="G31" s="4">
        <f>AVERAGE(D31:F31)</f>
        <v>100</v>
      </c>
      <c r="H31" s="4">
        <f>STDEV(D31:F31)</f>
        <v>0</v>
      </c>
    </row>
    <row r="32" spans="1:12" x14ac:dyDescent="0.2">
      <c r="A32" s="5">
        <v>2</v>
      </c>
      <c r="B32" s="3"/>
      <c r="C32" s="3" t="s">
        <v>167</v>
      </c>
      <c r="D32" s="11">
        <v>21.65</v>
      </c>
      <c r="E32" s="11">
        <v>20.93</v>
      </c>
      <c r="F32" s="11">
        <v>20.46</v>
      </c>
      <c r="G32" s="4">
        <f t="shared" ref="G32:G42" si="4">AVERAGE(D32:F32)</f>
        <v>21.013333333333332</v>
      </c>
      <c r="H32" s="4">
        <f t="shared" ref="H32:H42" si="5">STDEV(D32:F32)</f>
        <v>0.5993607705992543</v>
      </c>
    </row>
    <row r="33" spans="1:12" x14ac:dyDescent="0.2">
      <c r="A33" s="5">
        <v>3</v>
      </c>
      <c r="B33" s="3" t="s">
        <v>173</v>
      </c>
      <c r="C33" s="3" t="s">
        <v>166</v>
      </c>
      <c r="D33" s="11">
        <v>82.35</v>
      </c>
      <c r="E33" s="11">
        <v>84.42</v>
      </c>
      <c r="F33" s="11">
        <v>90.21</v>
      </c>
      <c r="G33" s="4">
        <f t="shared" si="4"/>
        <v>85.659999999999982</v>
      </c>
      <c r="H33" s="4">
        <f t="shared" si="5"/>
        <v>4.0740765824908092</v>
      </c>
    </row>
    <row r="34" spans="1:12" x14ac:dyDescent="0.2">
      <c r="A34" s="5">
        <v>4</v>
      </c>
      <c r="B34" s="3"/>
      <c r="C34" s="3" t="s">
        <v>167</v>
      </c>
      <c r="D34" s="11">
        <v>31.09</v>
      </c>
      <c r="E34" s="11">
        <v>35.81</v>
      </c>
      <c r="F34" s="11">
        <v>22.09</v>
      </c>
      <c r="G34" s="4">
        <f t="shared" si="4"/>
        <v>29.663333333333338</v>
      </c>
      <c r="H34" s="4">
        <f t="shared" si="5"/>
        <v>6.9703754083501854</v>
      </c>
    </row>
    <row r="35" spans="1:12" x14ac:dyDescent="0.2">
      <c r="A35" s="5">
        <v>5</v>
      </c>
      <c r="B35" s="3" t="s">
        <v>175</v>
      </c>
      <c r="C35" s="3" t="s">
        <v>166</v>
      </c>
      <c r="D35" s="11">
        <v>90.47</v>
      </c>
      <c r="E35" s="11">
        <v>72.459999999999994</v>
      </c>
      <c r="F35" s="11">
        <v>74.86</v>
      </c>
      <c r="G35" s="4">
        <f t="shared" si="4"/>
        <v>79.263333333333335</v>
      </c>
      <c r="H35" s="4">
        <f t="shared" si="5"/>
        <v>9.7791632225529135</v>
      </c>
    </row>
    <row r="36" spans="1:12" x14ac:dyDescent="0.2">
      <c r="A36" s="5">
        <v>6</v>
      </c>
      <c r="B36" s="3"/>
      <c r="C36" s="3" t="s">
        <v>167</v>
      </c>
      <c r="D36" s="11">
        <v>22.86</v>
      </c>
      <c r="E36" s="11">
        <v>17.52</v>
      </c>
      <c r="F36" s="11">
        <v>18.09</v>
      </c>
      <c r="G36" s="4">
        <f t="shared" si="4"/>
        <v>19.489999999999998</v>
      </c>
      <c r="H36" s="4">
        <f t="shared" si="5"/>
        <v>2.9323881052821217</v>
      </c>
    </row>
    <row r="37" spans="1:12" x14ac:dyDescent="0.2">
      <c r="A37" s="5">
        <v>7</v>
      </c>
      <c r="B37" s="3" t="s">
        <v>177</v>
      </c>
      <c r="C37" s="3" t="s">
        <v>166</v>
      </c>
      <c r="D37" s="11">
        <v>52.41</v>
      </c>
      <c r="E37" s="11">
        <v>36.369999999999997</v>
      </c>
      <c r="F37" s="11">
        <v>39.24</v>
      </c>
      <c r="G37" s="4">
        <f t="shared" si="4"/>
        <v>42.673333333333339</v>
      </c>
      <c r="H37" s="4">
        <f t="shared" si="5"/>
        <v>8.5534340082409202</v>
      </c>
      <c r="I37" t="s">
        <v>180</v>
      </c>
      <c r="J37" s="4">
        <v>7.3000000000000001E-3</v>
      </c>
      <c r="K37" s="4" t="s">
        <v>153</v>
      </c>
      <c r="L37" s="4" t="s">
        <v>154</v>
      </c>
    </row>
    <row r="38" spans="1:12" x14ac:dyDescent="0.2">
      <c r="A38" s="5">
        <v>8</v>
      </c>
      <c r="B38" s="3"/>
      <c r="C38" s="3" t="s">
        <v>167</v>
      </c>
      <c r="D38" s="11">
        <v>11.92</v>
      </c>
      <c r="E38" s="11">
        <v>12.11</v>
      </c>
      <c r="F38" s="11">
        <v>12.77</v>
      </c>
      <c r="G38" s="4">
        <f t="shared" si="4"/>
        <v>12.266666666666666</v>
      </c>
      <c r="H38" s="4">
        <f t="shared" si="5"/>
        <v>0.44613152021946761</v>
      </c>
      <c r="J38" s="4"/>
      <c r="K38" s="4"/>
      <c r="L38" s="4"/>
    </row>
    <row r="39" spans="1:12" x14ac:dyDescent="0.2">
      <c r="A39" s="5">
        <v>9</v>
      </c>
      <c r="B39" s="3" t="s">
        <v>193</v>
      </c>
      <c r="C39" s="3" t="s">
        <v>166</v>
      </c>
      <c r="D39" s="11">
        <v>47.29</v>
      </c>
      <c r="E39" s="11">
        <v>42.78</v>
      </c>
      <c r="F39" s="11">
        <v>46.4</v>
      </c>
      <c r="G39" s="4">
        <f t="shared" si="4"/>
        <v>45.49</v>
      </c>
      <c r="H39" s="4">
        <f t="shared" si="5"/>
        <v>2.3887444400772542</v>
      </c>
      <c r="I39" t="s">
        <v>181</v>
      </c>
      <c r="J39" s="4">
        <v>5.9999999999999995E-4</v>
      </c>
      <c r="K39" s="4" t="s">
        <v>194</v>
      </c>
      <c r="L39" s="4" t="s">
        <v>154</v>
      </c>
    </row>
    <row r="40" spans="1:12" x14ac:dyDescent="0.2">
      <c r="A40" s="5">
        <v>10</v>
      </c>
      <c r="B40" s="3"/>
      <c r="C40" s="3" t="s">
        <v>167</v>
      </c>
      <c r="D40" s="11">
        <v>10.79</v>
      </c>
      <c r="E40" s="11">
        <v>12.09</v>
      </c>
      <c r="F40" s="11">
        <v>14</v>
      </c>
      <c r="G40" s="4">
        <f t="shared" si="4"/>
        <v>12.293333333333331</v>
      </c>
      <c r="H40" s="4">
        <f t="shared" si="5"/>
        <v>1.6146310208011583</v>
      </c>
    </row>
    <row r="41" spans="1:12" x14ac:dyDescent="0.2">
      <c r="A41" s="5">
        <v>11</v>
      </c>
      <c r="B41" s="3" t="s">
        <v>178</v>
      </c>
      <c r="C41" s="3" t="s">
        <v>166</v>
      </c>
      <c r="D41" s="11">
        <v>0.49</v>
      </c>
      <c r="E41" s="11">
        <v>1.1000000000000001</v>
      </c>
      <c r="F41" s="11">
        <v>0.96</v>
      </c>
      <c r="G41" s="4">
        <f t="shared" si="4"/>
        <v>0.85</v>
      </c>
      <c r="H41" s="4">
        <f t="shared" si="5"/>
        <v>0.31953090617340929</v>
      </c>
    </row>
    <row r="42" spans="1:12" x14ac:dyDescent="0.2">
      <c r="A42" s="5">
        <v>12</v>
      </c>
      <c r="B42" s="16"/>
      <c r="C42" s="3" t="s">
        <v>167</v>
      </c>
      <c r="D42" s="11">
        <v>0.38</v>
      </c>
      <c r="E42" s="11">
        <v>1.08</v>
      </c>
      <c r="F42" s="11">
        <v>1.07</v>
      </c>
      <c r="G42" s="4">
        <f t="shared" si="4"/>
        <v>0.84333333333333338</v>
      </c>
      <c r="H42" s="4">
        <f t="shared" si="5"/>
        <v>0.40128958787057178</v>
      </c>
    </row>
    <row r="44" spans="1:12" x14ac:dyDescent="0.2">
      <c r="A44" t="s">
        <v>135</v>
      </c>
      <c r="B44" s="3" t="s">
        <v>190</v>
      </c>
      <c r="C44" s="3"/>
      <c r="D44" s="10" t="s">
        <v>137</v>
      </c>
      <c r="E44" s="10" t="s">
        <v>138</v>
      </c>
      <c r="F44" s="10" t="s">
        <v>139</v>
      </c>
      <c r="G44" s="10" t="s">
        <v>192</v>
      </c>
      <c r="H44" s="10" t="s">
        <v>142</v>
      </c>
      <c r="I44" s="8" t="s">
        <v>143</v>
      </c>
      <c r="J44" s="8" t="s">
        <v>171</v>
      </c>
      <c r="K44" s="8" t="s">
        <v>145</v>
      </c>
      <c r="L44" s="8" t="s">
        <v>146</v>
      </c>
    </row>
    <row r="45" spans="1:12" x14ac:dyDescent="0.2">
      <c r="A45" s="5">
        <v>1</v>
      </c>
      <c r="B45" s="3" t="s">
        <v>195</v>
      </c>
      <c r="C45" s="3" t="s">
        <v>166</v>
      </c>
      <c r="D45" s="11">
        <v>74.47</v>
      </c>
      <c r="E45" s="11">
        <v>86.88</v>
      </c>
      <c r="F45" s="11">
        <v>95.66</v>
      </c>
      <c r="G45" s="10">
        <f>AVERAGE(D45:F45)</f>
        <v>85.67</v>
      </c>
      <c r="H45" s="10">
        <f>STDEV(D45:F45)</f>
        <v>10.646694322652543</v>
      </c>
    </row>
    <row r="46" spans="1:12" x14ac:dyDescent="0.2">
      <c r="A46" s="5">
        <v>2</v>
      </c>
      <c r="B46" s="3"/>
      <c r="C46" s="3" t="s">
        <v>167</v>
      </c>
      <c r="D46" s="11">
        <v>64.09</v>
      </c>
      <c r="E46" s="11">
        <v>57.99</v>
      </c>
      <c r="F46" s="11">
        <v>58.53</v>
      </c>
      <c r="G46" s="10">
        <f t="shared" ref="G46:G56" si="6">AVERAGE(D46:F46)</f>
        <v>60.20333333333334</v>
      </c>
      <c r="H46" s="10">
        <f t="shared" ref="H46:H56" si="7">STDEV(D46:F46)</f>
        <v>3.3767637366764851</v>
      </c>
    </row>
    <row r="47" spans="1:12" x14ac:dyDescent="0.2">
      <c r="A47" s="5">
        <v>3</v>
      </c>
      <c r="B47" s="3" t="s">
        <v>183</v>
      </c>
      <c r="C47" s="3" t="s">
        <v>166</v>
      </c>
      <c r="D47" s="11">
        <v>81.06</v>
      </c>
      <c r="E47" s="11">
        <v>100</v>
      </c>
      <c r="F47" s="11">
        <v>88.72</v>
      </c>
      <c r="G47" s="10">
        <f t="shared" si="6"/>
        <v>89.926666666666662</v>
      </c>
      <c r="H47" s="10">
        <f t="shared" si="7"/>
        <v>9.5274830534267192</v>
      </c>
    </row>
    <row r="48" spans="1:12" x14ac:dyDescent="0.2">
      <c r="A48" s="5">
        <v>4</v>
      </c>
      <c r="B48" s="3"/>
      <c r="C48" s="3" t="s">
        <v>167</v>
      </c>
      <c r="D48" s="11">
        <v>61.56</v>
      </c>
      <c r="E48" s="11">
        <v>71.099999999999994</v>
      </c>
      <c r="F48" s="11">
        <v>62.98</v>
      </c>
      <c r="G48" s="10">
        <f t="shared" si="6"/>
        <v>65.213333333333324</v>
      </c>
      <c r="H48" s="10">
        <f t="shared" si="7"/>
        <v>5.1472063620310875</v>
      </c>
    </row>
    <row r="49" spans="1:12" x14ac:dyDescent="0.2">
      <c r="A49" s="5">
        <v>5</v>
      </c>
      <c r="B49" s="3" t="s">
        <v>185</v>
      </c>
      <c r="C49" s="3" t="s">
        <v>166</v>
      </c>
      <c r="D49" s="11">
        <v>100</v>
      </c>
      <c r="E49" s="11">
        <v>98.59</v>
      </c>
      <c r="F49" s="11">
        <v>100</v>
      </c>
      <c r="G49" s="10">
        <f t="shared" si="6"/>
        <v>99.530000000000015</v>
      </c>
      <c r="H49" s="10">
        <f t="shared" si="7"/>
        <v>0.81406387955737036</v>
      </c>
    </row>
    <row r="50" spans="1:12" x14ac:dyDescent="0.2">
      <c r="A50" s="5">
        <v>6</v>
      </c>
      <c r="B50" s="3"/>
      <c r="C50" s="3" t="s">
        <v>167</v>
      </c>
      <c r="D50" s="11">
        <v>78.61</v>
      </c>
      <c r="E50" s="11">
        <v>84.91</v>
      </c>
      <c r="F50" s="11">
        <v>62.13</v>
      </c>
      <c r="G50" s="10">
        <f t="shared" si="6"/>
        <v>75.216666666666654</v>
      </c>
      <c r="H50" s="10">
        <f t="shared" si="7"/>
        <v>11.762998483946822</v>
      </c>
    </row>
    <row r="51" spans="1:12" x14ac:dyDescent="0.2">
      <c r="A51" s="5">
        <v>7</v>
      </c>
      <c r="B51" s="3" t="s">
        <v>186</v>
      </c>
      <c r="C51" s="3" t="s">
        <v>166</v>
      </c>
      <c r="D51" s="11">
        <v>80.06</v>
      </c>
      <c r="E51" s="11">
        <v>80.53</v>
      </c>
      <c r="F51" s="11">
        <v>76.11</v>
      </c>
      <c r="G51" s="10">
        <f t="shared" si="6"/>
        <v>78.899999999999991</v>
      </c>
      <c r="H51" s="10">
        <f t="shared" si="7"/>
        <v>2.427611995356755</v>
      </c>
    </row>
    <row r="52" spans="1:12" x14ac:dyDescent="0.2">
      <c r="A52" s="5">
        <v>8</v>
      </c>
      <c r="B52" s="3"/>
      <c r="C52" s="3" t="s">
        <v>167</v>
      </c>
      <c r="D52" s="11">
        <v>51.54</v>
      </c>
      <c r="E52" s="11">
        <v>65.069999999999993</v>
      </c>
      <c r="F52" s="11">
        <v>45.11</v>
      </c>
      <c r="G52" s="10">
        <f t="shared" si="6"/>
        <v>53.906666666666659</v>
      </c>
      <c r="H52" s="10">
        <f t="shared" si="7"/>
        <v>10.188289028749356</v>
      </c>
    </row>
    <row r="53" spans="1:12" x14ac:dyDescent="0.2">
      <c r="A53" s="5">
        <v>9</v>
      </c>
      <c r="B53" s="3" t="s">
        <v>196</v>
      </c>
      <c r="C53" s="3" t="s">
        <v>166</v>
      </c>
      <c r="D53" s="11">
        <v>71.2</v>
      </c>
      <c r="E53" s="11">
        <v>89.78</v>
      </c>
      <c r="F53" s="11">
        <v>69</v>
      </c>
      <c r="G53" s="10">
        <f t="shared" si="6"/>
        <v>76.660000000000011</v>
      </c>
      <c r="H53" s="10">
        <f t="shared" si="7"/>
        <v>11.415375596098418</v>
      </c>
      <c r="I53" s="17" t="s">
        <v>181</v>
      </c>
      <c r="J53" s="4">
        <v>0.42230000000000001</v>
      </c>
      <c r="K53" s="4" t="s">
        <v>187</v>
      </c>
      <c r="L53" s="4" t="s">
        <v>188</v>
      </c>
    </row>
    <row r="54" spans="1:12" x14ac:dyDescent="0.2">
      <c r="A54" s="5">
        <v>10</v>
      </c>
      <c r="B54" s="3"/>
      <c r="C54" s="3" t="s">
        <v>167</v>
      </c>
      <c r="D54" s="11">
        <v>43.37</v>
      </c>
      <c r="E54" s="11">
        <v>54.57</v>
      </c>
      <c r="F54" s="11">
        <v>45.95</v>
      </c>
      <c r="G54" s="10">
        <f t="shared" si="6"/>
        <v>47.963333333333331</v>
      </c>
      <c r="H54" s="10">
        <f t="shared" si="7"/>
        <v>5.8651626860073831</v>
      </c>
    </row>
    <row r="55" spans="1:12" x14ac:dyDescent="0.2">
      <c r="A55" s="5">
        <v>11</v>
      </c>
      <c r="B55" s="3" t="s">
        <v>197</v>
      </c>
      <c r="C55" s="3" t="s">
        <v>166</v>
      </c>
      <c r="D55" s="11">
        <v>0.69</v>
      </c>
      <c r="E55" s="11">
        <v>0.67</v>
      </c>
      <c r="F55" s="11">
        <v>0.97</v>
      </c>
      <c r="G55" s="10">
        <f t="shared" si="6"/>
        <v>0.77666666666666673</v>
      </c>
      <c r="H55" s="10">
        <f t="shared" si="7"/>
        <v>0.16772994167212135</v>
      </c>
    </row>
    <row r="56" spans="1:12" x14ac:dyDescent="0.2">
      <c r="A56" s="5">
        <v>12</v>
      </c>
      <c r="B56" s="3"/>
      <c r="C56" s="3" t="s">
        <v>167</v>
      </c>
      <c r="D56" s="11">
        <v>0.57999999999999996</v>
      </c>
      <c r="E56" s="11">
        <v>0.5</v>
      </c>
      <c r="F56" s="11">
        <v>0.79</v>
      </c>
      <c r="G56" s="10">
        <f t="shared" si="6"/>
        <v>0.62333333333333341</v>
      </c>
      <c r="H56" s="10">
        <f t="shared" si="7"/>
        <v>0.14977761292440639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2A1CB-FC6F-2948-9ACD-92BF4A184502}">
  <dimension ref="A1:L15"/>
  <sheetViews>
    <sheetView workbookViewId="0">
      <selection activeCell="L3" sqref="L3"/>
    </sheetView>
  </sheetViews>
  <sheetFormatPr baseColWidth="10" defaultRowHeight="16" x14ac:dyDescent="0.2"/>
  <cols>
    <col min="2" max="3" width="16.83203125" customWidth="1"/>
    <col min="9" max="9" width="25.83203125" customWidth="1"/>
    <col min="10" max="11" width="16.83203125" customWidth="1"/>
    <col min="12" max="12" width="18.83203125" customWidth="1"/>
  </cols>
  <sheetData>
    <row r="1" spans="1:12" x14ac:dyDescent="0.2">
      <c r="A1" s="14" t="s">
        <v>212</v>
      </c>
    </row>
    <row r="2" spans="1:12" x14ac:dyDescent="0.2">
      <c r="A2" s="18"/>
      <c r="B2" s="19"/>
      <c r="C2" s="20"/>
    </row>
    <row r="3" spans="1:12" ht="17" x14ac:dyDescent="0.2">
      <c r="A3" s="18" t="s">
        <v>135</v>
      </c>
      <c r="B3" s="22"/>
      <c r="C3" s="23"/>
      <c r="D3" s="20" t="s">
        <v>137</v>
      </c>
      <c r="E3" s="20" t="s">
        <v>138</v>
      </c>
      <c r="F3" s="20" t="s">
        <v>139</v>
      </c>
      <c r="G3" s="20" t="s">
        <v>198</v>
      </c>
      <c r="H3" s="21" t="s">
        <v>199</v>
      </c>
      <c r="I3" s="21" t="s">
        <v>143</v>
      </c>
      <c r="J3" s="21" t="s">
        <v>171</v>
      </c>
      <c r="K3" s="30" t="s">
        <v>145</v>
      </c>
      <c r="L3" s="30" t="s">
        <v>211</v>
      </c>
    </row>
    <row r="4" spans="1:12" x14ac:dyDescent="0.2">
      <c r="A4" s="5">
        <v>1</v>
      </c>
      <c r="B4" s="22" t="s">
        <v>200</v>
      </c>
      <c r="C4" s="25" t="s">
        <v>201</v>
      </c>
      <c r="D4" s="20">
        <v>8.2000000000000003E-2</v>
      </c>
      <c r="E4" s="20">
        <v>3.8537193466981701E-2</v>
      </c>
      <c r="F4" s="20">
        <v>7.3680109865042684E-2</v>
      </c>
      <c r="G4" s="20">
        <f>AVERAGE(D4:F4)</f>
        <v>6.4739101110674796E-2</v>
      </c>
      <c r="H4" s="24">
        <f>STDEVP(D4:F4)</f>
        <v>1.8836314503124119E-2</v>
      </c>
    </row>
    <row r="5" spans="1:12" x14ac:dyDescent="0.2">
      <c r="A5" s="5">
        <v>2</v>
      </c>
      <c r="B5" s="22" t="s">
        <v>200</v>
      </c>
      <c r="C5" s="25" t="s">
        <v>202</v>
      </c>
      <c r="D5" s="20">
        <v>0.13300000000000001</v>
      </c>
      <c r="E5" s="20">
        <v>1.9463364883793334E-2</v>
      </c>
      <c r="F5" s="20">
        <v>0.11711424414134813</v>
      </c>
      <c r="G5" s="20">
        <f t="shared" ref="G5:G15" si="0">AVERAGE(D5:F5)</f>
        <v>8.9859203008380503E-2</v>
      </c>
      <c r="H5" s="24">
        <f t="shared" ref="H5:H15" si="1">STDEVP(D5:F5)</f>
        <v>5.0198073195077138E-2</v>
      </c>
    </row>
    <row r="6" spans="1:12" x14ac:dyDescent="0.2">
      <c r="A6" s="5">
        <v>3</v>
      </c>
      <c r="B6" s="26" t="s">
        <v>200</v>
      </c>
      <c r="C6" s="27" t="s">
        <v>203</v>
      </c>
      <c r="D6" s="28">
        <v>0.71</v>
      </c>
      <c r="E6" s="28">
        <v>0.73509095220839105</v>
      </c>
      <c r="F6" s="28">
        <v>0.69936460651515597</v>
      </c>
      <c r="G6" s="28">
        <f t="shared" si="0"/>
        <v>0.7148185195745157</v>
      </c>
      <c r="H6" s="29">
        <f t="shared" si="1"/>
        <v>1.4977906892389365E-2</v>
      </c>
    </row>
    <row r="7" spans="1:12" x14ac:dyDescent="0.2">
      <c r="A7" s="5">
        <v>4</v>
      </c>
      <c r="B7" s="22" t="s">
        <v>204</v>
      </c>
      <c r="C7" s="25" t="s">
        <v>201</v>
      </c>
      <c r="D7" s="20">
        <v>6.8000000000000005E-2</v>
      </c>
      <c r="E7" s="20">
        <v>6.8179220415314726E-2</v>
      </c>
      <c r="F7" s="20">
        <v>3.6976538454458585E-2</v>
      </c>
      <c r="G7" s="20">
        <f t="shared" si="0"/>
        <v>5.7718586289924434E-2</v>
      </c>
      <c r="H7" s="24">
        <f t="shared" si="1"/>
        <v>1.4667025176585316E-2</v>
      </c>
    </row>
    <row r="8" spans="1:12" x14ac:dyDescent="0.2">
      <c r="A8" s="5">
        <v>5</v>
      </c>
      <c r="B8" s="22" t="s">
        <v>204</v>
      </c>
      <c r="C8" s="25" t="s">
        <v>202</v>
      </c>
      <c r="D8" s="20">
        <v>0.06</v>
      </c>
      <c r="E8" s="20">
        <v>6.068445919132448E-2</v>
      </c>
      <c r="F8" s="20">
        <v>3.976559405823233E-2</v>
      </c>
      <c r="G8" s="20">
        <f t="shared" si="0"/>
        <v>5.3483351083185603E-2</v>
      </c>
      <c r="H8" s="24">
        <f t="shared" si="1"/>
        <v>9.7039429938861697E-3</v>
      </c>
    </row>
    <row r="9" spans="1:12" x14ac:dyDescent="0.2">
      <c r="A9" s="5">
        <v>6</v>
      </c>
      <c r="B9" s="26" t="s">
        <v>204</v>
      </c>
      <c r="C9" s="27" t="s">
        <v>203</v>
      </c>
      <c r="D9" s="28">
        <v>0.8</v>
      </c>
      <c r="E9" s="28">
        <v>0.78392807593768754</v>
      </c>
      <c r="F9" s="28">
        <v>0.92298148166065674</v>
      </c>
      <c r="G9" s="28">
        <f t="shared" si="0"/>
        <v>0.83563651919944804</v>
      </c>
      <c r="H9" s="29">
        <f t="shared" si="1"/>
        <v>6.2109760565623624E-2</v>
      </c>
      <c r="I9" s="21" t="s">
        <v>207</v>
      </c>
      <c r="J9" s="24">
        <v>0.14915193800000001</v>
      </c>
      <c r="K9" s="24" t="s">
        <v>208</v>
      </c>
      <c r="L9" s="24" t="s">
        <v>188</v>
      </c>
    </row>
    <row r="10" spans="1:12" x14ac:dyDescent="0.2">
      <c r="A10" s="5">
        <v>7</v>
      </c>
      <c r="B10" s="22" t="s">
        <v>205</v>
      </c>
      <c r="C10" s="25" t="s">
        <v>201</v>
      </c>
      <c r="D10" s="20">
        <v>4.1000000000000002E-2</v>
      </c>
      <c r="E10" s="20">
        <v>2.8655216841181629E-2</v>
      </c>
      <c r="F10" s="20">
        <v>1.9026998881357731E-3</v>
      </c>
      <c r="G10" s="20">
        <f t="shared" si="0"/>
        <v>2.3852638909772465E-2</v>
      </c>
      <c r="H10" s="24">
        <f t="shared" si="1"/>
        <v>1.6318665899305591E-2</v>
      </c>
    </row>
    <row r="11" spans="1:12" x14ac:dyDescent="0.2">
      <c r="A11" s="5">
        <v>8</v>
      </c>
      <c r="B11" s="22" t="s">
        <v>205</v>
      </c>
      <c r="C11" s="25" t="s">
        <v>202</v>
      </c>
      <c r="D11" s="20">
        <v>5.5E-2</v>
      </c>
      <c r="E11" s="20">
        <v>1.377958833300519E-2</v>
      </c>
      <c r="F11" s="20">
        <v>3.517259990537154E-2</v>
      </c>
      <c r="G11" s="20">
        <f t="shared" si="0"/>
        <v>3.4650729412792243E-2</v>
      </c>
      <c r="H11" s="24">
        <f t="shared" si="1"/>
        <v>1.683220813613787E-2</v>
      </c>
    </row>
    <row r="12" spans="1:12" x14ac:dyDescent="0.2">
      <c r="A12" s="5">
        <v>9</v>
      </c>
      <c r="B12" s="26" t="s">
        <v>205</v>
      </c>
      <c r="C12" s="27" t="s">
        <v>203</v>
      </c>
      <c r="D12" s="28">
        <v>0.52400000000000002</v>
      </c>
      <c r="E12" s="28">
        <v>0.50254207987335009</v>
      </c>
      <c r="F12" s="28">
        <v>0.53323578544925876</v>
      </c>
      <c r="G12" s="28">
        <f t="shared" si="0"/>
        <v>0.51992595510753636</v>
      </c>
      <c r="H12" s="29">
        <f t="shared" si="1"/>
        <v>1.2857534025737572E-2</v>
      </c>
      <c r="I12" s="21" t="s">
        <v>209</v>
      </c>
      <c r="J12" s="24">
        <v>1.0045958000000001E-2</v>
      </c>
      <c r="K12" s="24" t="s">
        <v>176</v>
      </c>
      <c r="L12" s="24" t="s">
        <v>154</v>
      </c>
    </row>
    <row r="13" spans="1:12" x14ac:dyDescent="0.2">
      <c r="A13" s="5">
        <v>10</v>
      </c>
      <c r="B13" s="22" t="s">
        <v>206</v>
      </c>
      <c r="C13" s="25" t="s">
        <v>201</v>
      </c>
      <c r="D13" s="20">
        <v>0</v>
      </c>
      <c r="E13" s="20">
        <v>0</v>
      </c>
      <c r="F13" s="20">
        <v>0</v>
      </c>
      <c r="G13" s="20">
        <f t="shared" si="0"/>
        <v>0</v>
      </c>
      <c r="H13" s="24">
        <f t="shared" si="1"/>
        <v>0</v>
      </c>
    </row>
    <row r="14" spans="1:12" x14ac:dyDescent="0.2">
      <c r="A14" s="5">
        <v>11</v>
      </c>
      <c r="B14" s="22" t="s">
        <v>206</v>
      </c>
      <c r="C14" s="25" t="s">
        <v>202</v>
      </c>
      <c r="D14" s="20">
        <v>0</v>
      </c>
      <c r="E14" s="20">
        <v>0</v>
      </c>
      <c r="F14" s="20">
        <v>5.4980194362761799E-3</v>
      </c>
      <c r="G14" s="20">
        <f t="shared" si="0"/>
        <v>1.8326731454253932E-3</v>
      </c>
      <c r="H14" s="24">
        <f t="shared" si="1"/>
        <v>2.5917912176575508E-3</v>
      </c>
    </row>
    <row r="15" spans="1:12" x14ac:dyDescent="0.2">
      <c r="A15" s="5">
        <v>12</v>
      </c>
      <c r="B15" s="26" t="s">
        <v>206</v>
      </c>
      <c r="C15" s="27" t="s">
        <v>203</v>
      </c>
      <c r="D15" s="28">
        <v>0.20349999999999999</v>
      </c>
      <c r="E15" s="28">
        <v>0.37107761704249193</v>
      </c>
      <c r="F15" s="28">
        <v>0.22006465052757196</v>
      </c>
      <c r="G15" s="28">
        <f t="shared" si="0"/>
        <v>0.26488075585668797</v>
      </c>
      <c r="H15" s="29">
        <f t="shared" si="1"/>
        <v>7.5396405334573008E-2</v>
      </c>
      <c r="I15" s="21" t="s">
        <v>210</v>
      </c>
      <c r="J15" s="24">
        <v>9.2907909999999996E-3</v>
      </c>
      <c r="K15" s="24" t="s">
        <v>153</v>
      </c>
      <c r="L15" s="24" t="s">
        <v>154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7F903-F695-9F43-9134-394ECA6E1A4C}">
  <dimension ref="A1:L27"/>
  <sheetViews>
    <sheetView workbookViewId="0">
      <selection activeCell="G26" sqref="G26"/>
    </sheetView>
  </sheetViews>
  <sheetFormatPr baseColWidth="10" defaultRowHeight="16" x14ac:dyDescent="0.2"/>
  <cols>
    <col min="1" max="8" width="12.83203125" customWidth="1"/>
    <col min="9" max="9" width="22.83203125" customWidth="1"/>
    <col min="10" max="10" width="25.33203125" style="4" customWidth="1"/>
    <col min="11" max="11" width="15.5" style="4" customWidth="1"/>
    <col min="12" max="12" width="20.83203125" customWidth="1"/>
    <col min="13" max="13" width="30.5" customWidth="1"/>
  </cols>
  <sheetData>
    <row r="1" spans="1:12" x14ac:dyDescent="0.2">
      <c r="A1" s="14" t="s">
        <v>212</v>
      </c>
    </row>
    <row r="3" spans="1:12" ht="17" x14ac:dyDescent="0.2">
      <c r="A3" s="31" t="s">
        <v>135</v>
      </c>
      <c r="B3" s="31" t="s">
        <v>220</v>
      </c>
      <c r="C3" s="32" t="s">
        <v>137</v>
      </c>
      <c r="D3" s="32" t="s">
        <v>138</v>
      </c>
      <c r="E3" s="32" t="s">
        <v>139</v>
      </c>
      <c r="F3" s="32" t="s">
        <v>140</v>
      </c>
      <c r="G3" s="32" t="s">
        <v>198</v>
      </c>
      <c r="H3" s="32" t="s">
        <v>199</v>
      </c>
      <c r="I3" s="32" t="s">
        <v>143</v>
      </c>
      <c r="J3" s="32" t="s">
        <v>171</v>
      </c>
      <c r="K3" s="33" t="s">
        <v>145</v>
      </c>
      <c r="L3" s="33" t="s">
        <v>211</v>
      </c>
    </row>
    <row r="4" spans="1:12" x14ac:dyDescent="0.2">
      <c r="A4" s="31">
        <v>1</v>
      </c>
      <c r="B4" s="31" t="s">
        <v>213</v>
      </c>
      <c r="C4" s="32">
        <v>0.76337712227921239</v>
      </c>
      <c r="D4" s="32">
        <v>0.74954122300000003</v>
      </c>
      <c r="E4" s="32">
        <v>0.63139627798963538</v>
      </c>
      <c r="F4" s="32">
        <v>0.40397806292155314</v>
      </c>
      <c r="G4" s="32">
        <f>AVERAGE(C4:F4)</f>
        <v>0.63707317154760024</v>
      </c>
      <c r="H4" s="32">
        <f t="shared" ref="H4:H9" si="0">STDEVP(C4:F4)</f>
        <v>0.14402023065681627</v>
      </c>
      <c r="I4" s="32" t="s">
        <v>214</v>
      </c>
      <c r="J4" s="32">
        <f>_xlfn.T.TEST(C4:F4,C5:F5,2,1)</f>
        <v>1.9607868470605649E-3</v>
      </c>
      <c r="K4" s="32" t="s">
        <v>153</v>
      </c>
      <c r="L4" s="32" t="s">
        <v>154</v>
      </c>
    </row>
    <row r="5" spans="1:12" x14ac:dyDescent="0.2">
      <c r="A5" s="31">
        <v>2</v>
      </c>
      <c r="B5" s="31" t="s">
        <v>215</v>
      </c>
      <c r="C5" s="32">
        <v>0.35598661236920487</v>
      </c>
      <c r="D5" s="32">
        <v>0.37429891199999998</v>
      </c>
      <c r="E5" s="32">
        <v>0.17613568150295586</v>
      </c>
      <c r="F5" s="32">
        <v>0.12354085931127298</v>
      </c>
      <c r="G5" s="32">
        <f t="shared" ref="G5:G9" si="1">AVERAGE(C5:F5)</f>
        <v>0.2574905162958584</v>
      </c>
      <c r="H5" s="32">
        <f t="shared" si="0"/>
        <v>0.10943811264721021</v>
      </c>
      <c r="I5" s="32"/>
      <c r="J5" s="32"/>
      <c r="K5" s="32"/>
      <c r="L5" s="32"/>
    </row>
    <row r="6" spans="1:12" x14ac:dyDescent="0.2">
      <c r="A6" s="31">
        <v>3</v>
      </c>
      <c r="B6" s="31" t="s">
        <v>221</v>
      </c>
      <c r="C6" s="32">
        <v>0.39999817041106223</v>
      </c>
      <c r="D6" s="32">
        <v>0.3823874264035787</v>
      </c>
      <c r="E6" s="32">
        <v>0.22728017230476294</v>
      </c>
      <c r="F6" s="32">
        <v>0.16073532757433651</v>
      </c>
      <c r="G6" s="32">
        <f t="shared" si="1"/>
        <v>0.29260027417343504</v>
      </c>
      <c r="H6" s="32">
        <f t="shared" si="0"/>
        <v>0.10155185949994239</v>
      </c>
      <c r="I6" s="32" t="s">
        <v>216</v>
      </c>
      <c r="J6" s="32">
        <f>_xlfn.T.TEST(C6:F6,C7:F7,2,1)</f>
        <v>0.45310579759016595</v>
      </c>
      <c r="K6" s="32" t="s">
        <v>208</v>
      </c>
      <c r="L6" s="32" t="s">
        <v>188</v>
      </c>
    </row>
    <row r="7" spans="1:12" x14ac:dyDescent="0.2">
      <c r="A7" s="31">
        <v>4</v>
      </c>
      <c r="B7" s="31" t="s">
        <v>222</v>
      </c>
      <c r="C7" s="32">
        <v>0.37466573159937666</v>
      </c>
      <c r="D7" s="32">
        <v>0.39114348005131372</v>
      </c>
      <c r="E7" s="32">
        <v>0.22900162431997664</v>
      </c>
      <c r="F7" s="32">
        <v>0.14980204842935638</v>
      </c>
      <c r="G7" s="32">
        <f t="shared" si="1"/>
        <v>0.28615322110000585</v>
      </c>
      <c r="H7" s="32">
        <f t="shared" si="0"/>
        <v>0.10089024518348176</v>
      </c>
      <c r="I7" s="34"/>
      <c r="J7" s="32"/>
      <c r="K7" s="32"/>
      <c r="L7" s="32"/>
    </row>
    <row r="8" spans="1:12" x14ac:dyDescent="0.2">
      <c r="A8" s="31">
        <v>5</v>
      </c>
      <c r="B8" s="31" t="s">
        <v>223</v>
      </c>
      <c r="C8" s="32">
        <v>0.79171919409001035</v>
      </c>
      <c r="D8" s="32">
        <v>0.74583489656778401</v>
      </c>
      <c r="E8" s="32">
        <v>0.65496534039373255</v>
      </c>
      <c r="F8" s="32">
        <v>0.53574281573911409</v>
      </c>
      <c r="G8" s="32">
        <f t="shared" si="1"/>
        <v>0.68206556169766019</v>
      </c>
      <c r="H8" s="32">
        <f t="shared" si="0"/>
        <v>9.7769135142674241E-2</v>
      </c>
      <c r="I8" s="34" t="s">
        <v>217</v>
      </c>
      <c r="J8" s="32">
        <f>_xlfn.T.TEST(C8:F8,C9:F9,2,1)</f>
        <v>2.5500487671073616E-3</v>
      </c>
      <c r="K8" s="32" t="s">
        <v>153</v>
      </c>
      <c r="L8" s="32" t="s">
        <v>154</v>
      </c>
    </row>
    <row r="9" spans="1:12" x14ac:dyDescent="0.2">
      <c r="A9" s="31">
        <v>6</v>
      </c>
      <c r="B9" s="31" t="s">
        <v>224</v>
      </c>
      <c r="C9" s="32">
        <v>0.54616873050789705</v>
      </c>
      <c r="D9" s="32">
        <v>0.52347078731945329</v>
      </c>
      <c r="E9" s="32">
        <v>0.45271609865928769</v>
      </c>
      <c r="F9" s="32">
        <v>0.21282016044282356</v>
      </c>
      <c r="G9" s="32">
        <f t="shared" si="1"/>
        <v>0.43379394423236539</v>
      </c>
      <c r="H9" s="32">
        <f t="shared" si="0"/>
        <v>0.13215283749030993</v>
      </c>
      <c r="I9" s="34" t="s">
        <v>218</v>
      </c>
      <c r="J9" s="32">
        <f>_xlfn.T.TEST(C4:F4,C9:F9,2,1)</f>
        <v>3.5058824254277204E-4</v>
      </c>
      <c r="K9" s="32" t="s">
        <v>194</v>
      </c>
      <c r="L9" s="32" t="s">
        <v>154</v>
      </c>
    </row>
    <row r="10" spans="1:12" x14ac:dyDescent="0.2">
      <c r="A10" s="31"/>
      <c r="B10" s="31"/>
      <c r="C10" s="32"/>
      <c r="D10" s="32"/>
      <c r="E10" s="32"/>
      <c r="F10" s="32"/>
      <c r="G10" s="32"/>
      <c r="H10" s="32"/>
      <c r="I10" s="34" t="s">
        <v>219</v>
      </c>
      <c r="J10" s="32">
        <f>_xlfn.T.TEST(C4:F4,C8:F8,2,1)</f>
        <v>0.22791750004562744</v>
      </c>
      <c r="K10" s="32" t="s">
        <v>208</v>
      </c>
      <c r="L10" s="32" t="s">
        <v>188</v>
      </c>
    </row>
    <row r="11" spans="1:12" x14ac:dyDescent="0.2">
      <c r="A11" s="5"/>
      <c r="B11" s="4"/>
      <c r="C11" s="4"/>
      <c r="D11" s="4"/>
      <c r="E11" s="4"/>
      <c r="F11" s="4"/>
      <c r="G11" s="4"/>
      <c r="I11" s="4"/>
    </row>
    <row r="12" spans="1:12" x14ac:dyDescent="0.2">
      <c r="A12" s="5"/>
      <c r="B12" s="5"/>
      <c r="C12" s="4"/>
      <c r="D12" s="4"/>
      <c r="E12" s="4"/>
      <c r="F12" s="4"/>
      <c r="G12" s="4"/>
      <c r="H12" s="4"/>
      <c r="L12" s="4"/>
    </row>
    <row r="13" spans="1:12" x14ac:dyDescent="0.2">
      <c r="A13" s="5"/>
      <c r="B13" s="5"/>
      <c r="C13" s="4"/>
      <c r="D13" s="4"/>
      <c r="E13" s="4"/>
      <c r="F13" s="4"/>
      <c r="G13" s="4"/>
      <c r="H13" s="4"/>
      <c r="L13" s="4"/>
    </row>
    <row r="14" spans="1:12" x14ac:dyDescent="0.2">
      <c r="A14" s="5"/>
      <c r="B14" s="5"/>
      <c r="C14" s="4"/>
      <c r="D14" s="4"/>
      <c r="E14" s="4"/>
      <c r="F14" s="4"/>
      <c r="G14" s="4"/>
      <c r="H14" s="4"/>
      <c r="L14" s="4"/>
    </row>
    <row r="15" spans="1:12" x14ac:dyDescent="0.2">
      <c r="A15" s="5"/>
      <c r="B15" s="5"/>
      <c r="C15" s="4"/>
      <c r="D15" s="4"/>
      <c r="E15" s="4"/>
      <c r="F15" s="4"/>
      <c r="G15" s="4"/>
      <c r="H15" s="4"/>
      <c r="L15" s="4"/>
    </row>
    <row r="16" spans="1:12" x14ac:dyDescent="0.2">
      <c r="A16" s="5"/>
      <c r="B16" s="5"/>
      <c r="C16" s="4"/>
      <c r="D16" s="4"/>
      <c r="E16" s="4"/>
      <c r="F16" s="4"/>
      <c r="G16" s="4"/>
      <c r="H16" s="4"/>
      <c r="L16" s="4"/>
    </row>
    <row r="17" spans="1:12" x14ac:dyDescent="0.2">
      <c r="A17" s="5"/>
      <c r="B17" s="5"/>
      <c r="C17" s="4"/>
      <c r="D17" s="4"/>
      <c r="E17" s="4"/>
      <c r="F17" s="4"/>
      <c r="G17" s="4"/>
      <c r="H17" s="4"/>
      <c r="L17" s="4"/>
    </row>
    <row r="18" spans="1:12" x14ac:dyDescent="0.2">
      <c r="A18" s="5"/>
      <c r="B18" s="5"/>
      <c r="C18" s="4"/>
      <c r="D18" s="4"/>
      <c r="E18" s="4"/>
      <c r="F18" s="4"/>
      <c r="G18" s="4"/>
      <c r="H18" s="4"/>
      <c r="L18" s="4"/>
    </row>
    <row r="19" spans="1:12" x14ac:dyDescent="0.2">
      <c r="A19" s="5"/>
      <c r="B19" s="5"/>
      <c r="C19" s="4"/>
      <c r="D19" s="4"/>
      <c r="E19" s="4"/>
      <c r="F19" s="4"/>
      <c r="G19" s="4"/>
      <c r="H19" s="4"/>
      <c r="L19" s="4"/>
    </row>
    <row r="20" spans="1:12" x14ac:dyDescent="0.2">
      <c r="A20" s="5"/>
      <c r="B20" s="5"/>
      <c r="C20" s="4"/>
      <c r="D20" s="4"/>
      <c r="E20" s="4"/>
      <c r="F20" s="4"/>
      <c r="G20" s="4"/>
      <c r="H20" s="4"/>
      <c r="L20" s="4"/>
    </row>
    <row r="21" spans="1:12" x14ac:dyDescent="0.2">
      <c r="A21" s="5"/>
      <c r="B21" s="5"/>
      <c r="C21" s="4"/>
      <c r="D21" s="4"/>
      <c r="E21" s="4"/>
      <c r="F21" s="4"/>
      <c r="G21" s="4"/>
      <c r="H21" s="4"/>
      <c r="L21" s="4"/>
    </row>
    <row r="22" spans="1:12" x14ac:dyDescent="0.2">
      <c r="A22" s="5"/>
      <c r="B22" s="5"/>
      <c r="C22" s="4"/>
      <c r="D22" s="4"/>
      <c r="E22" s="4"/>
      <c r="F22" s="4"/>
      <c r="G22" s="4"/>
      <c r="H22" s="4"/>
      <c r="L22" s="4"/>
    </row>
    <row r="23" spans="1:12" x14ac:dyDescent="0.2">
      <c r="A23" s="5"/>
      <c r="B23" s="5"/>
      <c r="C23" s="4"/>
      <c r="D23" s="4"/>
      <c r="E23" s="4"/>
      <c r="F23" s="4"/>
      <c r="G23" s="4"/>
      <c r="H23" s="4"/>
      <c r="L23" s="4"/>
    </row>
    <row r="24" spans="1:12" x14ac:dyDescent="0.2">
      <c r="A24" s="5"/>
      <c r="B24" s="5"/>
      <c r="C24" s="4"/>
      <c r="D24" s="4"/>
      <c r="E24" s="4"/>
      <c r="F24" s="4"/>
      <c r="G24" s="4"/>
      <c r="H24" s="4"/>
      <c r="L24" s="4"/>
    </row>
    <row r="25" spans="1:12" x14ac:dyDescent="0.2">
      <c r="A25" s="5"/>
      <c r="B25" s="5"/>
      <c r="C25" s="4"/>
      <c r="D25" s="4"/>
      <c r="E25" s="4"/>
      <c r="F25" s="4"/>
      <c r="G25" s="4"/>
      <c r="H25" s="4"/>
      <c r="L25" s="4"/>
    </row>
    <row r="26" spans="1:12" x14ac:dyDescent="0.2">
      <c r="A26" s="5"/>
      <c r="B26" s="5"/>
      <c r="C26" s="4"/>
      <c r="D26" s="4"/>
      <c r="E26" s="4"/>
      <c r="F26" s="4"/>
      <c r="G26" s="4"/>
      <c r="H26" s="4"/>
      <c r="L26" s="4"/>
    </row>
    <row r="27" spans="1:12" x14ac:dyDescent="0.2">
      <c r="A27" s="5"/>
      <c r="B27" s="5"/>
      <c r="C27" s="4"/>
      <c r="D27" s="4"/>
      <c r="E27" s="4"/>
      <c r="F27" s="4"/>
      <c r="G27" s="4"/>
      <c r="H27" s="4"/>
      <c r="L27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33063-0633-F441-988F-FA2614FB2A29}">
  <dimension ref="A1:J31"/>
  <sheetViews>
    <sheetView workbookViewId="0">
      <selection activeCell="G21" sqref="G21"/>
    </sheetView>
  </sheetViews>
  <sheetFormatPr baseColWidth="10" defaultRowHeight="16" x14ac:dyDescent="0.2"/>
  <cols>
    <col min="2" max="2" width="14.6640625" customWidth="1"/>
    <col min="3" max="3" width="15.83203125" customWidth="1"/>
    <col min="4" max="4" width="8.5" customWidth="1"/>
    <col min="5" max="5" width="9.1640625" customWidth="1"/>
    <col min="6" max="6" width="11.1640625" customWidth="1"/>
  </cols>
  <sheetData>
    <row r="1" spans="1:10" x14ac:dyDescent="0.2">
      <c r="A1" s="14" t="s">
        <v>232</v>
      </c>
      <c r="D1" s="18"/>
      <c r="E1" s="18"/>
      <c r="F1" s="18"/>
      <c r="G1" s="18"/>
      <c r="H1" s="18"/>
      <c r="I1" s="18"/>
      <c r="J1" s="18"/>
    </row>
    <row r="2" spans="1:10" x14ac:dyDescent="0.2">
      <c r="D2" s="18"/>
    </row>
    <row r="3" spans="1:10" x14ac:dyDescent="0.2">
      <c r="B3" s="35" t="s">
        <v>135</v>
      </c>
      <c r="C3" s="18" t="s">
        <v>220</v>
      </c>
      <c r="D3" s="21" t="s">
        <v>137</v>
      </c>
      <c r="E3" s="21" t="s">
        <v>138</v>
      </c>
      <c r="F3" s="21" t="s">
        <v>198</v>
      </c>
      <c r="G3" s="24" t="s">
        <v>225</v>
      </c>
    </row>
    <row r="4" spans="1:10" x14ac:dyDescent="0.2">
      <c r="B4" s="35">
        <v>1</v>
      </c>
      <c r="C4" s="35" t="s">
        <v>213</v>
      </c>
      <c r="D4" s="36">
        <f t="shared" ref="D4:D9" si="0">C16</f>
        <v>1</v>
      </c>
      <c r="E4" s="36">
        <f t="shared" ref="E4:E9" si="1">C26</f>
        <v>1</v>
      </c>
      <c r="F4" s="37">
        <f>AVERAGE(D4:E4)</f>
        <v>1</v>
      </c>
      <c r="G4" s="37">
        <f>STDEV(D4:E4)</f>
        <v>0</v>
      </c>
    </row>
    <row r="5" spans="1:10" x14ac:dyDescent="0.2">
      <c r="B5" s="35">
        <v>2</v>
      </c>
      <c r="C5" s="35" t="s">
        <v>215</v>
      </c>
      <c r="D5" s="36">
        <f t="shared" si="0"/>
        <v>2.3022043437477453E-2</v>
      </c>
      <c r="E5" s="36">
        <f t="shared" si="1"/>
        <v>4.7318376043001001E-2</v>
      </c>
      <c r="F5" s="37">
        <f t="shared" ref="F5:F9" si="2">AVERAGE(D5:E5)</f>
        <v>3.5170209740239225E-2</v>
      </c>
      <c r="G5" s="37">
        <f t="shared" ref="G5:G9" si="3">STDEV(D5:E5)</f>
        <v>1.718010154332953E-2</v>
      </c>
    </row>
    <row r="6" spans="1:10" x14ac:dyDescent="0.2">
      <c r="B6" s="35">
        <v>3</v>
      </c>
      <c r="C6" s="35" t="s">
        <v>221</v>
      </c>
      <c r="D6" s="36">
        <f t="shared" si="0"/>
        <v>1.6081607619597375E-2</v>
      </c>
      <c r="E6" s="36">
        <f t="shared" si="1"/>
        <v>4.9973889605658635E-2</v>
      </c>
      <c r="F6" s="37">
        <f t="shared" si="2"/>
        <v>3.3027748612628006E-2</v>
      </c>
      <c r="G6" s="37">
        <f t="shared" si="3"/>
        <v>2.3965462422230584E-2</v>
      </c>
    </row>
    <row r="7" spans="1:10" x14ac:dyDescent="0.2">
      <c r="B7" s="35">
        <v>4</v>
      </c>
      <c r="C7" s="35" t="s">
        <v>222</v>
      </c>
      <c r="D7" s="36">
        <f t="shared" si="0"/>
        <v>2.7802330615484521E-2</v>
      </c>
      <c r="E7" s="36">
        <f t="shared" si="1"/>
        <v>3.3397632736832016E-2</v>
      </c>
      <c r="F7" s="37">
        <f t="shared" si="2"/>
        <v>3.0599981676158267E-2</v>
      </c>
      <c r="G7" s="37">
        <f t="shared" si="3"/>
        <v>3.9564760727922883E-3</v>
      </c>
    </row>
    <row r="8" spans="1:10" x14ac:dyDescent="0.2">
      <c r="B8" s="35">
        <v>5</v>
      </c>
      <c r="C8" s="35" t="s">
        <v>223</v>
      </c>
      <c r="D8" s="36">
        <f t="shared" si="0"/>
        <v>0.88159318854174185</v>
      </c>
      <c r="E8" s="36">
        <f t="shared" si="1"/>
        <v>0.91118580980229802</v>
      </c>
      <c r="F8" s="37">
        <f t="shared" si="2"/>
        <v>0.89638949917201993</v>
      </c>
      <c r="G8" s="37">
        <f t="shared" si="3"/>
        <v>2.0925143166424468E-2</v>
      </c>
    </row>
    <row r="9" spans="1:10" x14ac:dyDescent="0.2">
      <c r="B9" s="35">
        <v>6</v>
      </c>
      <c r="C9" s="35" t="s">
        <v>224</v>
      </c>
      <c r="D9" s="36">
        <f t="shared" si="0"/>
        <v>0.10195089833321308</v>
      </c>
      <c r="E9" s="36">
        <f t="shared" si="1"/>
        <v>0.20515275801527127</v>
      </c>
      <c r="F9" s="37">
        <f t="shared" si="2"/>
        <v>0.15355182817424218</v>
      </c>
      <c r="G9" s="37">
        <f t="shared" si="3"/>
        <v>7.2974734812245937E-2</v>
      </c>
      <c r="H9" s="18"/>
      <c r="I9" s="18"/>
      <c r="J9" s="18"/>
    </row>
    <row r="10" spans="1:10" x14ac:dyDescent="0.2">
      <c r="D10" s="18"/>
      <c r="E10" s="18"/>
      <c r="F10" s="18"/>
      <c r="G10" s="18"/>
      <c r="H10" s="18"/>
      <c r="I10" s="18"/>
      <c r="J10" s="18"/>
    </row>
    <row r="11" spans="1:10" x14ac:dyDescent="0.2">
      <c r="D11" s="18"/>
      <c r="E11" s="18"/>
      <c r="F11" s="18"/>
      <c r="G11" s="18"/>
      <c r="H11" s="18"/>
      <c r="I11" s="18"/>
      <c r="J11" s="18"/>
    </row>
    <row r="12" spans="1:10" x14ac:dyDescent="0.2">
      <c r="D12" s="18"/>
      <c r="E12" s="18"/>
      <c r="F12" s="18"/>
      <c r="G12" s="18"/>
      <c r="H12" s="18"/>
      <c r="I12" s="18"/>
      <c r="J12" s="18"/>
    </row>
    <row r="13" spans="1:10" x14ac:dyDescent="0.2">
      <c r="A13" t="s">
        <v>137</v>
      </c>
      <c r="D13" s="18"/>
      <c r="E13" s="18"/>
      <c r="F13" s="18"/>
      <c r="G13" s="18"/>
      <c r="H13" s="18"/>
      <c r="I13" s="18"/>
      <c r="J13" s="18"/>
    </row>
    <row r="14" spans="1:10" x14ac:dyDescent="0.2">
      <c r="A14" s="18"/>
      <c r="B14" s="24"/>
      <c r="C14" s="18"/>
      <c r="D14" s="18"/>
      <c r="E14" s="18"/>
      <c r="F14" s="18"/>
      <c r="G14" s="18"/>
      <c r="H14" s="18"/>
      <c r="I14" s="18"/>
      <c r="J14" s="18"/>
    </row>
    <row r="15" spans="1:10" x14ac:dyDescent="0.2">
      <c r="A15" s="39" t="s">
        <v>220</v>
      </c>
      <c r="B15" s="24" t="s">
        <v>226</v>
      </c>
      <c r="C15" s="24" t="s">
        <v>227</v>
      </c>
      <c r="D15" s="18"/>
      <c r="E15" s="18"/>
      <c r="F15" s="18"/>
      <c r="G15" s="18"/>
      <c r="H15" s="18"/>
      <c r="I15" s="18"/>
      <c r="J15" s="18"/>
    </row>
    <row r="16" spans="1:10" x14ac:dyDescent="0.2">
      <c r="A16" s="39" t="s">
        <v>213</v>
      </c>
      <c r="B16" s="38">
        <v>221744</v>
      </c>
      <c r="C16" s="24">
        <v>1</v>
      </c>
      <c r="D16" s="18"/>
      <c r="E16" s="18"/>
      <c r="F16" s="18"/>
      <c r="G16" s="18"/>
      <c r="H16" s="18"/>
      <c r="I16" s="18"/>
      <c r="J16" s="18"/>
    </row>
    <row r="17" spans="1:10" x14ac:dyDescent="0.2">
      <c r="A17" s="39" t="s">
        <v>215</v>
      </c>
      <c r="B17" s="38">
        <v>5105</v>
      </c>
      <c r="C17" s="24">
        <v>2.3022043437477453E-2</v>
      </c>
      <c r="D17" s="18"/>
      <c r="E17" s="18"/>
      <c r="F17" s="18"/>
      <c r="G17" s="18"/>
      <c r="H17" s="18"/>
      <c r="I17" s="18"/>
      <c r="J17" s="18"/>
    </row>
    <row r="18" spans="1:10" x14ac:dyDescent="0.2">
      <c r="A18" s="39" t="s">
        <v>228</v>
      </c>
      <c r="B18" s="38">
        <v>3566</v>
      </c>
      <c r="C18" s="24">
        <v>1.6081607619597375E-2</v>
      </c>
      <c r="D18" s="18"/>
      <c r="E18" s="18"/>
      <c r="F18" s="18"/>
      <c r="G18" s="18"/>
      <c r="H18" s="18"/>
      <c r="I18" s="18"/>
      <c r="J18" s="18"/>
    </row>
    <row r="19" spans="1:10" x14ac:dyDescent="0.2">
      <c r="A19" s="39" t="s">
        <v>229</v>
      </c>
      <c r="B19" s="38">
        <v>6165</v>
      </c>
      <c r="C19" s="24">
        <v>2.7802330615484521E-2</v>
      </c>
      <c r="D19" s="18"/>
      <c r="E19" s="18"/>
      <c r="F19" s="18"/>
      <c r="G19" s="18"/>
      <c r="H19" s="18"/>
      <c r="I19" s="18"/>
      <c r="J19" s="18"/>
    </row>
    <row r="20" spans="1:10" x14ac:dyDescent="0.2">
      <c r="A20" s="39" t="s">
        <v>230</v>
      </c>
      <c r="B20" s="38">
        <v>195488</v>
      </c>
      <c r="C20" s="24">
        <v>0.88159318854174185</v>
      </c>
      <c r="D20" s="18"/>
      <c r="E20" s="18"/>
      <c r="F20" s="18"/>
      <c r="G20" s="18"/>
      <c r="H20" s="18"/>
      <c r="I20" s="18"/>
      <c r="J20" s="18"/>
    </row>
    <row r="21" spans="1:10" x14ac:dyDescent="0.2">
      <c r="A21" s="39" t="s">
        <v>231</v>
      </c>
      <c r="B21" s="38">
        <v>22607</v>
      </c>
      <c r="C21" s="24">
        <v>0.10195089833321308</v>
      </c>
    </row>
    <row r="22" spans="1:10" x14ac:dyDescent="0.2">
      <c r="A22" s="18"/>
      <c r="B22" s="24"/>
      <c r="C22" s="18"/>
    </row>
    <row r="23" spans="1:10" x14ac:dyDescent="0.2">
      <c r="A23" s="18" t="s">
        <v>138</v>
      </c>
      <c r="B23" s="24"/>
      <c r="C23" s="18"/>
    </row>
    <row r="24" spans="1:10" x14ac:dyDescent="0.2">
      <c r="A24" s="18"/>
      <c r="B24" s="24"/>
      <c r="C24" s="18"/>
    </row>
    <row r="25" spans="1:10" x14ac:dyDescent="0.2">
      <c r="A25" s="39" t="s">
        <v>233</v>
      </c>
      <c r="B25" s="24" t="s">
        <v>226</v>
      </c>
      <c r="C25" s="24" t="s">
        <v>227</v>
      </c>
    </row>
    <row r="26" spans="1:10" x14ac:dyDescent="0.2">
      <c r="A26" s="39" t="s">
        <v>213</v>
      </c>
      <c r="B26" s="38">
        <v>1731986.7428570001</v>
      </c>
      <c r="C26" s="38">
        <v>1</v>
      </c>
    </row>
    <row r="27" spans="1:10" x14ac:dyDescent="0.2">
      <c r="A27" s="39" t="s">
        <v>215</v>
      </c>
      <c r="B27" s="38">
        <v>81954.8</v>
      </c>
      <c r="C27" s="38">
        <v>4.7318376043001001E-2</v>
      </c>
    </row>
    <row r="28" spans="1:10" x14ac:dyDescent="0.2">
      <c r="A28" s="39" t="s">
        <v>228</v>
      </c>
      <c r="B28" s="38">
        <v>86554.114285999996</v>
      </c>
      <c r="C28" s="24">
        <v>4.9973889605658635E-2</v>
      </c>
    </row>
    <row r="29" spans="1:10" x14ac:dyDescent="0.2">
      <c r="A29" s="39" t="s">
        <v>229</v>
      </c>
      <c r="B29" s="38">
        <v>57844.257143000003</v>
      </c>
      <c r="C29" s="24">
        <v>3.3397632736832016E-2</v>
      </c>
    </row>
    <row r="30" spans="1:10" x14ac:dyDescent="0.2">
      <c r="A30" s="39" t="s">
        <v>230</v>
      </c>
      <c r="B30" s="38">
        <v>1578161.7428570001</v>
      </c>
      <c r="C30" s="38">
        <v>0.91118580980229802</v>
      </c>
    </row>
    <row r="31" spans="1:10" x14ac:dyDescent="0.2">
      <c r="A31" s="39" t="s">
        <v>231</v>
      </c>
      <c r="B31" s="38">
        <v>355321.857143</v>
      </c>
      <c r="C31" s="38">
        <v>0.20515275801527127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F6CB7-8D5A-9542-B582-5F07BCD4384B}">
  <dimension ref="A2:K46"/>
  <sheetViews>
    <sheetView topLeftCell="A34" workbookViewId="0">
      <selection activeCell="C47" sqref="C47"/>
    </sheetView>
  </sheetViews>
  <sheetFormatPr baseColWidth="10" defaultColWidth="9.1640625" defaultRowHeight="13" x14ac:dyDescent="0.15"/>
  <cols>
    <col min="1" max="1" width="9.1640625" style="2"/>
    <col min="2" max="2" width="15.1640625" style="2" bestFit="1" customWidth="1"/>
    <col min="3" max="3" width="102.83203125" style="2" bestFit="1" customWidth="1"/>
    <col min="4" max="6" width="9.1640625" style="2"/>
    <col min="7" max="7" width="16.1640625" style="2" bestFit="1" customWidth="1"/>
    <col min="8" max="9" width="9.1640625" style="2"/>
    <col min="10" max="10" width="12.5" style="2" bestFit="1" customWidth="1"/>
    <col min="11" max="16384" width="9.1640625" style="2"/>
  </cols>
  <sheetData>
    <row r="2" spans="1:11" x14ac:dyDescent="0.15">
      <c r="A2" s="1" t="s">
        <v>0</v>
      </c>
    </row>
    <row r="4" spans="1:11" x14ac:dyDescent="0.1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</row>
    <row r="5" spans="1:11" x14ac:dyDescent="0.15">
      <c r="A5" s="2">
        <v>1</v>
      </c>
      <c r="B5" s="2" t="s">
        <v>12</v>
      </c>
      <c r="C5" s="2" t="s">
        <v>13</v>
      </c>
      <c r="D5" s="2">
        <v>22.1</v>
      </c>
      <c r="E5" s="2">
        <v>9.1999999999999993</v>
      </c>
      <c r="F5" s="2">
        <v>2</v>
      </c>
      <c r="G5" s="2" t="s">
        <v>14</v>
      </c>
      <c r="H5" s="2">
        <v>1</v>
      </c>
      <c r="I5" s="2">
        <v>5.5</v>
      </c>
      <c r="J5" s="2">
        <v>31.72</v>
      </c>
      <c r="K5" s="2">
        <v>5</v>
      </c>
    </row>
    <row r="6" spans="1:11" x14ac:dyDescent="0.15">
      <c r="A6" s="2">
        <v>2</v>
      </c>
      <c r="B6" s="2" t="s">
        <v>15</v>
      </c>
      <c r="C6" s="2" t="s">
        <v>16</v>
      </c>
      <c r="D6" s="2">
        <v>61.5</v>
      </c>
      <c r="E6" s="2">
        <v>5.3</v>
      </c>
      <c r="F6" s="2">
        <v>1</v>
      </c>
      <c r="G6" s="2" t="s">
        <v>17</v>
      </c>
      <c r="H6" s="2">
        <v>1</v>
      </c>
      <c r="I6" s="2">
        <v>3.8</v>
      </c>
      <c r="J6" s="2">
        <v>62.09</v>
      </c>
      <c r="K6" s="2">
        <v>6</v>
      </c>
    </row>
    <row r="7" spans="1:11" x14ac:dyDescent="0.15">
      <c r="A7" s="2">
        <v>3</v>
      </c>
      <c r="B7" s="2" t="s">
        <v>18</v>
      </c>
      <c r="C7" s="2" t="s">
        <v>19</v>
      </c>
      <c r="D7" s="2">
        <v>437.3</v>
      </c>
      <c r="E7" s="2">
        <v>9.3000000000000007</v>
      </c>
      <c r="F7" s="2">
        <v>1</v>
      </c>
      <c r="G7" s="2" t="s">
        <v>20</v>
      </c>
      <c r="H7" s="2">
        <v>1</v>
      </c>
      <c r="I7" s="2">
        <v>0.4</v>
      </c>
      <c r="J7" s="2">
        <v>98.58</v>
      </c>
      <c r="K7" s="2">
        <v>7</v>
      </c>
    </row>
    <row r="9" spans="1:11" x14ac:dyDescent="0.15">
      <c r="A9" s="1" t="s">
        <v>21</v>
      </c>
    </row>
    <row r="11" spans="1:11" x14ac:dyDescent="0.15">
      <c r="A11" s="1" t="s">
        <v>1</v>
      </c>
      <c r="B11" s="1" t="s">
        <v>2</v>
      </c>
      <c r="C11" s="1" t="s">
        <v>3</v>
      </c>
      <c r="D11" s="1" t="s">
        <v>4</v>
      </c>
      <c r="E11" s="1" t="s">
        <v>5</v>
      </c>
      <c r="F11" s="1" t="s">
        <v>6</v>
      </c>
      <c r="G11" s="1" t="s">
        <v>7</v>
      </c>
      <c r="H11" s="1" t="s">
        <v>8</v>
      </c>
      <c r="I11" s="1" t="s">
        <v>9</v>
      </c>
      <c r="J11" s="1" t="s">
        <v>10</v>
      </c>
      <c r="K11" s="1" t="s">
        <v>11</v>
      </c>
    </row>
    <row r="12" spans="1:11" x14ac:dyDescent="0.15">
      <c r="A12" s="2">
        <v>1</v>
      </c>
      <c r="B12" s="2" t="s">
        <v>22</v>
      </c>
      <c r="C12" s="2" t="s">
        <v>23</v>
      </c>
      <c r="D12" s="2">
        <v>36</v>
      </c>
      <c r="E12" s="2">
        <v>9.3000000000000007</v>
      </c>
      <c r="F12" s="2">
        <v>1</v>
      </c>
      <c r="G12" s="2" t="s">
        <v>24</v>
      </c>
      <c r="H12" s="2">
        <v>3</v>
      </c>
      <c r="I12" s="2">
        <v>13.4</v>
      </c>
      <c r="J12" s="2">
        <v>313.16000000000003</v>
      </c>
      <c r="K12" s="2">
        <v>7</v>
      </c>
    </row>
    <row r="13" spans="1:11" x14ac:dyDescent="0.15">
      <c r="A13" s="2">
        <v>2</v>
      </c>
      <c r="B13" s="2" t="s">
        <v>25</v>
      </c>
      <c r="C13" s="2" t="s">
        <v>26</v>
      </c>
      <c r="D13" s="2">
        <v>57.2</v>
      </c>
      <c r="E13" s="2">
        <v>6.2</v>
      </c>
      <c r="F13" s="2">
        <v>1</v>
      </c>
      <c r="G13" s="2" t="s">
        <v>27</v>
      </c>
      <c r="H13" s="2">
        <v>3</v>
      </c>
      <c r="I13" s="2">
        <v>7.3</v>
      </c>
      <c r="J13" s="2">
        <v>865.63</v>
      </c>
      <c r="K13" s="2">
        <v>8</v>
      </c>
    </row>
    <row r="14" spans="1:11" x14ac:dyDescent="0.15">
      <c r="A14" s="2">
        <v>3</v>
      </c>
      <c r="B14" s="2" t="s">
        <v>28</v>
      </c>
      <c r="C14" s="2" t="s">
        <v>29</v>
      </c>
      <c r="D14" s="2">
        <v>247.9</v>
      </c>
      <c r="E14" s="2">
        <v>9.1999999999999993</v>
      </c>
      <c r="F14" s="2">
        <v>1</v>
      </c>
      <c r="G14" s="2" t="s">
        <v>30</v>
      </c>
      <c r="H14" s="2">
        <v>2</v>
      </c>
      <c r="I14" s="2">
        <v>1</v>
      </c>
      <c r="J14" s="2">
        <v>36.549999999999997</v>
      </c>
      <c r="K14" s="2">
        <v>9</v>
      </c>
    </row>
    <row r="15" spans="1:11" x14ac:dyDescent="0.15">
      <c r="A15" s="2">
        <v>4</v>
      </c>
      <c r="B15" s="2" t="s">
        <v>31</v>
      </c>
      <c r="C15" s="2" t="s">
        <v>32</v>
      </c>
      <c r="D15" s="2">
        <v>53.5</v>
      </c>
      <c r="E15" s="2">
        <v>4.5999999999999996</v>
      </c>
      <c r="F15" s="2">
        <v>1</v>
      </c>
      <c r="G15" s="2" t="s">
        <v>33</v>
      </c>
      <c r="H15" s="2">
        <v>2</v>
      </c>
      <c r="I15" s="2">
        <v>5.3</v>
      </c>
      <c r="J15" s="2">
        <v>72.069999999999993</v>
      </c>
      <c r="K15" s="2">
        <v>10</v>
      </c>
    </row>
    <row r="16" spans="1:11" x14ac:dyDescent="0.15">
      <c r="A16" s="2">
        <v>5</v>
      </c>
      <c r="B16" s="2" t="s">
        <v>12</v>
      </c>
      <c r="C16" s="2" t="s">
        <v>13</v>
      </c>
      <c r="D16" s="2">
        <v>22.1</v>
      </c>
      <c r="E16" s="2">
        <v>9.1999999999999993</v>
      </c>
      <c r="F16" s="2">
        <v>2</v>
      </c>
      <c r="G16" s="2" t="s">
        <v>34</v>
      </c>
      <c r="H16" s="2">
        <v>1</v>
      </c>
      <c r="I16" s="2">
        <v>5.5</v>
      </c>
      <c r="J16" s="2">
        <v>44.91</v>
      </c>
      <c r="K16" s="2">
        <v>11</v>
      </c>
    </row>
    <row r="17" spans="1:11" x14ac:dyDescent="0.15">
      <c r="A17" s="2">
        <v>6</v>
      </c>
      <c r="B17" s="2" t="s">
        <v>35</v>
      </c>
      <c r="C17" s="2" t="s">
        <v>36</v>
      </c>
      <c r="D17" s="2">
        <v>224.3</v>
      </c>
      <c r="E17" s="2">
        <v>9.1999999999999993</v>
      </c>
      <c r="F17" s="2">
        <v>1</v>
      </c>
      <c r="G17" s="2" t="s">
        <v>37</v>
      </c>
      <c r="H17" s="2">
        <v>1</v>
      </c>
      <c r="I17" s="2">
        <v>1.2</v>
      </c>
      <c r="J17" s="2">
        <v>34.85</v>
      </c>
      <c r="K17" s="2">
        <v>12</v>
      </c>
    </row>
    <row r="18" spans="1:11" x14ac:dyDescent="0.15">
      <c r="A18" s="2">
        <v>7</v>
      </c>
      <c r="B18" s="2" t="s">
        <v>38</v>
      </c>
      <c r="C18" s="2" t="s">
        <v>39</v>
      </c>
      <c r="D18" s="2">
        <v>114.1</v>
      </c>
      <c r="E18" s="2">
        <v>6.2</v>
      </c>
      <c r="F18" s="2">
        <v>1</v>
      </c>
      <c r="G18" s="2" t="s">
        <v>40</v>
      </c>
      <c r="H18" s="2">
        <v>1</v>
      </c>
      <c r="I18" s="2">
        <v>2.2999999999999998</v>
      </c>
      <c r="J18" s="2">
        <v>15.8</v>
      </c>
      <c r="K18" s="2">
        <v>13</v>
      </c>
    </row>
    <row r="19" spans="1:11" x14ac:dyDescent="0.15">
      <c r="A19" s="2">
        <v>8</v>
      </c>
      <c r="B19" s="2" t="s">
        <v>41</v>
      </c>
      <c r="C19" s="2" t="s">
        <v>42</v>
      </c>
      <c r="D19" s="2">
        <v>113.7</v>
      </c>
      <c r="E19" s="2">
        <v>4.8</v>
      </c>
      <c r="F19" s="2">
        <v>1</v>
      </c>
      <c r="G19" s="2" t="s">
        <v>43</v>
      </c>
      <c r="H19" s="2">
        <v>1</v>
      </c>
      <c r="I19" s="2">
        <v>1.8</v>
      </c>
      <c r="J19" s="2">
        <v>9.31</v>
      </c>
      <c r="K19" s="2">
        <v>14</v>
      </c>
    </row>
    <row r="20" spans="1:11" x14ac:dyDescent="0.15">
      <c r="A20" s="2">
        <v>9</v>
      </c>
      <c r="B20" s="2" t="s">
        <v>44</v>
      </c>
      <c r="C20" s="2" t="s">
        <v>45</v>
      </c>
      <c r="D20" s="2">
        <v>119.5</v>
      </c>
      <c r="E20" s="2">
        <v>10.3</v>
      </c>
      <c r="F20" s="2">
        <v>1</v>
      </c>
      <c r="G20" s="2" t="s">
        <v>46</v>
      </c>
      <c r="H20" s="2">
        <v>1</v>
      </c>
      <c r="I20" s="2">
        <v>2.1</v>
      </c>
      <c r="J20" s="2">
        <v>90.25</v>
      </c>
      <c r="K20" s="2">
        <v>15</v>
      </c>
    </row>
    <row r="21" spans="1:11" x14ac:dyDescent="0.15">
      <c r="A21" s="2">
        <v>10</v>
      </c>
      <c r="B21" s="2" t="s">
        <v>47</v>
      </c>
      <c r="C21" s="2" t="s">
        <v>48</v>
      </c>
      <c r="D21" s="2">
        <v>38.6</v>
      </c>
      <c r="E21" s="2">
        <v>8.5</v>
      </c>
      <c r="F21" s="2">
        <v>2</v>
      </c>
      <c r="G21" s="2" t="s">
        <v>49</v>
      </c>
      <c r="H21" s="2">
        <v>1</v>
      </c>
      <c r="I21" s="2">
        <v>3.2</v>
      </c>
      <c r="J21" s="2">
        <v>52.07</v>
      </c>
      <c r="K21" s="2">
        <v>16</v>
      </c>
    </row>
    <row r="22" spans="1:11" x14ac:dyDescent="0.15">
      <c r="A22" s="2">
        <v>11</v>
      </c>
      <c r="B22" s="2" t="s">
        <v>50</v>
      </c>
      <c r="C22" s="2" t="s">
        <v>51</v>
      </c>
      <c r="D22" s="2">
        <v>154.80000000000001</v>
      </c>
      <c r="E22" s="2">
        <v>6.7</v>
      </c>
      <c r="F22" s="2">
        <v>1</v>
      </c>
      <c r="G22" s="2" t="s">
        <v>52</v>
      </c>
      <c r="H22" s="2">
        <v>1</v>
      </c>
      <c r="I22" s="2">
        <v>1.1000000000000001</v>
      </c>
      <c r="J22" s="2">
        <v>26.91</v>
      </c>
      <c r="K22" s="2">
        <v>17</v>
      </c>
    </row>
    <row r="25" spans="1:11" x14ac:dyDescent="0.15">
      <c r="A25" s="1" t="s">
        <v>53</v>
      </c>
    </row>
    <row r="27" spans="1:11" x14ac:dyDescent="0.15">
      <c r="A27" s="1" t="s">
        <v>1</v>
      </c>
      <c r="B27" s="1" t="s">
        <v>2</v>
      </c>
      <c r="C27" s="1" t="s">
        <v>3</v>
      </c>
      <c r="D27" s="1" t="s">
        <v>4</v>
      </c>
      <c r="E27" s="1" t="s">
        <v>5</v>
      </c>
      <c r="F27" s="1" t="s">
        <v>6</v>
      </c>
      <c r="G27" s="1" t="s">
        <v>7</v>
      </c>
      <c r="H27" s="1" t="s">
        <v>8</v>
      </c>
      <c r="I27" s="1" t="s">
        <v>9</v>
      </c>
      <c r="J27" s="1" t="s">
        <v>10</v>
      </c>
      <c r="K27" s="1" t="s">
        <v>11</v>
      </c>
    </row>
    <row r="28" spans="1:11" x14ac:dyDescent="0.15">
      <c r="A28" s="2">
        <v>1</v>
      </c>
      <c r="B28" s="2" t="s">
        <v>54</v>
      </c>
      <c r="C28" s="2" t="s">
        <v>55</v>
      </c>
      <c r="D28" s="2">
        <v>31.5</v>
      </c>
      <c r="E28" s="2">
        <v>8.6999999999999993</v>
      </c>
      <c r="F28" s="2">
        <v>1</v>
      </c>
      <c r="G28" s="2" t="s">
        <v>56</v>
      </c>
      <c r="H28" s="2">
        <v>5</v>
      </c>
      <c r="I28" s="2">
        <v>22.8</v>
      </c>
      <c r="J28" s="2">
        <v>600.98</v>
      </c>
      <c r="K28" s="2">
        <v>5</v>
      </c>
    </row>
    <row r="29" spans="1:11" x14ac:dyDescent="0.15">
      <c r="A29" s="2">
        <v>2</v>
      </c>
      <c r="B29" s="2" t="s">
        <v>57</v>
      </c>
      <c r="C29" s="2" t="s">
        <v>58</v>
      </c>
      <c r="D29" s="2">
        <v>30.8</v>
      </c>
      <c r="E29" s="2">
        <v>9.1999999999999993</v>
      </c>
      <c r="F29" s="2">
        <v>1</v>
      </c>
      <c r="G29" s="2" t="s">
        <v>59</v>
      </c>
      <c r="H29" s="2">
        <v>5</v>
      </c>
      <c r="I29" s="2">
        <v>20.8</v>
      </c>
      <c r="J29" s="2">
        <v>34.090000000000003</v>
      </c>
      <c r="K29" s="2">
        <v>6</v>
      </c>
    </row>
    <row r="30" spans="1:11" x14ac:dyDescent="0.15">
      <c r="A30" s="2">
        <v>3</v>
      </c>
      <c r="B30" s="2" t="s">
        <v>22</v>
      </c>
      <c r="C30" s="2" t="s">
        <v>23</v>
      </c>
      <c r="D30" s="2">
        <v>36</v>
      </c>
      <c r="E30" s="2">
        <v>9.3000000000000007</v>
      </c>
      <c r="F30" s="2">
        <v>1</v>
      </c>
      <c r="G30" s="2" t="s">
        <v>60</v>
      </c>
      <c r="H30" s="2">
        <v>2</v>
      </c>
      <c r="I30" s="2">
        <v>8.6999999999999993</v>
      </c>
      <c r="J30" s="2">
        <v>91.12</v>
      </c>
      <c r="K30" s="2">
        <v>7</v>
      </c>
    </row>
    <row r="31" spans="1:11" x14ac:dyDescent="0.15">
      <c r="A31" s="2">
        <v>4</v>
      </c>
      <c r="B31" s="2" t="s">
        <v>61</v>
      </c>
      <c r="C31" s="2" t="s">
        <v>62</v>
      </c>
      <c r="D31" s="2">
        <v>31.3</v>
      </c>
      <c r="E31" s="2">
        <v>4.5999999999999996</v>
      </c>
      <c r="F31" s="2">
        <v>1</v>
      </c>
      <c r="G31" s="2" t="s">
        <v>63</v>
      </c>
      <c r="H31" s="2">
        <v>1</v>
      </c>
      <c r="I31" s="2">
        <v>10.6</v>
      </c>
      <c r="J31" s="2">
        <v>28.96</v>
      </c>
      <c r="K31" s="2">
        <v>8</v>
      </c>
    </row>
    <row r="32" spans="1:11" x14ac:dyDescent="0.15">
      <c r="A32" s="2">
        <v>5</v>
      </c>
      <c r="B32" s="2" t="s">
        <v>12</v>
      </c>
      <c r="C32" s="2" t="s">
        <v>13</v>
      </c>
      <c r="D32" s="2">
        <v>22.1</v>
      </c>
      <c r="E32" s="2">
        <v>9.1999999999999993</v>
      </c>
      <c r="F32" s="2">
        <v>2</v>
      </c>
      <c r="G32" s="2" t="s">
        <v>64</v>
      </c>
      <c r="H32" s="2">
        <v>1</v>
      </c>
      <c r="I32" s="2">
        <v>5.5</v>
      </c>
      <c r="J32" s="2">
        <v>23.47</v>
      </c>
      <c r="K32" s="2">
        <v>9</v>
      </c>
    </row>
    <row r="33" spans="1:11" x14ac:dyDescent="0.15">
      <c r="A33" s="2">
        <v>6</v>
      </c>
      <c r="B33" s="2" t="s">
        <v>65</v>
      </c>
      <c r="C33" s="2" t="s">
        <v>66</v>
      </c>
      <c r="D33" s="2">
        <v>180.7</v>
      </c>
      <c r="E33" s="2">
        <v>6.3</v>
      </c>
      <c r="F33" s="2">
        <v>1</v>
      </c>
      <c r="G33" s="2" t="s">
        <v>67</v>
      </c>
      <c r="H33" s="2">
        <v>1</v>
      </c>
      <c r="I33" s="2">
        <v>0.5</v>
      </c>
      <c r="J33" s="2">
        <v>72.45</v>
      </c>
      <c r="K33" s="2">
        <v>10</v>
      </c>
    </row>
    <row r="35" spans="1:11" x14ac:dyDescent="0.15">
      <c r="A35" s="1" t="s">
        <v>68</v>
      </c>
    </row>
    <row r="37" spans="1:11" x14ac:dyDescent="0.1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  <c r="F37" s="1" t="s">
        <v>6</v>
      </c>
      <c r="G37" s="1" t="s">
        <v>7</v>
      </c>
      <c r="H37" s="1" t="s">
        <v>8</v>
      </c>
      <c r="I37" s="1" t="s">
        <v>9</v>
      </c>
      <c r="J37" s="1" t="s">
        <v>10</v>
      </c>
      <c r="K37" s="1" t="s">
        <v>11</v>
      </c>
    </row>
    <row r="38" spans="1:11" x14ac:dyDescent="0.15">
      <c r="A38" s="2">
        <v>1</v>
      </c>
      <c r="B38" s="2" t="s">
        <v>54</v>
      </c>
      <c r="C38" s="2" t="s">
        <v>55</v>
      </c>
      <c r="D38" s="2">
        <v>31.5</v>
      </c>
      <c r="E38" s="2">
        <v>8.6999999999999993</v>
      </c>
      <c r="F38" s="2">
        <v>1</v>
      </c>
      <c r="G38" s="2" t="s">
        <v>69</v>
      </c>
      <c r="H38" s="2">
        <v>2</v>
      </c>
      <c r="I38" s="2">
        <v>13.3</v>
      </c>
      <c r="J38" s="2">
        <v>22.71</v>
      </c>
      <c r="K38" s="2">
        <v>8</v>
      </c>
    </row>
    <row r="39" spans="1:11" x14ac:dyDescent="0.15">
      <c r="A39" s="2">
        <v>2</v>
      </c>
      <c r="B39" s="2" t="s">
        <v>57</v>
      </c>
      <c r="C39" s="2" t="s">
        <v>58</v>
      </c>
      <c r="D39" s="2">
        <v>30.8</v>
      </c>
      <c r="E39" s="2">
        <v>9.1999999999999993</v>
      </c>
      <c r="F39" s="2">
        <v>1</v>
      </c>
      <c r="G39" s="2" t="s">
        <v>70</v>
      </c>
      <c r="H39" s="2">
        <v>2</v>
      </c>
      <c r="I39" s="2">
        <v>15.9</v>
      </c>
      <c r="J39" s="2">
        <v>362.82</v>
      </c>
      <c r="K39" s="2">
        <v>9</v>
      </c>
    </row>
    <row r="40" spans="1:11" x14ac:dyDescent="0.15">
      <c r="A40" s="2">
        <v>3</v>
      </c>
      <c r="B40" s="2" t="s">
        <v>71</v>
      </c>
      <c r="C40" s="2" t="s">
        <v>72</v>
      </c>
      <c r="D40" s="2">
        <v>41.7</v>
      </c>
      <c r="E40" s="2">
        <v>5.2</v>
      </c>
      <c r="F40" s="2">
        <v>2</v>
      </c>
      <c r="G40" s="2" t="s">
        <v>73</v>
      </c>
      <c r="H40" s="2">
        <v>2</v>
      </c>
      <c r="I40" s="2">
        <v>7.7</v>
      </c>
      <c r="J40" s="2">
        <v>55.99</v>
      </c>
      <c r="K40" s="2">
        <v>12</v>
      </c>
    </row>
    <row r="41" spans="1:11" x14ac:dyDescent="0.15">
      <c r="A41" s="2">
        <v>4</v>
      </c>
      <c r="B41" s="2" t="s">
        <v>47</v>
      </c>
      <c r="C41" s="2" t="s">
        <v>48</v>
      </c>
      <c r="D41" s="2">
        <v>38.6</v>
      </c>
      <c r="E41" s="2">
        <v>8.5</v>
      </c>
      <c r="F41" s="2">
        <v>2</v>
      </c>
      <c r="G41" s="2" t="s">
        <v>74</v>
      </c>
      <c r="H41" s="2">
        <v>1</v>
      </c>
      <c r="I41" s="2">
        <v>3.2</v>
      </c>
      <c r="J41" s="2">
        <v>37.36</v>
      </c>
      <c r="K41" s="2">
        <v>13</v>
      </c>
    </row>
    <row r="42" spans="1:11" x14ac:dyDescent="0.15">
      <c r="A42" s="2">
        <v>5</v>
      </c>
      <c r="B42" s="2" t="s">
        <v>12</v>
      </c>
      <c r="C42" s="2" t="s">
        <v>13</v>
      </c>
      <c r="D42" s="2">
        <v>22.1</v>
      </c>
      <c r="E42" s="2">
        <v>9.1999999999999993</v>
      </c>
      <c r="F42" s="2">
        <v>2</v>
      </c>
      <c r="G42" s="2" t="s">
        <v>75</v>
      </c>
      <c r="H42" s="2">
        <v>1</v>
      </c>
      <c r="I42" s="2">
        <v>5.5</v>
      </c>
      <c r="J42" s="2">
        <v>26.77</v>
      </c>
      <c r="K42" s="2">
        <v>14</v>
      </c>
    </row>
    <row r="43" spans="1:11" x14ac:dyDescent="0.15">
      <c r="A43" s="2">
        <v>6</v>
      </c>
      <c r="B43" s="2" t="s">
        <v>50</v>
      </c>
      <c r="C43" s="2" t="s">
        <v>51</v>
      </c>
      <c r="D43" s="2">
        <v>154.80000000000001</v>
      </c>
      <c r="E43" s="2">
        <v>6.7</v>
      </c>
      <c r="F43" s="2">
        <v>1</v>
      </c>
      <c r="G43" s="2" t="s">
        <v>76</v>
      </c>
      <c r="H43" s="2">
        <v>1</v>
      </c>
      <c r="I43" s="2">
        <v>1.1000000000000001</v>
      </c>
      <c r="J43" s="2">
        <v>79.510000000000005</v>
      </c>
      <c r="K43" s="2">
        <v>15</v>
      </c>
    </row>
    <row r="44" spans="1:11" x14ac:dyDescent="0.15">
      <c r="A44" s="2">
        <v>7</v>
      </c>
      <c r="B44" s="2" t="s">
        <v>22</v>
      </c>
      <c r="C44" s="2" t="s">
        <v>23</v>
      </c>
      <c r="D44" s="2">
        <v>36</v>
      </c>
      <c r="E44" s="2">
        <v>9.3000000000000007</v>
      </c>
      <c r="F44" s="2">
        <v>1</v>
      </c>
      <c r="G44" s="2" t="s">
        <v>77</v>
      </c>
      <c r="H44" s="2">
        <v>1</v>
      </c>
      <c r="I44" s="2">
        <v>4.5</v>
      </c>
      <c r="J44" s="2">
        <v>22.39</v>
      </c>
      <c r="K44" s="2">
        <v>16</v>
      </c>
    </row>
    <row r="45" spans="1:11" x14ac:dyDescent="0.15">
      <c r="A45" s="2">
        <v>8</v>
      </c>
      <c r="B45" s="2" t="s">
        <v>78</v>
      </c>
      <c r="C45" s="2" t="s">
        <v>79</v>
      </c>
      <c r="D45" s="2">
        <v>15.9</v>
      </c>
      <c r="E45" s="2">
        <v>4.0999999999999996</v>
      </c>
      <c r="F45" s="2">
        <v>1</v>
      </c>
      <c r="G45" s="2" t="s">
        <v>80</v>
      </c>
      <c r="H45" s="2">
        <v>1</v>
      </c>
      <c r="I45" s="2">
        <v>11</v>
      </c>
      <c r="J45" s="2">
        <v>6.13</v>
      </c>
      <c r="K45" s="2">
        <v>17</v>
      </c>
    </row>
    <row r="46" spans="1:11" x14ac:dyDescent="0.15">
      <c r="A46" s="2">
        <v>9</v>
      </c>
      <c r="B46" s="2" t="s">
        <v>81</v>
      </c>
      <c r="C46" s="2" t="s">
        <v>82</v>
      </c>
      <c r="D46" s="2">
        <v>13.2</v>
      </c>
      <c r="E46" s="2">
        <v>5.7</v>
      </c>
      <c r="F46" s="2">
        <v>1</v>
      </c>
      <c r="G46" s="2" t="s">
        <v>83</v>
      </c>
      <c r="H46" s="2">
        <v>1</v>
      </c>
      <c r="I46" s="2">
        <v>13.2</v>
      </c>
      <c r="J46" s="2">
        <v>1.24</v>
      </c>
      <c r="K46" s="2">
        <v>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0BA6E-1E77-D348-A603-11DE12363C42}">
  <dimension ref="A2:V26"/>
  <sheetViews>
    <sheetView tabSelected="1" workbookViewId="0">
      <selection activeCell="J32" sqref="J32"/>
    </sheetView>
  </sheetViews>
  <sheetFormatPr baseColWidth="10" defaultColWidth="9.1640625" defaultRowHeight="13" x14ac:dyDescent="0.15"/>
  <cols>
    <col min="1" max="1" width="9.1640625" style="2"/>
    <col min="2" max="2" width="15.1640625" style="2" bestFit="1" customWidth="1"/>
    <col min="3" max="3" width="13.83203125" style="2" customWidth="1"/>
    <col min="4" max="4" width="9.1640625" style="2"/>
    <col min="5" max="5" width="7.1640625" style="2" bestFit="1" customWidth="1"/>
    <col min="6" max="6" width="10.6640625" style="2" bestFit="1" customWidth="1"/>
    <col min="7" max="7" width="10.33203125" style="2" bestFit="1" customWidth="1"/>
    <col min="8" max="8" width="4.33203125" style="2" customWidth="1"/>
    <col min="9" max="9" width="12.5" style="2" bestFit="1" customWidth="1"/>
    <col min="10" max="10" width="13.5" style="2" bestFit="1" customWidth="1"/>
    <col min="11" max="11" width="8.5" style="2" bestFit="1" customWidth="1"/>
    <col min="12" max="12" width="14.1640625" style="2" bestFit="1" customWidth="1"/>
    <col min="13" max="14" width="9.1640625" style="2"/>
    <col min="15" max="15" width="5.6640625" style="2" bestFit="1" customWidth="1"/>
    <col min="16" max="16" width="2.33203125" style="2" bestFit="1" customWidth="1"/>
    <col min="17" max="17" width="30.83203125" style="2" bestFit="1" customWidth="1"/>
    <col min="18" max="18" width="17.83203125" style="2" bestFit="1" customWidth="1"/>
    <col min="19" max="20" width="9.1640625" style="2"/>
    <col min="21" max="21" width="15" style="2" bestFit="1" customWidth="1"/>
    <col min="22" max="16384" width="9.1640625" style="2"/>
  </cols>
  <sheetData>
    <row r="2" spans="1:22" x14ac:dyDescent="0.15">
      <c r="A2" s="1" t="s">
        <v>53</v>
      </c>
    </row>
    <row r="4" spans="1:22" x14ac:dyDescent="0.15">
      <c r="A4" s="1" t="s">
        <v>1</v>
      </c>
      <c r="B4" s="1" t="s">
        <v>2</v>
      </c>
      <c r="C4" s="1" t="s">
        <v>3</v>
      </c>
      <c r="D4" s="1" t="s">
        <v>1</v>
      </c>
      <c r="E4" s="1" t="s">
        <v>84</v>
      </c>
      <c r="F4" s="1" t="s">
        <v>85</v>
      </c>
      <c r="G4" s="1" t="s">
        <v>86</v>
      </c>
      <c r="H4" s="1" t="s">
        <v>87</v>
      </c>
      <c r="I4" s="1" t="s">
        <v>88</v>
      </c>
      <c r="J4" s="1" t="s">
        <v>10</v>
      </c>
      <c r="K4" s="1" t="s">
        <v>89</v>
      </c>
      <c r="L4" s="1" t="s">
        <v>7</v>
      </c>
      <c r="M4" s="1" t="s">
        <v>90</v>
      </c>
      <c r="N4" s="1" t="s">
        <v>91</v>
      </c>
      <c r="O4" s="1" t="s">
        <v>11</v>
      </c>
      <c r="P4" s="1" t="s">
        <v>92</v>
      </c>
      <c r="Q4" s="1" t="s">
        <v>93</v>
      </c>
      <c r="R4" s="1" t="s">
        <v>94</v>
      </c>
      <c r="S4" s="1" t="s">
        <v>95</v>
      </c>
      <c r="T4" s="1" t="s">
        <v>96</v>
      </c>
      <c r="U4" s="1" t="s">
        <v>2</v>
      </c>
      <c r="V4" s="1" t="s">
        <v>3</v>
      </c>
    </row>
    <row r="5" spans="1:22" x14ac:dyDescent="0.15">
      <c r="A5" s="2">
        <v>5</v>
      </c>
      <c r="B5" s="2" t="s">
        <v>54</v>
      </c>
      <c r="C5" s="2" t="s">
        <v>55</v>
      </c>
      <c r="D5" s="2">
        <v>1</v>
      </c>
      <c r="E5" s="2">
        <v>209</v>
      </c>
      <c r="F5" s="2">
        <v>1052.1199999999999</v>
      </c>
      <c r="G5" s="2">
        <v>2102.1484</v>
      </c>
      <c r="H5" s="2">
        <v>2</v>
      </c>
      <c r="I5" s="2">
        <v>36.61</v>
      </c>
      <c r="J5" s="2">
        <v>96.94</v>
      </c>
      <c r="K5" s="2">
        <v>30.39</v>
      </c>
      <c r="L5" s="2" t="s">
        <v>97</v>
      </c>
      <c r="M5" s="2">
        <v>2</v>
      </c>
      <c r="O5" s="2">
        <v>1</v>
      </c>
      <c r="P5" s="2">
        <v>0</v>
      </c>
      <c r="Q5" s="2" t="s">
        <v>98</v>
      </c>
      <c r="S5" s="2" t="s">
        <v>99</v>
      </c>
      <c r="T5" s="2" t="s">
        <v>100</v>
      </c>
      <c r="U5" s="2" t="s">
        <v>54</v>
      </c>
      <c r="V5" s="2" t="s">
        <v>55</v>
      </c>
    </row>
    <row r="6" spans="1:22" x14ac:dyDescent="0.15">
      <c r="D6" s="2">
        <v>2</v>
      </c>
      <c r="E6" s="2">
        <v>109</v>
      </c>
      <c r="F6" s="2">
        <v>954.39300000000003</v>
      </c>
      <c r="G6" s="2">
        <v>1906.7851000000001</v>
      </c>
      <c r="H6" s="2">
        <v>2</v>
      </c>
      <c r="I6" s="2">
        <v>-7.13</v>
      </c>
      <c r="J6" s="2">
        <v>83.7</v>
      </c>
      <c r="K6" s="2">
        <v>25.5</v>
      </c>
      <c r="L6" s="2" t="s">
        <v>101</v>
      </c>
      <c r="M6" s="2">
        <v>1</v>
      </c>
      <c r="O6" s="2">
        <v>1</v>
      </c>
      <c r="P6" s="2">
        <v>0</v>
      </c>
      <c r="Q6" s="2" t="s">
        <v>102</v>
      </c>
      <c r="R6" s="2" t="s">
        <v>103</v>
      </c>
      <c r="S6" s="2" t="s">
        <v>99</v>
      </c>
      <c r="T6" s="2" t="s">
        <v>104</v>
      </c>
      <c r="U6" s="2" t="s">
        <v>54</v>
      </c>
      <c r="V6" s="2" t="s">
        <v>55</v>
      </c>
    </row>
    <row r="7" spans="1:22" x14ac:dyDescent="0.15">
      <c r="D7" s="2">
        <v>3</v>
      </c>
      <c r="E7" s="2">
        <v>227</v>
      </c>
      <c r="F7" s="2">
        <v>714.86300000000006</v>
      </c>
      <c r="G7" s="2">
        <v>1427.6932999999999</v>
      </c>
      <c r="H7" s="2">
        <v>2</v>
      </c>
      <c r="I7" s="2">
        <v>12.72</v>
      </c>
      <c r="J7" s="2">
        <v>159.03</v>
      </c>
      <c r="K7" s="2">
        <v>31.72</v>
      </c>
      <c r="L7" s="2" t="s">
        <v>105</v>
      </c>
      <c r="M7" s="2">
        <v>1</v>
      </c>
      <c r="O7" s="2">
        <v>1</v>
      </c>
      <c r="P7" s="2">
        <v>0</v>
      </c>
      <c r="Q7" s="2" t="s">
        <v>106</v>
      </c>
      <c r="S7" s="2" t="s">
        <v>99</v>
      </c>
      <c r="T7" s="2" t="s">
        <v>107</v>
      </c>
      <c r="U7" s="2" t="s">
        <v>54</v>
      </c>
      <c r="V7" s="2" t="s">
        <v>55</v>
      </c>
    </row>
    <row r="8" spans="1:22" x14ac:dyDescent="0.15">
      <c r="D8" s="2">
        <v>4</v>
      </c>
      <c r="E8" s="2">
        <v>611</v>
      </c>
      <c r="F8" s="2">
        <v>916.18200000000002</v>
      </c>
      <c r="G8" s="2">
        <v>913.51199999999994</v>
      </c>
      <c r="H8" s="2">
        <v>1</v>
      </c>
      <c r="I8" s="2">
        <v>1814.79</v>
      </c>
      <c r="J8" s="2">
        <v>130.02000000000001</v>
      </c>
      <c r="K8" s="2">
        <v>41.28</v>
      </c>
      <c r="L8" s="2" t="s">
        <v>108</v>
      </c>
      <c r="M8" s="2">
        <v>2</v>
      </c>
      <c r="O8" s="2">
        <v>1</v>
      </c>
      <c r="P8" s="2">
        <v>0</v>
      </c>
      <c r="Q8" s="2" t="s">
        <v>109</v>
      </c>
      <c r="S8" s="2" t="s">
        <v>99</v>
      </c>
      <c r="T8" s="2" t="s">
        <v>110</v>
      </c>
      <c r="U8" s="2" t="s">
        <v>54</v>
      </c>
      <c r="V8" s="2" t="s">
        <v>55</v>
      </c>
    </row>
    <row r="9" spans="1:22" x14ac:dyDescent="0.15">
      <c r="D9" s="2">
        <v>5</v>
      </c>
      <c r="E9" s="2">
        <v>81</v>
      </c>
      <c r="F9" s="2">
        <v>303.69799999999998</v>
      </c>
      <c r="G9" s="2">
        <v>605.3537</v>
      </c>
      <c r="H9" s="2">
        <v>2</v>
      </c>
      <c r="I9" s="2">
        <v>45.69</v>
      </c>
      <c r="J9" s="2">
        <v>256.77</v>
      </c>
      <c r="K9" s="2">
        <v>23.92</v>
      </c>
      <c r="L9" s="2" t="s">
        <v>111</v>
      </c>
      <c r="M9" s="2">
        <v>2</v>
      </c>
      <c r="O9" s="2">
        <v>1</v>
      </c>
      <c r="P9" s="2">
        <v>0</v>
      </c>
      <c r="Q9" s="2" t="s">
        <v>112</v>
      </c>
      <c r="S9" s="2" t="s">
        <v>99</v>
      </c>
      <c r="T9" s="2" t="s">
        <v>113</v>
      </c>
      <c r="U9" s="2" t="s">
        <v>54</v>
      </c>
      <c r="V9" s="2" t="s">
        <v>55</v>
      </c>
    </row>
    <row r="11" spans="1:22" x14ac:dyDescent="0.15">
      <c r="A11" s="2">
        <v>6</v>
      </c>
      <c r="B11" s="2" t="s">
        <v>57</v>
      </c>
      <c r="C11" s="2" t="s">
        <v>58</v>
      </c>
      <c r="D11" s="2">
        <v>1</v>
      </c>
      <c r="E11" s="2">
        <v>113</v>
      </c>
      <c r="F11" s="2">
        <v>730.67600000000004</v>
      </c>
      <c r="G11" s="2">
        <v>2188.9971999999998</v>
      </c>
      <c r="H11" s="2">
        <v>3</v>
      </c>
      <c r="I11" s="2">
        <v>4.1100000000000003</v>
      </c>
      <c r="J11" s="2">
        <v>78.12</v>
      </c>
      <c r="K11" s="2">
        <v>25.63</v>
      </c>
      <c r="L11" s="2" t="s">
        <v>114</v>
      </c>
      <c r="M11" s="2">
        <v>1</v>
      </c>
      <c r="N11" s="2">
        <v>70.34</v>
      </c>
      <c r="O11" s="2">
        <v>1</v>
      </c>
      <c r="P11" s="2">
        <v>1</v>
      </c>
      <c r="Q11" s="2" t="s">
        <v>115</v>
      </c>
      <c r="R11" s="2" t="s">
        <v>116</v>
      </c>
      <c r="S11" s="2" t="s">
        <v>99</v>
      </c>
      <c r="T11" s="2" t="s">
        <v>117</v>
      </c>
      <c r="U11" s="2" t="s">
        <v>57</v>
      </c>
      <c r="V11" s="2" t="s">
        <v>58</v>
      </c>
    </row>
    <row r="12" spans="1:22" x14ac:dyDescent="0.15">
      <c r="D12" s="2">
        <v>2</v>
      </c>
      <c r="E12" s="2">
        <v>207</v>
      </c>
      <c r="F12" s="2">
        <v>701.74900000000002</v>
      </c>
      <c r="G12" s="2">
        <v>2102.1736000000001</v>
      </c>
      <c r="H12" s="2">
        <v>3</v>
      </c>
      <c r="I12" s="2">
        <v>24.52</v>
      </c>
      <c r="J12" s="2">
        <v>101.91</v>
      </c>
      <c r="K12" s="2">
        <v>30.38</v>
      </c>
      <c r="L12" s="2" t="s">
        <v>118</v>
      </c>
      <c r="M12" s="2">
        <v>1</v>
      </c>
      <c r="O12" s="2">
        <v>1</v>
      </c>
      <c r="P12" s="2">
        <v>0</v>
      </c>
      <c r="Q12" s="2" t="s">
        <v>119</v>
      </c>
      <c r="S12" s="2" t="s">
        <v>99</v>
      </c>
      <c r="T12" s="2" t="s">
        <v>120</v>
      </c>
      <c r="U12" s="2" t="s">
        <v>57</v>
      </c>
      <c r="V12" s="2" t="s">
        <v>58</v>
      </c>
    </row>
    <row r="13" spans="1:22" x14ac:dyDescent="0.15">
      <c r="D13" s="2">
        <v>3</v>
      </c>
      <c r="E13" s="2">
        <v>156</v>
      </c>
      <c r="F13" s="2">
        <v>980.92399999999998</v>
      </c>
      <c r="G13" s="2">
        <v>1959.8544999999999</v>
      </c>
      <c r="H13" s="2">
        <v>2</v>
      </c>
      <c r="I13" s="2">
        <v>-10.74</v>
      </c>
      <c r="J13" s="2">
        <v>83.59</v>
      </c>
      <c r="K13" s="2">
        <v>28.01</v>
      </c>
      <c r="L13" s="2" t="s">
        <v>121</v>
      </c>
      <c r="M13" s="2">
        <v>1</v>
      </c>
      <c r="N13" s="2">
        <v>52.76</v>
      </c>
      <c r="O13" s="2">
        <v>1</v>
      </c>
      <c r="P13" s="2">
        <v>0</v>
      </c>
      <c r="Q13" s="2" t="s">
        <v>122</v>
      </c>
      <c r="R13" s="2" t="s">
        <v>123</v>
      </c>
      <c r="S13" s="2" t="s">
        <v>99</v>
      </c>
      <c r="T13" s="2" t="s">
        <v>124</v>
      </c>
      <c r="U13" s="2" t="s">
        <v>57</v>
      </c>
      <c r="V13" s="2" t="s">
        <v>58</v>
      </c>
    </row>
    <row r="14" spans="1:22" x14ac:dyDescent="0.15">
      <c r="D14" s="2">
        <v>4</v>
      </c>
      <c r="E14" s="2">
        <v>203</v>
      </c>
      <c r="F14" s="2">
        <v>707.86</v>
      </c>
      <c r="G14" s="2">
        <v>1413.6234999999999</v>
      </c>
      <c r="H14" s="2">
        <v>2</v>
      </c>
      <c r="I14" s="2">
        <v>57.91</v>
      </c>
      <c r="J14" s="2">
        <v>86.01</v>
      </c>
      <c r="K14" s="2">
        <v>30.31</v>
      </c>
      <c r="L14" s="2" t="s">
        <v>125</v>
      </c>
      <c r="M14" s="2">
        <v>1</v>
      </c>
      <c r="O14" s="2">
        <v>1</v>
      </c>
      <c r="P14" s="2">
        <v>0</v>
      </c>
      <c r="Q14" s="2" t="s">
        <v>126</v>
      </c>
      <c r="R14" s="2" t="s">
        <v>127</v>
      </c>
      <c r="S14" s="2" t="s">
        <v>99</v>
      </c>
      <c r="T14" s="2" t="s">
        <v>128</v>
      </c>
      <c r="U14" s="2" t="s">
        <v>57</v>
      </c>
      <c r="V14" s="2" t="s">
        <v>58</v>
      </c>
    </row>
    <row r="15" spans="1:22" x14ac:dyDescent="0.15">
      <c r="D15" s="2">
        <v>5</v>
      </c>
      <c r="E15" s="2">
        <v>81</v>
      </c>
      <c r="F15" s="2">
        <v>303.69799999999998</v>
      </c>
      <c r="G15" s="2">
        <v>605.3537</v>
      </c>
      <c r="H15" s="2">
        <v>2</v>
      </c>
      <c r="I15" s="2">
        <v>45.69</v>
      </c>
      <c r="J15" s="2">
        <v>256.77</v>
      </c>
      <c r="K15" s="2">
        <v>23.92</v>
      </c>
      <c r="L15" s="2" t="s">
        <v>111</v>
      </c>
      <c r="M15" s="2">
        <v>2</v>
      </c>
      <c r="O15" s="2">
        <v>1</v>
      </c>
      <c r="P15" s="2">
        <v>0</v>
      </c>
      <c r="Q15" s="2" t="s">
        <v>112</v>
      </c>
      <c r="S15" s="2" t="s">
        <v>99</v>
      </c>
      <c r="T15" s="2" t="s">
        <v>129</v>
      </c>
      <c r="U15" s="2" t="s">
        <v>57</v>
      </c>
      <c r="V15" s="2" t="s">
        <v>58</v>
      </c>
    </row>
    <row r="17" spans="1:22" x14ac:dyDescent="0.15">
      <c r="A17" s="1" t="s">
        <v>68</v>
      </c>
    </row>
    <row r="18" spans="1:22" x14ac:dyDescent="0.15">
      <c r="D18" s="1"/>
      <c r="E18" s="1"/>
      <c r="F18" s="1"/>
      <c r="G18" s="1"/>
      <c r="H18" s="1"/>
      <c r="I18" s="1"/>
    </row>
    <row r="19" spans="1:22" x14ac:dyDescent="0.15">
      <c r="A19" s="1" t="s">
        <v>1</v>
      </c>
      <c r="B19" s="1" t="s">
        <v>2</v>
      </c>
      <c r="C19" s="1" t="s">
        <v>3</v>
      </c>
    </row>
    <row r="20" spans="1:22" x14ac:dyDescent="0.15">
      <c r="A20" s="2">
        <v>10</v>
      </c>
      <c r="B20" s="2" t="s">
        <v>54</v>
      </c>
      <c r="C20" s="2" t="s">
        <v>55</v>
      </c>
      <c r="D20" s="2">
        <v>1</v>
      </c>
      <c r="E20" s="2">
        <v>264</v>
      </c>
      <c r="F20" s="2">
        <v>1052.107</v>
      </c>
      <c r="G20" s="2">
        <v>2102.1484</v>
      </c>
      <c r="H20" s="2">
        <v>2</v>
      </c>
      <c r="I20" s="2">
        <v>24.26</v>
      </c>
      <c r="J20" s="2">
        <v>88.56</v>
      </c>
      <c r="K20" s="2">
        <v>30.46</v>
      </c>
      <c r="L20" s="2" t="s">
        <v>130</v>
      </c>
      <c r="M20" s="2">
        <v>2</v>
      </c>
      <c r="O20" s="2">
        <v>1</v>
      </c>
      <c r="P20" s="2">
        <v>0</v>
      </c>
      <c r="Q20" s="2" t="s">
        <v>98</v>
      </c>
      <c r="S20" s="2" t="s">
        <v>99</v>
      </c>
      <c r="T20" s="2" t="s">
        <v>100</v>
      </c>
      <c r="U20" s="2" t="s">
        <v>54</v>
      </c>
      <c r="V20" s="2" t="s">
        <v>55</v>
      </c>
    </row>
    <row r="21" spans="1:22" x14ac:dyDescent="0.15">
      <c r="D21" s="2">
        <v>2</v>
      </c>
      <c r="E21" s="2">
        <v>292</v>
      </c>
      <c r="F21" s="2">
        <v>714.85400000000004</v>
      </c>
      <c r="G21" s="2">
        <v>1427.6932999999999</v>
      </c>
      <c r="H21" s="2">
        <v>2</v>
      </c>
      <c r="I21" s="2">
        <v>0.13</v>
      </c>
      <c r="J21" s="2">
        <v>161.44</v>
      </c>
      <c r="K21" s="2">
        <v>31.75</v>
      </c>
      <c r="L21" s="2" t="s">
        <v>131</v>
      </c>
      <c r="M21" s="2">
        <v>1</v>
      </c>
      <c r="O21" s="2">
        <v>1</v>
      </c>
      <c r="P21" s="2">
        <v>0</v>
      </c>
      <c r="Q21" s="2" t="s">
        <v>106</v>
      </c>
      <c r="S21" s="2" t="s">
        <v>99</v>
      </c>
      <c r="T21" s="2" t="s">
        <v>107</v>
      </c>
      <c r="U21" s="2" t="s">
        <v>54</v>
      </c>
      <c r="V21" s="2" t="s">
        <v>55</v>
      </c>
    </row>
    <row r="22" spans="1:22" x14ac:dyDescent="0.15">
      <c r="D22" s="2">
        <v>3</v>
      </c>
      <c r="E22" s="2">
        <v>124</v>
      </c>
      <c r="F22" s="2">
        <v>303.68599999999998</v>
      </c>
      <c r="G22" s="2">
        <v>605.3537</v>
      </c>
      <c r="H22" s="2">
        <v>2</v>
      </c>
      <c r="I22" s="2">
        <v>6.17</v>
      </c>
      <c r="J22" s="2">
        <v>214.82</v>
      </c>
      <c r="K22" s="2">
        <v>23.99</v>
      </c>
      <c r="L22" s="2" t="s">
        <v>132</v>
      </c>
      <c r="M22" s="2">
        <v>1</v>
      </c>
      <c r="O22" s="2">
        <v>3</v>
      </c>
      <c r="P22" s="2">
        <v>0</v>
      </c>
      <c r="Q22" s="2" t="s">
        <v>112</v>
      </c>
      <c r="S22" s="2" t="s">
        <v>99</v>
      </c>
      <c r="T22" s="2" t="s">
        <v>113</v>
      </c>
      <c r="U22" s="2" t="s">
        <v>54</v>
      </c>
      <c r="V22" s="2" t="s">
        <v>55</v>
      </c>
    </row>
    <row r="24" spans="1:22" x14ac:dyDescent="0.15">
      <c r="A24" s="2">
        <v>11</v>
      </c>
      <c r="B24" s="2" t="s">
        <v>57</v>
      </c>
      <c r="C24" s="2" t="s">
        <v>58</v>
      </c>
      <c r="D24" s="2">
        <v>1</v>
      </c>
      <c r="E24" s="2">
        <v>303</v>
      </c>
      <c r="F24" s="2">
        <v>1052.1369999999999</v>
      </c>
      <c r="G24" s="2">
        <v>2102.1736000000001</v>
      </c>
      <c r="H24" s="2">
        <v>2</v>
      </c>
      <c r="I24" s="2">
        <v>40.82</v>
      </c>
      <c r="J24" s="2">
        <v>109.06</v>
      </c>
      <c r="K24" s="2">
        <v>31.9</v>
      </c>
      <c r="L24" s="2" t="s">
        <v>133</v>
      </c>
      <c r="M24" s="2">
        <v>3</v>
      </c>
      <c r="O24" s="2">
        <v>1</v>
      </c>
      <c r="P24" s="2">
        <v>0</v>
      </c>
      <c r="Q24" s="2" t="s">
        <v>119</v>
      </c>
      <c r="S24" s="2" t="s">
        <v>99</v>
      </c>
      <c r="T24" s="2" t="s">
        <v>120</v>
      </c>
      <c r="U24" s="2" t="s">
        <v>57</v>
      </c>
      <c r="V24" s="2" t="s">
        <v>58</v>
      </c>
    </row>
    <row r="25" spans="1:22" x14ac:dyDescent="0.15">
      <c r="D25" s="2">
        <v>2</v>
      </c>
      <c r="E25" s="2">
        <v>198</v>
      </c>
      <c r="F25" s="2">
        <v>980.94399999999996</v>
      </c>
      <c r="G25" s="2">
        <v>1958.8705</v>
      </c>
      <c r="H25" s="2">
        <v>2</v>
      </c>
      <c r="I25" s="2">
        <v>511.21</v>
      </c>
      <c r="J25" s="2">
        <v>82.89</v>
      </c>
      <c r="K25" s="2">
        <v>28.05</v>
      </c>
      <c r="L25" s="2" t="s">
        <v>134</v>
      </c>
      <c r="M25" s="2">
        <v>1</v>
      </c>
      <c r="N25" s="2">
        <v>71.239999999999995</v>
      </c>
      <c r="O25" s="2">
        <v>1</v>
      </c>
      <c r="P25" s="2">
        <v>0</v>
      </c>
      <c r="Q25" s="2" t="s">
        <v>122</v>
      </c>
      <c r="S25" s="2" t="s">
        <v>99</v>
      </c>
      <c r="T25" s="2" t="s">
        <v>124</v>
      </c>
      <c r="U25" s="2" t="s">
        <v>57</v>
      </c>
      <c r="V25" s="2" t="s">
        <v>58</v>
      </c>
    </row>
    <row r="26" spans="1:22" x14ac:dyDescent="0.15">
      <c r="D26" s="2">
        <v>3</v>
      </c>
      <c r="E26" s="2">
        <v>124</v>
      </c>
      <c r="F26" s="2">
        <v>303.68599999999998</v>
      </c>
      <c r="G26" s="2">
        <v>605.3537</v>
      </c>
      <c r="H26" s="2">
        <v>2</v>
      </c>
      <c r="I26" s="2">
        <v>6.17</v>
      </c>
      <c r="J26" s="2">
        <v>214.82</v>
      </c>
      <c r="K26" s="2">
        <v>23.99</v>
      </c>
      <c r="L26" s="2" t="s">
        <v>132</v>
      </c>
      <c r="M26" s="2">
        <v>1</v>
      </c>
      <c r="O26" s="2">
        <v>3</v>
      </c>
      <c r="P26" s="2">
        <v>0</v>
      </c>
      <c r="Q26" s="2" t="s">
        <v>112</v>
      </c>
      <c r="S26" s="2" t="s">
        <v>99</v>
      </c>
      <c r="T26" s="2" t="s">
        <v>129</v>
      </c>
      <c r="U26" s="2" t="s">
        <v>57</v>
      </c>
      <c r="V26" s="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3d</vt:lpstr>
      <vt:lpstr>Figure 4b</vt:lpstr>
      <vt:lpstr>Figure 5b</vt:lpstr>
      <vt:lpstr>Figure 6c</vt:lpstr>
      <vt:lpstr>Figure 7b</vt:lpstr>
      <vt:lpstr>Figure 7c</vt:lpstr>
      <vt:lpstr>Suppl Table 1 | Spectr. counts </vt:lpstr>
      <vt:lpstr>Suppl Table 1 | Peptides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Holthuis, J.C.M. (Joost)</dc:creator>
  <cp:lastModifiedBy>Holthuis, J.C.M. (Joost)</cp:lastModifiedBy>
  <dcterms:created xsi:type="dcterms:W3CDTF">2019-03-13T07:14:38Z</dcterms:created>
  <dcterms:modified xsi:type="dcterms:W3CDTF">2019-03-19T04:57:40Z</dcterms:modified>
</cp:coreProperties>
</file>