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45" windowWidth="20730" windowHeight="11760" firstSheet="8" activeTab="11"/>
  </bookViews>
  <sheets>
    <sheet name="Figure 5i" sheetId="16" r:id="rId1"/>
    <sheet name="Figure 6c" sheetId="17" r:id="rId2"/>
    <sheet name="Figure 6d" sheetId="18" r:id="rId3"/>
    <sheet name="Supplementary Figure 1" sheetId="9" r:id="rId4"/>
    <sheet name="Supplementary Figure 2b-c" sheetId="12" r:id="rId5"/>
    <sheet name="Supplementary Figure 12b-g" sheetId="11" r:id="rId6"/>
    <sheet name="Supplementary Figure 13c" sheetId="13" r:id="rId7"/>
    <sheet name="Supplementary Figure 14b" sheetId="14" r:id="rId8"/>
    <sheet name="Supplementary Figure 15g" sheetId="8" r:id="rId9"/>
    <sheet name="Supplementary Figure 16e" sheetId="10" r:id="rId10"/>
    <sheet name="Supplementary Figure 17h" sheetId="6" r:id="rId11"/>
    <sheet name="Supplementary Data 7" sheetId="15" r:id="rId12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60" i="11" l="1"/>
  <c r="O60" i="11"/>
  <c r="AK59" i="11"/>
  <c r="N59" i="11"/>
  <c r="O59" i="11"/>
  <c r="F59" i="11"/>
  <c r="G59" i="11"/>
  <c r="AW58" i="11"/>
  <c r="AX58" i="11"/>
  <c r="AN58" i="11"/>
  <c r="AK58" i="11"/>
  <c r="V58" i="11"/>
  <c r="W58" i="11"/>
  <c r="N58" i="11"/>
  <c r="O58" i="11"/>
  <c r="F58" i="11"/>
  <c r="G58" i="11"/>
  <c r="CE57" i="11"/>
  <c r="CB57" i="11"/>
  <c r="BM57" i="11"/>
  <c r="BN57" i="11"/>
  <c r="BE57" i="11"/>
  <c r="BF57" i="11"/>
  <c r="AW57" i="11"/>
  <c r="AX57" i="11"/>
  <c r="AN57" i="11"/>
  <c r="AK57" i="11"/>
  <c r="V57" i="11"/>
  <c r="W57" i="11"/>
  <c r="N57" i="11"/>
  <c r="O57" i="11"/>
  <c r="F57" i="11"/>
  <c r="G57" i="11"/>
  <c r="CE56" i="11"/>
  <c r="CB56" i="11"/>
  <c r="BM56" i="11"/>
  <c r="BN56" i="11"/>
  <c r="BE56" i="11"/>
  <c r="BF56" i="11"/>
  <c r="AW56" i="11"/>
  <c r="AX56" i="11"/>
  <c r="AN56" i="11"/>
  <c r="AK56" i="11"/>
  <c r="AQ56" i="11"/>
  <c r="V56" i="11"/>
  <c r="W56" i="11"/>
  <c r="N56" i="11"/>
  <c r="O56" i="11"/>
  <c r="F56" i="11"/>
  <c r="G56" i="11"/>
  <c r="CE55" i="11"/>
  <c r="CB55" i="11"/>
  <c r="BM55" i="11"/>
  <c r="BN55" i="11"/>
  <c r="BE55" i="11"/>
  <c r="BF55" i="11"/>
  <c r="AW55" i="11"/>
  <c r="AX55" i="11"/>
  <c r="AN55" i="11"/>
  <c r="AK55" i="11"/>
  <c r="AQ55" i="11"/>
  <c r="V55" i="11"/>
  <c r="W55" i="11"/>
  <c r="N55" i="11"/>
  <c r="O55" i="11"/>
  <c r="F55" i="11"/>
  <c r="G55" i="11"/>
  <c r="CE54" i="11"/>
  <c r="CB54" i="11"/>
  <c r="CH54" i="11"/>
  <c r="BM54" i="11"/>
  <c r="BN54" i="11"/>
  <c r="BE54" i="11"/>
  <c r="BF54" i="11"/>
  <c r="AW54" i="11"/>
  <c r="AX54" i="11"/>
  <c r="AN54" i="11"/>
  <c r="AK54" i="11"/>
  <c r="AQ54" i="11"/>
  <c r="V54" i="11"/>
  <c r="W54" i="11"/>
  <c r="N54" i="11"/>
  <c r="O54" i="11"/>
  <c r="F54" i="11"/>
  <c r="G54" i="11"/>
  <c r="CE53" i="11"/>
  <c r="CB53" i="11"/>
  <c r="BM53" i="11"/>
  <c r="BN53" i="11"/>
  <c r="BE53" i="11"/>
  <c r="BF53" i="11"/>
  <c r="AW53" i="11"/>
  <c r="AX53" i="11"/>
  <c r="AN53" i="11"/>
  <c r="AK53" i="11"/>
  <c r="V53" i="11"/>
  <c r="W53" i="11"/>
  <c r="N53" i="11"/>
  <c r="O53" i="11"/>
  <c r="F53" i="11"/>
  <c r="G53" i="11"/>
  <c r="CE52" i="11"/>
  <c r="CB52" i="11"/>
  <c r="CH52" i="11"/>
  <c r="BM52" i="11"/>
  <c r="BN52" i="11"/>
  <c r="BE52" i="11"/>
  <c r="BF52" i="11"/>
  <c r="AW52" i="11"/>
  <c r="AX52" i="11"/>
  <c r="AN52" i="11"/>
  <c r="AK52" i="11"/>
  <c r="V52" i="11"/>
  <c r="W52" i="11"/>
  <c r="N52" i="11"/>
  <c r="O52" i="11"/>
  <c r="F52" i="11"/>
  <c r="G52" i="11"/>
  <c r="AK51" i="11"/>
  <c r="N51" i="11"/>
  <c r="O51" i="11"/>
  <c r="F51" i="11"/>
  <c r="G51" i="11"/>
  <c r="AK50" i="11"/>
  <c r="N50" i="11"/>
  <c r="O50" i="11"/>
  <c r="F50" i="11"/>
  <c r="G50" i="11"/>
  <c r="BE49" i="11"/>
  <c r="BF49" i="11"/>
  <c r="AN49" i="11"/>
  <c r="AK49" i="11"/>
  <c r="V49" i="11"/>
  <c r="W49" i="11"/>
  <c r="N49" i="11"/>
  <c r="O49" i="11"/>
  <c r="F49" i="11"/>
  <c r="G49" i="11"/>
  <c r="CE48" i="11"/>
  <c r="CB48" i="11"/>
  <c r="BM48" i="11"/>
  <c r="BN48" i="11"/>
  <c r="BE48" i="11"/>
  <c r="BF48" i="11"/>
  <c r="AW48" i="11"/>
  <c r="AX48" i="11"/>
  <c r="AN48" i="11"/>
  <c r="AK48" i="11"/>
  <c r="V48" i="11"/>
  <c r="W48" i="11"/>
  <c r="N48" i="11"/>
  <c r="O48" i="11"/>
  <c r="F48" i="11"/>
  <c r="G48" i="11"/>
  <c r="CE47" i="11"/>
  <c r="CB47" i="11"/>
  <c r="BM47" i="11"/>
  <c r="BN47" i="11"/>
  <c r="BE47" i="11"/>
  <c r="BF47" i="11"/>
  <c r="AW47" i="11"/>
  <c r="AX47" i="11"/>
  <c r="AN47" i="11"/>
  <c r="AK47" i="11"/>
  <c r="V47" i="11"/>
  <c r="W47" i="11"/>
  <c r="N47" i="11"/>
  <c r="O47" i="11"/>
  <c r="F47" i="11"/>
  <c r="G47" i="11"/>
  <c r="CE46" i="11"/>
  <c r="CB46" i="11"/>
  <c r="BM46" i="11"/>
  <c r="BN46" i="11"/>
  <c r="BE46" i="11"/>
  <c r="BF46" i="11"/>
  <c r="AW46" i="11"/>
  <c r="AX46" i="11"/>
  <c r="AN46" i="11"/>
  <c r="AK46" i="11"/>
  <c r="V46" i="11"/>
  <c r="W46" i="11"/>
  <c r="N46" i="11"/>
  <c r="O46" i="11"/>
  <c r="F46" i="11"/>
  <c r="G46" i="11"/>
  <c r="CE45" i="11"/>
  <c r="CB45" i="11"/>
  <c r="BM45" i="11"/>
  <c r="BN45" i="11"/>
  <c r="BE45" i="11"/>
  <c r="BF45" i="11"/>
  <c r="AW45" i="11"/>
  <c r="AX45" i="11"/>
  <c r="AN45" i="11"/>
  <c r="AK45" i="11"/>
  <c r="V45" i="11"/>
  <c r="W45" i="11"/>
  <c r="N45" i="11"/>
  <c r="O45" i="11"/>
  <c r="F45" i="11"/>
  <c r="G45" i="11"/>
  <c r="CE44" i="11"/>
  <c r="CB44" i="11"/>
  <c r="BM44" i="11"/>
  <c r="BN44" i="11"/>
  <c r="BE44" i="11"/>
  <c r="BF44" i="11"/>
  <c r="AW44" i="11"/>
  <c r="AX44" i="11"/>
  <c r="AN44" i="11"/>
  <c r="AK44" i="11"/>
  <c r="V44" i="11"/>
  <c r="W44" i="11"/>
  <c r="N44" i="11"/>
  <c r="O44" i="11"/>
  <c r="F44" i="11"/>
  <c r="G44" i="11"/>
  <c r="CE43" i="11"/>
  <c r="CB43" i="11"/>
  <c r="BM43" i="11"/>
  <c r="BN43" i="11"/>
  <c r="BE43" i="11"/>
  <c r="BF43" i="11"/>
  <c r="AW43" i="11"/>
  <c r="AX43" i="11"/>
  <c r="AN43" i="11"/>
  <c r="AO43" i="11"/>
  <c r="AK43" i="11"/>
  <c r="V43" i="11"/>
  <c r="W43" i="11"/>
  <c r="N43" i="11"/>
  <c r="O43" i="11"/>
  <c r="F43" i="11"/>
  <c r="G43" i="11"/>
  <c r="BM41" i="11"/>
  <c r="BN41" i="11"/>
  <c r="BE41" i="11"/>
  <c r="BF41" i="11"/>
  <c r="AN41" i="11"/>
  <c r="V41" i="11"/>
  <c r="W41" i="11"/>
  <c r="N41" i="11"/>
  <c r="O41" i="11"/>
  <c r="CE40" i="11"/>
  <c r="BM40" i="11"/>
  <c r="BN40" i="11"/>
  <c r="BE40" i="11"/>
  <c r="BF40" i="11"/>
  <c r="AN40" i="11"/>
  <c r="AK40" i="11"/>
  <c r="V40" i="11"/>
  <c r="W40" i="11"/>
  <c r="N40" i="11"/>
  <c r="O40" i="11"/>
  <c r="F40" i="11"/>
  <c r="G40" i="11"/>
  <c r="CE39" i="11"/>
  <c r="CB39" i="11"/>
  <c r="BM39" i="11"/>
  <c r="BN39" i="11"/>
  <c r="BE39" i="11"/>
  <c r="BF39" i="11"/>
  <c r="AW39" i="11"/>
  <c r="AX39" i="11"/>
  <c r="AN39" i="11"/>
  <c r="AK39" i="11"/>
  <c r="V39" i="11"/>
  <c r="W39" i="11"/>
  <c r="N39" i="11"/>
  <c r="O39" i="11"/>
  <c r="F39" i="11"/>
  <c r="G39" i="11"/>
  <c r="CE38" i="11"/>
  <c r="CB38" i="11"/>
  <c r="BM38" i="11"/>
  <c r="BN38" i="11"/>
  <c r="BE38" i="11"/>
  <c r="BF38" i="11"/>
  <c r="AW38" i="11"/>
  <c r="AX38" i="11"/>
  <c r="AN38" i="11"/>
  <c r="AK38" i="11"/>
  <c r="V38" i="11"/>
  <c r="W38" i="11"/>
  <c r="N38" i="11"/>
  <c r="O38" i="11"/>
  <c r="F38" i="11"/>
  <c r="G38" i="11"/>
  <c r="CE37" i="11"/>
  <c r="CB37" i="11"/>
  <c r="BM37" i="11"/>
  <c r="BN37" i="11"/>
  <c r="BE37" i="11"/>
  <c r="BF37" i="11"/>
  <c r="AW37" i="11"/>
  <c r="AX37" i="11"/>
  <c r="AN37" i="11"/>
  <c r="AK37" i="11"/>
  <c r="V37" i="11"/>
  <c r="W37" i="11"/>
  <c r="N37" i="11"/>
  <c r="O37" i="11"/>
  <c r="F37" i="11"/>
  <c r="G37" i="11"/>
  <c r="CE36" i="11"/>
  <c r="CB36" i="11"/>
  <c r="BM36" i="11"/>
  <c r="BN36" i="11"/>
  <c r="BE36" i="11"/>
  <c r="BF36" i="11"/>
  <c r="AW36" i="11"/>
  <c r="AX36" i="11"/>
  <c r="AN36" i="11"/>
  <c r="AK36" i="11"/>
  <c r="V36" i="11"/>
  <c r="W36" i="11"/>
  <c r="N36" i="11"/>
  <c r="O36" i="11"/>
  <c r="F36" i="11"/>
  <c r="G36" i="11"/>
  <c r="CE35" i="11"/>
  <c r="CB35" i="11"/>
  <c r="BM35" i="11"/>
  <c r="BN35" i="11"/>
  <c r="BE35" i="11"/>
  <c r="BF35" i="11"/>
  <c r="AW35" i="11"/>
  <c r="AX35" i="11"/>
  <c r="AN35" i="11"/>
  <c r="AK35" i="11"/>
  <c r="AQ35" i="11"/>
  <c r="V35" i="11"/>
  <c r="W35" i="11"/>
  <c r="N35" i="11"/>
  <c r="O35" i="11"/>
  <c r="F35" i="11"/>
  <c r="G35" i="11"/>
  <c r="CE34" i="11"/>
  <c r="CB34" i="11"/>
  <c r="BM34" i="11"/>
  <c r="BN34" i="11"/>
  <c r="BE34" i="11"/>
  <c r="BF34" i="11"/>
  <c r="AW34" i="11"/>
  <c r="AX34" i="11"/>
  <c r="AN34" i="11"/>
  <c r="AK34" i="11"/>
  <c r="V34" i="11"/>
  <c r="W34" i="11"/>
  <c r="N34" i="11"/>
  <c r="O34" i="11"/>
  <c r="F34" i="11"/>
  <c r="G34" i="11"/>
  <c r="V24" i="11"/>
  <c r="W24" i="11"/>
  <c r="F24" i="11"/>
  <c r="G24" i="11"/>
  <c r="AN23" i="11"/>
  <c r="AK23" i="11"/>
  <c r="AQ23" i="11"/>
  <c r="V23" i="11"/>
  <c r="W23" i="11"/>
  <c r="N23" i="11"/>
  <c r="O23" i="11"/>
  <c r="F23" i="11"/>
  <c r="G23" i="11"/>
  <c r="AN22" i="11"/>
  <c r="AK22" i="11"/>
  <c r="V22" i="11"/>
  <c r="W22" i="11"/>
  <c r="N22" i="11"/>
  <c r="O22" i="11"/>
  <c r="F22" i="11"/>
  <c r="G22" i="11"/>
  <c r="AN21" i="11"/>
  <c r="AK21" i="11"/>
  <c r="V21" i="11"/>
  <c r="W21" i="11"/>
  <c r="N21" i="11"/>
  <c r="O21" i="11"/>
  <c r="F21" i="11"/>
  <c r="G21" i="11"/>
  <c r="AN20" i="11"/>
  <c r="AK20" i="11"/>
  <c r="V20" i="11"/>
  <c r="W20" i="11"/>
  <c r="N20" i="11"/>
  <c r="O20" i="11"/>
  <c r="F20" i="11"/>
  <c r="G20" i="11"/>
  <c r="AN19" i="11"/>
  <c r="AK19" i="11"/>
  <c r="V19" i="11"/>
  <c r="W19" i="11"/>
  <c r="N19" i="11"/>
  <c r="O19" i="11"/>
  <c r="F19" i="11"/>
  <c r="G19" i="11"/>
  <c r="AN18" i="11"/>
  <c r="AK18" i="11"/>
  <c r="V18" i="11"/>
  <c r="W18" i="11"/>
  <c r="N18" i="11"/>
  <c r="O18" i="11"/>
  <c r="F18" i="11"/>
  <c r="G18" i="11"/>
  <c r="AN17" i="11"/>
  <c r="AK17" i="11"/>
  <c r="V17" i="11"/>
  <c r="W17" i="11"/>
  <c r="N17" i="11"/>
  <c r="O17" i="11"/>
  <c r="F17" i="11"/>
  <c r="G17" i="11"/>
  <c r="AN16" i="11"/>
  <c r="AK16" i="11"/>
  <c r="V16" i="11"/>
  <c r="W16" i="11"/>
  <c r="N16" i="11"/>
  <c r="O16" i="11"/>
  <c r="F16" i="11"/>
  <c r="G16" i="11"/>
  <c r="F33" i="11"/>
  <c r="G33" i="11"/>
  <c r="AK32" i="11"/>
  <c r="N32" i="11"/>
  <c r="O32" i="11"/>
  <c r="F32" i="11"/>
  <c r="G32" i="11"/>
  <c r="AN31" i="11"/>
  <c r="AK31" i="11"/>
  <c r="V31" i="11"/>
  <c r="W31" i="11"/>
  <c r="N31" i="11"/>
  <c r="O31" i="11"/>
  <c r="F31" i="11"/>
  <c r="G31" i="11"/>
  <c r="AN30" i="11"/>
  <c r="AK30" i="11"/>
  <c r="V30" i="11"/>
  <c r="W30" i="11"/>
  <c r="N30" i="11"/>
  <c r="O30" i="11"/>
  <c r="F30" i="11"/>
  <c r="G30" i="11"/>
  <c r="AN29" i="11"/>
  <c r="AK29" i="11"/>
  <c r="V29" i="11"/>
  <c r="W29" i="11"/>
  <c r="N29" i="11"/>
  <c r="O29" i="11"/>
  <c r="F29" i="11"/>
  <c r="G29" i="11"/>
  <c r="AN28" i="11"/>
  <c r="AK28" i="11"/>
  <c r="V28" i="11"/>
  <c r="W28" i="11"/>
  <c r="N28" i="11"/>
  <c r="O28" i="11"/>
  <c r="F28" i="11"/>
  <c r="G28" i="11"/>
  <c r="AN27" i="11"/>
  <c r="AK27" i="11"/>
  <c r="V27" i="11"/>
  <c r="W27" i="11"/>
  <c r="N27" i="11"/>
  <c r="O27" i="11"/>
  <c r="F27" i="11"/>
  <c r="G27" i="11"/>
  <c r="AN26" i="11"/>
  <c r="AK26" i="11"/>
  <c r="V26" i="11"/>
  <c r="W26" i="11"/>
  <c r="N26" i="11"/>
  <c r="O26" i="11"/>
  <c r="F26" i="11"/>
  <c r="G26" i="11"/>
  <c r="AN25" i="11"/>
  <c r="AK25" i="11"/>
  <c r="V25" i="11"/>
  <c r="W25" i="11"/>
  <c r="N25" i="11"/>
  <c r="O25" i="11"/>
  <c r="F25" i="11"/>
  <c r="G25" i="11"/>
  <c r="AQ17" i="11"/>
  <c r="AQ20" i="11"/>
  <c r="AQ19" i="11"/>
  <c r="AQ37" i="11"/>
  <c r="AQ57" i="11"/>
  <c r="AP34" i="11"/>
  <c r="CH39" i="11"/>
  <c r="CF43" i="11"/>
  <c r="CH45" i="11"/>
  <c r="CH47" i="11"/>
  <c r="AQ44" i="11"/>
  <c r="Q43" i="11"/>
  <c r="AL16" i="11"/>
  <c r="AQ21" i="11"/>
  <c r="AO25" i="11"/>
  <c r="AQ26" i="11"/>
  <c r="AQ29" i="11"/>
  <c r="AO16" i="11"/>
  <c r="AQ22" i="11"/>
  <c r="AQ34" i="11"/>
  <c r="CG34" i="11"/>
  <c r="CH35" i="11"/>
  <c r="AQ39" i="11"/>
  <c r="AQ48" i="11"/>
  <c r="AQ53" i="11"/>
  <c r="AL34" i="11"/>
  <c r="CG43" i="11"/>
  <c r="AQ46" i="11"/>
  <c r="AP52" i="11"/>
  <c r="CF52" i="11"/>
  <c r="AM34" i="11"/>
  <c r="AM43" i="11"/>
  <c r="CH56" i="11"/>
  <c r="Y34" i="11"/>
  <c r="I34" i="11"/>
  <c r="CH37" i="11"/>
  <c r="AP43" i="11"/>
  <c r="AO52" i="11"/>
  <c r="AQ18" i="11"/>
  <c r="CH34" i="11"/>
  <c r="H34" i="11"/>
  <c r="CF34" i="11"/>
  <c r="CH38" i="11"/>
  <c r="CH36" i="11"/>
  <c r="CJ34" i="11"/>
  <c r="AQ40" i="11"/>
  <c r="AL43" i="11"/>
  <c r="AQ43" i="11"/>
  <c r="CH43" i="11"/>
  <c r="AQ45" i="11"/>
  <c r="AQ47" i="11"/>
  <c r="AQ49" i="11"/>
  <c r="AQ52" i="11"/>
  <c r="AQ58" i="11"/>
  <c r="AS52" i="11"/>
  <c r="CG52" i="11"/>
  <c r="AO34" i="11"/>
  <c r="AQ25" i="11"/>
  <c r="AQ27" i="11"/>
  <c r="AQ31" i="11"/>
  <c r="BH34" i="11"/>
  <c r="CC34" i="11"/>
  <c r="AQ38" i="11"/>
  <c r="CH44" i="11"/>
  <c r="CH46" i="11"/>
  <c r="CH48" i="11"/>
  <c r="Q52" i="11"/>
  <c r="AL52" i="11"/>
  <c r="CH53" i="11"/>
  <c r="CH55" i="11"/>
  <c r="BH52" i="11"/>
  <c r="BG52" i="11"/>
  <c r="BP52" i="11"/>
  <c r="BO52" i="11"/>
  <c r="I52" i="11"/>
  <c r="Y52" i="11"/>
  <c r="CJ52" i="11"/>
  <c r="AZ52" i="11"/>
  <c r="AY52" i="11"/>
  <c r="H52" i="11"/>
  <c r="P52" i="11"/>
  <c r="X52" i="11"/>
  <c r="AM52" i="11"/>
  <c r="CC52" i="11"/>
  <c r="CD52" i="11"/>
  <c r="AZ43" i="11"/>
  <c r="AY43" i="11"/>
  <c r="I43" i="11"/>
  <c r="Y43" i="11"/>
  <c r="BH43" i="11"/>
  <c r="BG43" i="11"/>
  <c r="BP43" i="11"/>
  <c r="BO43" i="11"/>
  <c r="H43" i="11"/>
  <c r="P43" i="11"/>
  <c r="X43" i="11"/>
  <c r="CD43" i="11"/>
  <c r="CC43" i="11"/>
  <c r="Q34" i="11"/>
  <c r="AZ34" i="11"/>
  <c r="BP34" i="11"/>
  <c r="X34" i="11"/>
  <c r="P34" i="11"/>
  <c r="BO34" i="11"/>
  <c r="AY34" i="11"/>
  <c r="BG34" i="11"/>
  <c r="CD34" i="11"/>
  <c r="AQ36" i="11"/>
  <c r="AQ30" i="11"/>
  <c r="AP25" i="11"/>
  <c r="AQ28" i="11"/>
  <c r="I16" i="11"/>
  <c r="H16" i="11"/>
  <c r="Q16" i="11"/>
  <c r="P16" i="11"/>
  <c r="Y16" i="11"/>
  <c r="X16" i="11"/>
  <c r="AP16" i="11"/>
  <c r="AM16" i="11"/>
  <c r="AQ16" i="11"/>
  <c r="Y25" i="11"/>
  <c r="X25" i="11"/>
  <c r="I25" i="11"/>
  <c r="H25" i="11"/>
  <c r="Q25" i="11"/>
  <c r="P25" i="11"/>
  <c r="AL25" i="11"/>
  <c r="AM25" i="11"/>
  <c r="CE11" i="11"/>
  <c r="CE7" i="11"/>
  <c r="CE25" i="11"/>
  <c r="CE16" i="11"/>
  <c r="BM11" i="11"/>
  <c r="BN11" i="11"/>
  <c r="CJ43" i="11"/>
  <c r="CI43" i="11"/>
  <c r="CI34" i="11"/>
  <c r="AR52" i="11"/>
  <c r="AR43" i="11"/>
  <c r="CI52" i="11"/>
  <c r="AR25" i="11"/>
  <c r="AR34" i="11"/>
  <c r="AS43" i="11"/>
  <c r="AS34" i="11"/>
  <c r="AS25" i="11"/>
  <c r="AR16" i="11"/>
  <c r="AS16" i="11"/>
  <c r="V15" i="11"/>
  <c r="W15" i="11"/>
  <c r="F15" i="11"/>
  <c r="G15" i="11"/>
  <c r="AN14" i="11"/>
  <c r="AK14" i="11"/>
  <c r="V14" i="11"/>
  <c r="W14" i="11"/>
  <c r="N14" i="11"/>
  <c r="O14" i="11"/>
  <c r="F14" i="11"/>
  <c r="G14" i="11"/>
  <c r="AN13" i="11"/>
  <c r="AK13" i="11"/>
  <c r="V13" i="11"/>
  <c r="W13" i="11"/>
  <c r="N13" i="11"/>
  <c r="O13" i="11"/>
  <c r="F13" i="11"/>
  <c r="G13" i="11"/>
  <c r="AN12" i="11"/>
  <c r="AK12" i="11"/>
  <c r="V12" i="11"/>
  <c r="W12" i="11"/>
  <c r="N12" i="11"/>
  <c r="O12" i="11"/>
  <c r="F12" i="11"/>
  <c r="G12" i="11"/>
  <c r="AN11" i="11"/>
  <c r="AK11" i="11"/>
  <c r="V11" i="11"/>
  <c r="W11" i="11"/>
  <c r="N11" i="11"/>
  <c r="O11" i="11"/>
  <c r="F11" i="11"/>
  <c r="G11" i="11"/>
  <c r="AN10" i="11"/>
  <c r="AK10" i="11"/>
  <c r="V10" i="11"/>
  <c r="W10" i="11"/>
  <c r="N10" i="11"/>
  <c r="O10" i="11"/>
  <c r="F10" i="11"/>
  <c r="G10" i="11"/>
  <c r="AN9" i="11"/>
  <c r="AK9" i="11"/>
  <c r="V9" i="11"/>
  <c r="W9" i="11"/>
  <c r="N9" i="11"/>
  <c r="O9" i="11"/>
  <c r="F9" i="11"/>
  <c r="G9" i="11"/>
  <c r="AN8" i="11"/>
  <c r="AK8" i="11"/>
  <c r="V8" i="11"/>
  <c r="W8" i="11"/>
  <c r="N8" i="11"/>
  <c r="O8" i="11"/>
  <c r="F8" i="11"/>
  <c r="G8" i="11"/>
  <c r="AN7" i="11"/>
  <c r="AK7" i="11"/>
  <c r="V7" i="11"/>
  <c r="W7" i="11"/>
  <c r="N7" i="11"/>
  <c r="O7" i="11"/>
  <c r="F7" i="11"/>
  <c r="G7" i="11"/>
  <c r="CE33" i="11"/>
  <c r="CH33" i="11"/>
  <c r="CE32" i="11"/>
  <c r="CE31" i="11"/>
  <c r="CE30" i="11"/>
  <c r="CE29" i="11"/>
  <c r="CE28" i="11"/>
  <c r="CB32" i="11"/>
  <c r="CB31" i="11"/>
  <c r="CB30" i="11"/>
  <c r="CB29" i="11"/>
  <c r="CB28" i="11"/>
  <c r="CH28" i="11"/>
  <c r="AQ9" i="11"/>
  <c r="AQ12" i="11"/>
  <c r="CH31" i="11"/>
  <c r="AQ7" i="11"/>
  <c r="CH30" i="11"/>
  <c r="CH29" i="11"/>
  <c r="CH32" i="11"/>
  <c r="I7" i="11"/>
  <c r="AQ8" i="11"/>
  <c r="AQ10" i="11"/>
  <c r="AQ14" i="11"/>
  <c r="Y7" i="11"/>
  <c r="AO7" i="11"/>
  <c r="AQ11" i="11"/>
  <c r="AL7" i="11"/>
  <c r="AP7" i="11"/>
  <c r="AQ13" i="11"/>
  <c r="Q7" i="11"/>
  <c r="H7" i="11"/>
  <c r="P7" i="11"/>
  <c r="X7" i="11"/>
  <c r="AM7" i="11"/>
  <c r="AS7" i="11"/>
  <c r="AR7" i="11"/>
  <c r="BM33" i="11"/>
  <c r="BN33" i="11"/>
  <c r="BM32" i="11"/>
  <c r="BN32" i="11"/>
  <c r="AW32" i="11"/>
  <c r="AX32" i="11"/>
  <c r="BM31" i="11"/>
  <c r="BN31" i="11"/>
  <c r="AW31" i="11"/>
  <c r="AX31" i="11"/>
  <c r="BM30" i="11"/>
  <c r="BN30" i="11"/>
  <c r="AW30" i="11"/>
  <c r="AX30" i="11"/>
  <c r="BM29" i="11"/>
  <c r="BN29" i="11"/>
  <c r="AW29" i="11"/>
  <c r="AX29" i="11"/>
  <c r="BM28" i="11"/>
  <c r="BN28" i="11"/>
  <c r="AW28" i="11"/>
  <c r="AX28" i="11"/>
  <c r="CE27" i="11"/>
  <c r="CB27" i="11"/>
  <c r="BM27" i="11"/>
  <c r="BN27" i="11"/>
  <c r="BE27" i="11"/>
  <c r="BF27" i="11"/>
  <c r="AW27" i="11"/>
  <c r="AX27" i="11"/>
  <c r="CE26" i="11"/>
  <c r="CB26" i="11"/>
  <c r="BM26" i="11"/>
  <c r="BN26" i="11"/>
  <c r="BE26" i="11"/>
  <c r="BF26" i="11"/>
  <c r="AW26" i="11"/>
  <c r="AX26" i="11"/>
  <c r="CB25" i="11"/>
  <c r="BM25" i="11"/>
  <c r="BN25" i="11"/>
  <c r="BE25" i="11"/>
  <c r="BF25" i="11"/>
  <c r="AW25" i="11"/>
  <c r="AX25" i="11"/>
  <c r="BM24" i="11"/>
  <c r="BN24" i="11"/>
  <c r="BM23" i="11"/>
  <c r="BN23" i="11"/>
  <c r="CE22" i="11"/>
  <c r="CB22" i="11"/>
  <c r="BM22" i="11"/>
  <c r="BN22" i="11"/>
  <c r="BE22" i="11"/>
  <c r="BF22" i="11"/>
  <c r="AW22" i="11"/>
  <c r="AX22" i="11"/>
  <c r="CE21" i="11"/>
  <c r="CB21" i="11"/>
  <c r="BM21" i="11"/>
  <c r="BN21" i="11"/>
  <c r="BE21" i="11"/>
  <c r="BF21" i="11"/>
  <c r="AW21" i="11"/>
  <c r="AX21" i="11"/>
  <c r="CE20" i="11"/>
  <c r="CB20" i="11"/>
  <c r="BM20" i="11"/>
  <c r="BN20" i="11"/>
  <c r="BE20" i="11"/>
  <c r="BF20" i="11"/>
  <c r="AW20" i="11"/>
  <c r="AX20" i="11"/>
  <c r="CE19" i="11"/>
  <c r="CB19" i="11"/>
  <c r="BM19" i="11"/>
  <c r="BN19" i="11"/>
  <c r="BE19" i="11"/>
  <c r="BF19" i="11"/>
  <c r="AW19" i="11"/>
  <c r="AX19" i="11"/>
  <c r="CE18" i="11"/>
  <c r="CB18" i="11"/>
  <c r="BM18" i="11"/>
  <c r="BN18" i="11"/>
  <c r="BE18" i="11"/>
  <c r="BF18" i="11"/>
  <c r="AW18" i="11"/>
  <c r="AX18" i="11"/>
  <c r="CE17" i="11"/>
  <c r="CB17" i="11"/>
  <c r="BM17" i="11"/>
  <c r="BN17" i="11"/>
  <c r="BE17" i="11"/>
  <c r="BF17" i="11"/>
  <c r="AW17" i="11"/>
  <c r="AX17" i="11"/>
  <c r="CB16" i="11"/>
  <c r="BM16" i="11"/>
  <c r="BN16" i="11"/>
  <c r="BE16" i="11"/>
  <c r="BF16" i="11"/>
  <c r="AW16" i="11"/>
  <c r="AX16" i="11"/>
  <c r="BE15" i="11"/>
  <c r="BF15" i="11"/>
  <c r="BE14" i="11"/>
  <c r="BF14" i="11"/>
  <c r="BE13" i="11"/>
  <c r="BF13" i="11"/>
  <c r="BE12" i="11"/>
  <c r="BF12" i="11"/>
  <c r="AW12" i="11"/>
  <c r="AX12" i="11"/>
  <c r="CB11" i="11"/>
  <c r="CH11" i="11"/>
  <c r="BE11" i="11"/>
  <c r="BF11" i="11"/>
  <c r="AW11" i="11"/>
  <c r="AX11" i="11"/>
  <c r="CE10" i="11"/>
  <c r="CB10" i="11"/>
  <c r="BM10" i="11"/>
  <c r="BN10" i="11"/>
  <c r="BE10" i="11"/>
  <c r="BF10" i="11"/>
  <c r="AW10" i="11"/>
  <c r="AX10" i="11"/>
  <c r="CE9" i="11"/>
  <c r="CB9" i="11"/>
  <c r="BM9" i="11"/>
  <c r="BN9" i="11"/>
  <c r="BE9" i="11"/>
  <c r="BF9" i="11"/>
  <c r="AW9" i="11"/>
  <c r="AX9" i="11"/>
  <c r="CE8" i="11"/>
  <c r="CB8" i="11"/>
  <c r="BM8" i="11"/>
  <c r="BN8" i="11"/>
  <c r="BE8" i="11"/>
  <c r="BF8" i="11"/>
  <c r="AW8" i="11"/>
  <c r="AX8" i="11"/>
  <c r="CB7" i="11"/>
  <c r="BM7" i="11"/>
  <c r="BN7" i="11"/>
  <c r="BE7" i="11"/>
  <c r="BF7" i="11"/>
  <c r="AW7" i="11"/>
  <c r="AX7" i="11"/>
  <c r="CF25" i="11"/>
  <c r="CH10" i="11"/>
  <c r="AY25" i="11"/>
  <c r="BH25" i="11"/>
  <c r="BG25" i="11"/>
  <c r="BO25" i="11"/>
  <c r="CC25" i="11"/>
  <c r="BH16" i="11"/>
  <c r="BG16" i="11"/>
  <c r="BP7" i="11"/>
  <c r="BO7" i="11"/>
  <c r="AZ25" i="11"/>
  <c r="BH7" i="11"/>
  <c r="BG7" i="11"/>
  <c r="AZ16" i="11"/>
  <c r="AY16" i="11"/>
  <c r="BP16" i="11"/>
  <c r="BO16" i="11"/>
  <c r="BP25" i="11"/>
  <c r="AZ7" i="11"/>
  <c r="AY7" i="11"/>
  <c r="CH8" i="11"/>
  <c r="CH18" i="11"/>
  <c r="CF7" i="11"/>
  <c r="CH26" i="11"/>
  <c r="CH22" i="11"/>
  <c r="CG25" i="11"/>
  <c r="CH25" i="11"/>
  <c r="CC16" i="11"/>
  <c r="CH20" i="11"/>
  <c r="CH21" i="11"/>
  <c r="CH7" i="11"/>
  <c r="CH9" i="11"/>
  <c r="CH19" i="11"/>
  <c r="CD16" i="11"/>
  <c r="CF16" i="11"/>
  <c r="CG7" i="11"/>
  <c r="CH27" i="11"/>
  <c r="CD7" i="11"/>
  <c r="CD25" i="11"/>
  <c r="CC7" i="11"/>
  <c r="CH16" i="11"/>
  <c r="CH17" i="11"/>
  <c r="CG16" i="11"/>
  <c r="CI7" i="11"/>
  <c r="CI25" i="11"/>
  <c r="CJ25" i="11"/>
  <c r="CJ7" i="11"/>
  <c r="CI16" i="11"/>
  <c r="CJ16" i="11"/>
</calcChain>
</file>

<file path=xl/sharedStrings.xml><?xml version="1.0" encoding="utf-8"?>
<sst xmlns="http://schemas.openxmlformats.org/spreadsheetml/2006/main" count="639" uniqueCount="131">
  <si>
    <t>AGREEN</t>
  </si>
  <si>
    <t>Average</t>
  </si>
  <si>
    <t>BRED</t>
  </si>
  <si>
    <t>AB_GREEN_RED</t>
  </si>
  <si>
    <t>Inducing medium</t>
  </si>
  <si>
    <t>Non-inducing medium</t>
  </si>
  <si>
    <t>STD.V</t>
  </si>
  <si>
    <t>Gen 0.1</t>
  </si>
  <si>
    <t>PCB</t>
  </si>
  <si>
    <t>CB1</t>
  </si>
  <si>
    <t>G1pDI 1</t>
  </si>
  <si>
    <t>G1intpDI 1</t>
  </si>
  <si>
    <t>NLS-JUB1-GAL4AD/2X-yEGFP</t>
  </si>
  <si>
    <t>NLS-ATAF1-GAL4AD/2X-yEGFP</t>
  </si>
  <si>
    <t>NLS-GAL4AD-ATAF1/2X-yEGFP</t>
  </si>
  <si>
    <t>NLS-JUB1-EDLLAD-EDLLAD/4X-yEGFP</t>
  </si>
  <si>
    <t>NLS-GAL4AD-ANAC102/4X-yEGFP</t>
  </si>
  <si>
    <t>NLS-GAL4AD-GRF7/4X-yEGFP</t>
  </si>
  <si>
    <t>ANAC102-NLS-VP64AD/4X-yEGFP</t>
  </si>
  <si>
    <t>NLS-DBDJUB1-GAL4AD/2X-yEGFP</t>
  </si>
  <si>
    <t>NLS-GAL4AD-RAV1/4X-yEGFP</t>
  </si>
  <si>
    <t>Number of elapsed generations</t>
  </si>
  <si>
    <t>Number</t>
  </si>
  <si>
    <t>AcGFP1: Events</t>
  </si>
  <si>
    <t>DsRED: Events</t>
  </si>
  <si>
    <t xml:space="preserve"> AcGFP1: Events</t>
  </si>
  <si>
    <t>8, 45</t>
  </si>
  <si>
    <t>CC1</t>
  </si>
  <si>
    <t>PCC</t>
  </si>
  <si>
    <t>AcGFP1</t>
  </si>
  <si>
    <t>DsRED</t>
  </si>
  <si>
    <t>Strain</t>
  </si>
  <si>
    <t>N/A</t>
  </si>
  <si>
    <t>N/A</t>
    <phoneticPr fontId="1" type="noConversion"/>
  </si>
  <si>
    <t>IME167</t>
  </si>
  <si>
    <t>RiCCD1</t>
  </si>
  <si>
    <t>RB1</t>
  </si>
  <si>
    <t>RC1</t>
  </si>
  <si>
    <t>MXpDI1</t>
  </si>
  <si>
    <t>G1pDI1</t>
  </si>
  <si>
    <t>MXintpDI1</t>
  </si>
  <si>
    <t>G1intpDI1</t>
  </si>
  <si>
    <t>Narion 1</t>
  </si>
  <si>
    <t>Narion 2</t>
  </si>
  <si>
    <t>Narion 3</t>
  </si>
  <si>
    <t>Narion 4</t>
  </si>
  <si>
    <t>Narion 5</t>
  </si>
  <si>
    <t>Narion 6</t>
  </si>
  <si>
    <t>Narion 7</t>
  </si>
  <si>
    <t>Narion 8</t>
  </si>
  <si>
    <t>Narion 9</t>
  </si>
  <si>
    <t>Narion 10</t>
  </si>
  <si>
    <t>Narion 11</t>
  </si>
  <si>
    <t>Narion 12</t>
  </si>
  <si>
    <t>Narion 13</t>
  </si>
  <si>
    <t>Narion 14</t>
  </si>
  <si>
    <t>Narion 15</t>
  </si>
  <si>
    <t>Narion 16</t>
  </si>
  <si>
    <t>Narion 17</t>
  </si>
  <si>
    <t>Narion 18</t>
  </si>
  <si>
    <t>Narion 19</t>
  </si>
  <si>
    <t>Narion 20</t>
  </si>
  <si>
    <t>MXR1pDI 1</t>
  </si>
  <si>
    <t>G1R1pDI 1</t>
  </si>
  <si>
    <t>G1intR1pDI 1</t>
  </si>
  <si>
    <t>MXintR1pDI 1</t>
  </si>
  <si>
    <t>IMX672.1</t>
  </si>
  <si>
    <r>
      <t xml:space="preserve">Fig. 5.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Arial"/>
        <family val="2"/>
      </rPr>
      <t>-Carotene pathway optimization using COMPASS.</t>
    </r>
  </si>
  <si>
    <r>
      <rPr>
        <b/>
        <sz val="11"/>
        <color theme="1"/>
        <rFont val="Arial"/>
        <family val="2"/>
      </rPr>
      <t xml:space="preserve">(c) </t>
    </r>
    <r>
      <rPr>
        <sz val="11"/>
        <color theme="1"/>
        <rFont val="Arial"/>
        <family val="2"/>
      </rPr>
      <t xml:space="preserve">Screening of NG production. </t>
    </r>
  </si>
  <si>
    <t>Supplementary Fig. 1. Plant-derived ATF/BSs used for COMPASS.</t>
  </si>
  <si>
    <r>
      <rPr>
        <b/>
        <sz val="11"/>
        <color theme="1"/>
        <rFont val="Arial"/>
        <family val="2"/>
      </rPr>
      <t xml:space="preserve">(g) </t>
    </r>
    <r>
      <rPr>
        <sz val="11"/>
        <color theme="1"/>
        <rFont val="Arial"/>
        <family val="2"/>
      </rPr>
      <t xml:space="preserve">HPLC analysis of strains RB1 and RC1. </t>
    </r>
  </si>
  <si>
    <r>
      <rPr>
        <b/>
        <sz val="11"/>
        <color theme="1"/>
        <rFont val="Arial"/>
        <family val="2"/>
      </rPr>
      <t xml:space="preserve">(e) </t>
    </r>
    <r>
      <rPr>
        <sz val="11"/>
        <color theme="1"/>
        <rFont val="Arial"/>
        <family val="2"/>
      </rPr>
      <t xml:space="preserve">HPLC analysis of MXR1pDI 1 and G1R1pDI 1 producing the shallow yellow color. </t>
    </r>
  </si>
  <si>
    <r>
      <rPr>
        <b/>
        <sz val="11"/>
        <color theme="1"/>
        <rFont val="Arial"/>
        <family val="2"/>
      </rPr>
      <t>(h)</t>
    </r>
    <r>
      <rPr>
        <sz val="11"/>
        <color theme="1"/>
        <rFont val="Arial"/>
        <family val="2"/>
      </rPr>
      <t xml:space="preserve"> HPLC analysis of strains G1intR1pDI 1 and G1intR2pDI 1. </t>
    </r>
  </si>
  <si>
    <r>
      <t xml:space="preserve">Fig. 6. Illustration of the diversity in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Arial"/>
        <family val="2"/>
      </rPr>
      <t xml:space="preserve">-ionone and NG production from a randomized ATF/BS library. </t>
    </r>
  </si>
  <si>
    <t>RC1_DsRED / IMX672.1_AcGFP1</t>
  </si>
  <si>
    <t>MXintpDI 1_DsRED / IMX672.1_AcGFP1</t>
  </si>
  <si>
    <t>IMX672.1_DsRED / IMX672.1_AcGFP1</t>
  </si>
  <si>
    <t>PCB_DsRED / Gen 0.1_AcGFP1</t>
  </si>
  <si>
    <t>CB1_DsRED / Gen 0.1_AcGFP1</t>
  </si>
  <si>
    <t>Gen 0.1_DsRED / Gen 0.1_AcGFP1</t>
  </si>
  <si>
    <t>Ratio DsRED / AcGFP1</t>
  </si>
  <si>
    <r>
      <t xml:space="preserve">Supplementary Fig. 16.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Arial"/>
        <family val="2"/>
      </rPr>
      <t xml:space="preserve">-Ionone pathway library in Destination vector I. </t>
    </r>
  </si>
  <si>
    <r>
      <t xml:space="preserve">Relative growth rates of yeast strains </t>
    </r>
    <r>
      <rPr>
        <b/>
        <sz val="11"/>
        <color theme="1"/>
        <rFont val="Arial"/>
        <family val="2"/>
      </rPr>
      <t>(b)</t>
    </r>
    <r>
      <rPr>
        <sz val="11"/>
        <color theme="1"/>
        <rFont val="Arial"/>
        <family val="2"/>
      </rPr>
      <t xml:space="preserve"> Gen 0.1, </t>
    </r>
    <r>
      <rPr>
        <b/>
        <sz val="11"/>
        <color theme="1"/>
        <rFont val="Arial"/>
        <family val="2"/>
      </rPr>
      <t>(c)</t>
    </r>
    <r>
      <rPr>
        <sz val="11"/>
        <color theme="1"/>
        <rFont val="Arial"/>
        <family val="2"/>
      </rPr>
      <t xml:space="preserve"> IMX672.1, </t>
    </r>
    <r>
      <rPr>
        <b/>
        <sz val="11"/>
        <color theme="1"/>
        <rFont val="Arial"/>
        <family val="2"/>
      </rPr>
      <t>(d)</t>
    </r>
    <r>
      <rPr>
        <sz val="11"/>
        <color theme="1"/>
        <rFont val="Arial"/>
        <family val="2"/>
      </rPr>
      <t xml:space="preserve"> PCB, </t>
    </r>
    <r>
      <rPr>
        <b/>
        <sz val="11"/>
        <color theme="1"/>
        <rFont val="Arial"/>
        <family val="2"/>
      </rPr>
      <t>(e)</t>
    </r>
    <r>
      <rPr>
        <sz val="11"/>
        <color theme="1"/>
        <rFont val="Arial"/>
        <family val="2"/>
      </rPr>
      <t xml:space="preserve"> CB1, </t>
    </r>
    <r>
      <rPr>
        <b/>
        <sz val="11"/>
        <color theme="1"/>
        <rFont val="Arial"/>
        <family val="2"/>
      </rPr>
      <t>(f)</t>
    </r>
    <r>
      <rPr>
        <sz val="11"/>
        <color theme="1"/>
        <rFont val="Arial"/>
        <family val="2"/>
      </rPr>
      <t xml:space="preserve"> MXintpDI 1,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and</t>
    </r>
    <r>
      <rPr>
        <b/>
        <sz val="11"/>
        <color theme="1"/>
        <rFont val="Arial"/>
        <family val="2"/>
      </rPr>
      <t xml:space="preserve"> (g) </t>
    </r>
    <r>
      <rPr>
        <sz val="11"/>
        <color theme="1"/>
        <rFont val="Arial"/>
        <family val="2"/>
      </rPr>
      <t xml:space="preserve">RC1. </t>
    </r>
  </si>
  <si>
    <t xml:space="preserve">Supplementary Fig. 12. A high-precision flow cytometry–based technique for growth rate measurements. </t>
  </si>
  <si>
    <r>
      <t xml:space="preserve">a. Naseri, G., Balazadeh, S., Machens, F., Kamranfar, I., Messerschmidt, K. &amp; Mueller-Roeber, B. Plant-derived transcription factors for orthologous regulation of gene expression in the yeast </t>
    </r>
    <r>
      <rPr>
        <i/>
        <sz val="11"/>
        <color theme="1"/>
        <rFont val="Arial"/>
        <family val="2"/>
      </rPr>
      <t>Saccharomyces cerevisiae</t>
    </r>
    <r>
      <rPr>
        <sz val="11"/>
        <color theme="1"/>
        <rFont val="Arial"/>
        <family val="2"/>
      </rPr>
      <t>. ACS Synth Biol 6, 1742-1756 (2017).</t>
    </r>
  </si>
  <si>
    <r>
      <rPr>
        <b/>
        <sz val="11"/>
        <color theme="1"/>
        <rFont val="Arial"/>
        <family val="2"/>
      </rPr>
      <t>(i)</t>
    </r>
    <r>
      <rPr>
        <sz val="11"/>
        <color theme="1"/>
        <rFont val="Arial"/>
        <family val="2"/>
      </rPr>
      <t xml:space="preserve"> HPLC analysis of three different colonies of each strain.</t>
    </r>
  </si>
  <si>
    <t>Isolate</t>
  </si>
  <si>
    <r>
      <rPr>
        <b/>
        <sz val="11"/>
        <color theme="1"/>
        <rFont val="Arial"/>
        <family val="2"/>
      </rPr>
      <t>(d)</t>
    </r>
    <r>
      <rPr>
        <sz val="11"/>
        <color theme="1"/>
        <rFont val="Arial"/>
        <family val="2"/>
      </rPr>
      <t xml:space="preserve"> HPLC analysis fof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Arial"/>
        <family val="2"/>
      </rPr>
      <t xml:space="preserve">-ionone production. </t>
    </r>
  </si>
  <si>
    <r>
      <t xml:space="preserve">Pro </t>
    </r>
    <r>
      <rPr>
        <b/>
        <vertAlign val="subscript"/>
        <sz val="11"/>
        <color theme="1"/>
        <rFont val="Arial"/>
      </rPr>
      <t xml:space="preserve">TDH3 </t>
    </r>
  </si>
  <si>
    <r>
      <t xml:space="preserve">Integrated into </t>
    </r>
    <r>
      <rPr>
        <b/>
        <i/>
        <sz val="11"/>
        <color theme="1"/>
        <rFont val="Arial"/>
        <family val="2"/>
      </rPr>
      <t>XII-5</t>
    </r>
    <r>
      <rPr>
        <b/>
        <sz val="11"/>
        <color theme="1"/>
        <rFont val="Arial"/>
        <family val="2"/>
      </rPr>
      <t xml:space="preserve"> site</t>
    </r>
  </si>
  <si>
    <r>
      <rPr>
        <b/>
        <i/>
        <sz val="11"/>
        <color theme="1"/>
        <rFont val="Arial"/>
        <family val="2"/>
      </rPr>
      <t xml:space="preserve">ura3-52 </t>
    </r>
    <r>
      <rPr>
        <b/>
        <sz val="11"/>
        <color theme="1"/>
        <rFont val="Arial"/>
        <family val="2"/>
      </rPr>
      <t>site</t>
    </r>
    <r>
      <rPr>
        <b/>
        <vertAlign val="superscript"/>
        <sz val="11"/>
        <color theme="1"/>
        <rFont val="Arial"/>
        <family val="2"/>
      </rPr>
      <t>a</t>
    </r>
  </si>
  <si>
    <r>
      <rPr>
        <b/>
        <i/>
        <sz val="11"/>
        <color theme="1"/>
        <rFont val="Arial"/>
        <family val="2"/>
      </rPr>
      <t>XII-5</t>
    </r>
    <r>
      <rPr>
        <b/>
        <sz val="11"/>
        <color theme="1"/>
        <rFont val="Arial"/>
        <family val="2"/>
      </rPr>
      <t xml:space="preserve"> site</t>
    </r>
  </si>
  <si>
    <r>
      <rPr>
        <b/>
        <sz val="11"/>
        <color theme="1"/>
        <rFont val="Arial"/>
        <family val="2"/>
      </rPr>
      <t>(b)</t>
    </r>
    <r>
      <rPr>
        <sz val="11"/>
        <color theme="1"/>
        <rFont val="Arial"/>
        <family val="2"/>
      </rPr>
      <t xml:space="preserve"> The geometric mean of yEGFP intensity for plant-derived ATF/BSs.</t>
    </r>
  </si>
  <si>
    <r>
      <rPr>
        <b/>
        <sz val="11"/>
        <color theme="1"/>
        <rFont val="Arial"/>
        <family val="2"/>
      </rPr>
      <t xml:space="preserve"> (c)</t>
    </r>
    <r>
      <rPr>
        <sz val="11"/>
        <color theme="1"/>
        <rFont val="Arial"/>
        <family val="2"/>
      </rPr>
      <t xml:space="preserve"> The CV mean of yEGFP intensity for plant-derived ATF/BSs.</t>
    </r>
  </si>
  <si>
    <r>
      <t>T</t>
    </r>
    <r>
      <rPr>
        <b/>
        <vertAlign val="subscript"/>
        <sz val="11"/>
        <color theme="1"/>
        <rFont val="Arial"/>
      </rPr>
      <t>1</t>
    </r>
    <r>
      <rPr>
        <b/>
        <sz val="11"/>
        <color theme="1"/>
        <rFont val="Arial"/>
        <family val="2"/>
      </rPr>
      <t>: 6 h</t>
    </r>
  </si>
  <si>
    <r>
      <t>T</t>
    </r>
    <r>
      <rPr>
        <b/>
        <vertAlign val="subscript"/>
        <sz val="11"/>
        <color theme="1"/>
        <rFont val="Arial"/>
      </rPr>
      <t>2</t>
    </r>
    <r>
      <rPr>
        <b/>
        <sz val="11"/>
        <color theme="1"/>
        <rFont val="Arial"/>
        <family val="2"/>
      </rPr>
      <t>: 24 h</t>
    </r>
  </si>
  <si>
    <r>
      <t>Log</t>
    </r>
    <r>
      <rPr>
        <b/>
        <vertAlign val="subscript"/>
        <sz val="11"/>
        <color theme="1"/>
        <rFont val="Arial"/>
      </rPr>
      <t>2</t>
    </r>
    <r>
      <rPr>
        <b/>
        <sz val="11"/>
        <color theme="1"/>
        <rFont val="Arial"/>
        <family val="2"/>
      </rPr>
      <t xml:space="preserve"> ratio DsRED / AcGFP1</t>
    </r>
  </si>
  <si>
    <r>
      <t>OD</t>
    </r>
    <r>
      <rPr>
        <b/>
        <vertAlign val="subscript"/>
        <sz val="11"/>
        <color theme="1"/>
        <rFont val="Arial"/>
      </rPr>
      <t>600</t>
    </r>
  </si>
  <si>
    <r>
      <t>T</t>
    </r>
    <r>
      <rPr>
        <b/>
        <vertAlign val="subscript"/>
        <sz val="11"/>
        <color theme="1"/>
        <rFont val="Arial"/>
      </rPr>
      <t>3</t>
    </r>
    <r>
      <rPr>
        <b/>
        <sz val="11"/>
        <color theme="1"/>
        <rFont val="Arial"/>
        <family val="2"/>
      </rPr>
      <t>: 48 h</t>
    </r>
  </si>
  <si>
    <r>
      <t>T</t>
    </r>
    <r>
      <rPr>
        <b/>
        <vertAlign val="subscript"/>
        <sz val="11"/>
        <color theme="1"/>
        <rFont val="Arial"/>
      </rPr>
      <t>1</t>
    </r>
    <r>
      <rPr>
        <b/>
        <sz val="11"/>
        <color theme="1"/>
        <rFont val="Arial"/>
        <family val="2"/>
      </rPr>
      <t xml:space="preserve"> </t>
    </r>
  </si>
  <si>
    <r>
      <t>T</t>
    </r>
    <r>
      <rPr>
        <b/>
        <vertAlign val="subscript"/>
        <sz val="11"/>
        <color theme="1"/>
        <rFont val="Arial"/>
      </rPr>
      <t>2</t>
    </r>
  </si>
  <si>
    <r>
      <t>T</t>
    </r>
    <r>
      <rPr>
        <b/>
        <vertAlign val="subscript"/>
        <sz val="11"/>
        <color theme="1"/>
        <rFont val="Arial"/>
      </rPr>
      <t>3</t>
    </r>
    <r>
      <rPr>
        <b/>
        <sz val="11"/>
        <color theme="1"/>
        <rFont val="Arial"/>
        <family val="2"/>
      </rPr>
      <t xml:space="preserve"> </t>
    </r>
  </si>
  <si>
    <r>
      <t>T</t>
    </r>
    <r>
      <rPr>
        <b/>
        <vertAlign val="subscript"/>
        <sz val="11"/>
        <color theme="1"/>
        <rFont val="Arial"/>
      </rPr>
      <t>1</t>
    </r>
  </si>
  <si>
    <r>
      <t>T</t>
    </r>
    <r>
      <rPr>
        <b/>
        <vertAlign val="subscript"/>
        <sz val="11"/>
        <color theme="1"/>
        <rFont val="Arial"/>
      </rPr>
      <t>3</t>
    </r>
  </si>
  <si>
    <r>
      <t>T</t>
    </r>
    <r>
      <rPr>
        <b/>
        <vertAlign val="subscript"/>
        <sz val="11"/>
        <color theme="1"/>
        <rFont val="Arial"/>
      </rPr>
      <t xml:space="preserve">3 </t>
    </r>
  </si>
  <si>
    <r>
      <t xml:space="preserve"> OD</t>
    </r>
    <r>
      <rPr>
        <b/>
        <vertAlign val="subscript"/>
        <sz val="11"/>
        <color theme="1"/>
        <rFont val="Arial"/>
      </rPr>
      <t>600</t>
    </r>
  </si>
  <si>
    <r>
      <t>n</t>
    </r>
    <r>
      <rPr>
        <b/>
        <vertAlign val="subscript"/>
        <sz val="11"/>
        <color theme="1"/>
        <rFont val="Arial"/>
      </rPr>
      <t>0</t>
    </r>
  </si>
  <si>
    <r>
      <t>n</t>
    </r>
    <r>
      <rPr>
        <b/>
        <vertAlign val="subscript"/>
        <sz val="11"/>
        <color theme="1"/>
        <rFont val="Arial"/>
      </rPr>
      <t>1</t>
    </r>
  </si>
  <si>
    <r>
      <t>n</t>
    </r>
    <r>
      <rPr>
        <b/>
        <vertAlign val="subscript"/>
        <sz val="11"/>
        <color theme="1"/>
        <rFont val="Arial"/>
      </rPr>
      <t>2</t>
    </r>
  </si>
  <si>
    <r>
      <t>n</t>
    </r>
    <r>
      <rPr>
        <b/>
        <vertAlign val="subscript"/>
        <sz val="11"/>
        <color theme="1"/>
        <rFont val="Arial"/>
      </rPr>
      <t>1</t>
    </r>
    <r>
      <rPr>
        <b/>
        <sz val="11"/>
        <color theme="1"/>
        <rFont val="Arial"/>
        <family val="2"/>
      </rPr>
      <t>+n</t>
    </r>
    <r>
      <rPr>
        <b/>
        <vertAlign val="subscript"/>
        <sz val="11"/>
        <color theme="1"/>
        <rFont val="Arial"/>
      </rPr>
      <t>2</t>
    </r>
  </si>
  <si>
    <r>
      <t>Log</t>
    </r>
    <r>
      <rPr>
        <b/>
        <vertAlign val="subscript"/>
        <sz val="11"/>
        <color theme="1"/>
        <rFont val="Arial"/>
      </rPr>
      <t xml:space="preserve">2 </t>
    </r>
    <r>
      <rPr>
        <b/>
        <sz val="11"/>
        <color theme="1"/>
        <rFont val="Arial"/>
        <family val="2"/>
      </rPr>
      <t>ratio DsRED / AcGFP1</t>
    </r>
  </si>
  <si>
    <t>Co-cultures</t>
  </si>
  <si>
    <t>Fluoresent protein</t>
  </si>
  <si>
    <r>
      <rPr>
        <b/>
        <sz val="11"/>
        <color theme="1"/>
        <rFont val="Arial"/>
        <family val="2"/>
      </rPr>
      <t>(b)</t>
    </r>
    <r>
      <rPr>
        <sz val="11"/>
        <color theme="1"/>
        <rFont val="Arial"/>
        <family val="2"/>
      </rPr>
      <t xml:space="preserve"> Integration of DNA donor of fluorecent reporter genes into the genomic locus. </t>
    </r>
  </si>
  <si>
    <r>
      <t xml:space="preserve">Supplementary Fig. 15. Multi-locus integration of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Arial"/>
        <family val="2"/>
      </rPr>
      <t xml:space="preserve">-ionone pathway genes. </t>
    </r>
  </si>
  <si>
    <r>
      <rPr>
        <b/>
        <sz val="11"/>
        <color theme="1"/>
        <rFont val="Arial"/>
        <family val="2"/>
      </rPr>
      <t>(c)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Arial"/>
        <family val="2"/>
      </rPr>
      <t xml:space="preserve">-Carotene quantification in non-inducing and inducing media using the method reported by Lian 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>. (2017)</t>
    </r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for Gen 0.1, CB1, G1pDI 1, G1intpDI 1. </t>
    </r>
  </si>
  <si>
    <t>a. Lian J, HamediRad M, Hu S, Zhao H. Combinatorial metabolic engineering using an orthogonal tri-functional CRISPR system. Nat Commun 8, 1688 (2017).</t>
  </si>
  <si>
    <r>
      <rPr>
        <b/>
        <sz val="11"/>
        <rFont val="Symbol"/>
        <family val="1"/>
        <charset val="2"/>
      </rPr>
      <t>b</t>
    </r>
    <r>
      <rPr>
        <b/>
        <sz val="11"/>
        <rFont val="Arial"/>
        <family val="2"/>
      </rPr>
      <t>-carotene (OD</t>
    </r>
    <r>
      <rPr>
        <b/>
        <vertAlign val="subscript"/>
        <sz val="11"/>
        <rFont val="Arial"/>
        <family val="2"/>
      </rPr>
      <t>454</t>
    </r>
    <r>
      <rPr>
        <b/>
        <sz val="11"/>
        <rFont val="Arial"/>
        <family val="2"/>
      </rPr>
      <t xml:space="preserve"> g</t>
    </r>
    <r>
      <rPr>
        <b/>
        <vertAlign val="superscript"/>
        <sz val="11"/>
        <rFont val="Arial"/>
        <family val="2"/>
      </rPr>
      <t>−1</t>
    </r>
    <r>
      <rPr>
        <b/>
        <sz val="11"/>
        <rFont val="Arial"/>
        <family val="2"/>
      </rPr>
      <t xml:space="preserve"> cdw)</t>
    </r>
  </si>
  <si>
    <r>
      <t>β-Ionone (mg g</t>
    </r>
    <r>
      <rPr>
        <b/>
        <vertAlign val="superscript"/>
        <sz val="11"/>
        <color theme="1"/>
        <rFont val="Arial\"/>
      </rPr>
      <t>−1</t>
    </r>
    <r>
      <rPr>
        <b/>
        <sz val="11"/>
        <color theme="1"/>
        <rFont val="Arial\"/>
      </rPr>
      <t xml:space="preserve"> cdw)</t>
    </r>
  </si>
  <si>
    <r>
      <t>β-Carotene (mg g</t>
    </r>
    <r>
      <rPr>
        <b/>
        <vertAlign val="superscript"/>
        <sz val="11"/>
        <color theme="1"/>
        <rFont val="Arial"/>
        <family val="2"/>
      </rPr>
      <t>−1</t>
    </r>
    <r>
      <rPr>
        <b/>
        <sz val="11"/>
        <color theme="1"/>
        <rFont val="Arial"/>
        <family val="2"/>
      </rPr>
      <t xml:space="preserve"> cdw)</t>
    </r>
  </si>
  <si>
    <r>
      <t>β-Ionone (mg g</t>
    </r>
    <r>
      <rPr>
        <b/>
        <vertAlign val="superscript"/>
        <sz val="11"/>
        <color theme="1"/>
        <rFont val="Arial"/>
        <family val="2"/>
      </rPr>
      <t>−1</t>
    </r>
    <r>
      <rPr>
        <b/>
        <sz val="11"/>
        <color theme="1"/>
        <rFont val="Arial"/>
        <family val="2"/>
      </rPr>
      <t xml:space="preserve"> cdw)</t>
    </r>
  </si>
  <si>
    <t>Geometric mean (AU)</t>
  </si>
  <si>
    <t>cdw: cellular dry weight</t>
  </si>
  <si>
    <t>N/A: not available</t>
  </si>
  <si>
    <t>AU: arbitrary unit</t>
  </si>
  <si>
    <t xml:space="preserve">Supplementary Fig. 13. Controllability of plant-derived regulators in COMPASS strains. </t>
  </si>
  <si>
    <t>ProTDH3-yEGFP</t>
  </si>
  <si>
    <t>Supplementary Fig. 2. Position effects of plant-derived regulators on yEGFP level and noise upon insertion at the XII-5 locus.</t>
  </si>
  <si>
    <t xml:space="preserve">Supplementary Fig. 14.  Effect of the ATF NLS-JUB1-EDLLAD-EDLLAD on transcriptional output towards JUB1 binding sites. </t>
  </si>
  <si>
    <r>
      <t xml:space="preserve">Supplementary Fig. 17. Single-locus integration of the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Arial"/>
        <family val="2"/>
      </rPr>
      <t>-ionone pathway library</t>
    </r>
  </si>
  <si>
    <r>
      <t xml:space="preserve">Supplementary Data 7. </t>
    </r>
    <r>
      <rPr>
        <b/>
        <sz val="11"/>
        <color theme="1"/>
        <rFont val="Arial"/>
        <family val="2"/>
      </rPr>
      <t>HPLC results for control strains.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</si>
</sst>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\"/>
    </font>
    <font>
      <i/>
      <sz val="11"/>
      <color theme="1"/>
      <name val="Arial"/>
      <family val="2"/>
    </font>
    <font>
      <sz val="11"/>
      <color theme="1"/>
      <name val="Symbol"/>
      <family val="1"/>
      <charset val="2"/>
    </font>
    <font>
      <b/>
      <sz val="11"/>
      <color theme="1"/>
      <name val="Arial"/>
      <family val="2"/>
    </font>
    <font>
      <b/>
      <sz val="11"/>
      <color theme="1"/>
      <name val="Symbol"/>
      <family val="1"/>
      <charset val="2"/>
    </font>
    <font>
      <b/>
      <sz val="11"/>
      <color rgb="FF000000"/>
      <name val="Arial"/>
      <family val="2"/>
    </font>
    <font>
      <sz val="11"/>
      <name val="Arial"/>
      <family val="2"/>
    </font>
    <font>
      <vertAlign val="superscript"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vertAlign val="subscript"/>
      <sz val="11"/>
      <color theme="1"/>
      <name val="Arial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Arial\"/>
    </font>
    <font>
      <b/>
      <sz val="11"/>
      <name val="Arial"/>
      <family val="2"/>
    </font>
    <font>
      <b/>
      <vertAlign val="subscript"/>
      <sz val="11"/>
      <name val="Arial"/>
      <family val="2"/>
    </font>
    <font>
      <b/>
      <sz val="11"/>
      <name val="Symbol"/>
      <family val="1"/>
      <charset val="2"/>
    </font>
    <font>
      <b/>
      <vertAlign val="superscript"/>
      <sz val="11"/>
      <name val="Arial"/>
      <family val="2"/>
    </font>
    <font>
      <b/>
      <vertAlign val="superscript"/>
      <sz val="11"/>
      <color theme="1"/>
      <name val="Arial\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142">
    <xf numFmtId="0" fontId="0" fillId="0" borderId="0" xfId="0"/>
    <xf numFmtId="0" fontId="0" fillId="0" borderId="0" xfId="0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3" fontId="3" fillId="0" borderId="13" xfId="0" applyNumberFormat="1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left" vertical="top"/>
    </xf>
    <xf numFmtId="3" fontId="3" fillId="0" borderId="5" xfId="0" applyNumberFormat="1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 vertical="top"/>
    </xf>
    <xf numFmtId="3" fontId="3" fillId="0" borderId="15" xfId="0" applyNumberFormat="1" applyFont="1" applyFill="1" applyBorder="1" applyAlignment="1">
      <alignment horizontal="left" vertical="top"/>
    </xf>
    <xf numFmtId="0" fontId="3" fillId="0" borderId="1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/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5" xfId="0" applyBorder="1"/>
    <xf numFmtId="0" fontId="0" fillId="0" borderId="7" xfId="0" applyBorder="1"/>
    <xf numFmtId="0" fontId="4" fillId="0" borderId="5" xfId="0" applyFont="1" applyBorder="1"/>
    <xf numFmtId="0" fontId="4" fillId="0" borderId="6" xfId="0" applyFont="1" applyBorder="1" applyAlignment="1">
      <alignment horizontal="left"/>
    </xf>
    <xf numFmtId="0" fontId="4" fillId="0" borderId="7" xfId="0" applyFont="1" applyBorder="1"/>
    <xf numFmtId="0" fontId="4" fillId="0" borderId="9" xfId="0" applyFont="1" applyBorder="1" applyAlignment="1">
      <alignment horizontal="left"/>
    </xf>
    <xf numFmtId="0" fontId="3" fillId="0" borderId="5" xfId="0" applyFont="1" applyFill="1" applyBorder="1"/>
    <xf numFmtId="0" fontId="7" fillId="0" borderId="0" xfId="0" applyFont="1" applyBorder="1"/>
    <xf numFmtId="0" fontId="7" fillId="0" borderId="0" xfId="0" applyFont="1"/>
    <xf numFmtId="0" fontId="9" fillId="0" borderId="0" xfId="0" applyFont="1" applyAlignment="1">
      <alignment vertical="center"/>
    </xf>
    <xf numFmtId="0" fontId="3" fillId="0" borderId="0" xfId="0" applyFont="1" applyFill="1" applyBorder="1"/>
    <xf numFmtId="0" fontId="3" fillId="0" borderId="0" xfId="0" applyFont="1" applyFill="1"/>
    <xf numFmtId="0" fontId="10" fillId="0" borderId="0" xfId="0" applyFont="1" applyBorder="1"/>
    <xf numFmtId="0" fontId="3" fillId="0" borderId="18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left" vertical="top"/>
    </xf>
    <xf numFmtId="0" fontId="3" fillId="0" borderId="19" xfId="0" applyFont="1" applyFill="1" applyBorder="1" applyAlignment="1">
      <alignment horizontal="left" vertical="top"/>
    </xf>
    <xf numFmtId="0" fontId="3" fillId="0" borderId="21" xfId="0" applyFont="1" applyFill="1" applyBorder="1" applyAlignment="1">
      <alignment horizontal="left"/>
    </xf>
    <xf numFmtId="0" fontId="3" fillId="0" borderId="20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3" fontId="3" fillId="0" borderId="16" xfId="0" applyNumberFormat="1" applyFont="1" applyFill="1" applyBorder="1" applyAlignment="1">
      <alignment horizontal="left"/>
    </xf>
    <xf numFmtId="3" fontId="3" fillId="0" borderId="18" xfId="0" applyNumberFormat="1" applyFont="1" applyFill="1" applyBorder="1" applyAlignment="1">
      <alignment horizontal="left"/>
    </xf>
    <xf numFmtId="3" fontId="3" fillId="0" borderId="18" xfId="0" applyNumberFormat="1" applyFont="1" applyFill="1" applyBorder="1" applyAlignment="1">
      <alignment horizontal="left" vertical="top"/>
    </xf>
    <xf numFmtId="3" fontId="3" fillId="0" borderId="16" xfId="0" applyNumberFormat="1" applyFont="1" applyFill="1" applyBorder="1" applyAlignment="1">
      <alignment horizontal="left" vertical="top"/>
    </xf>
    <xf numFmtId="0" fontId="3" fillId="0" borderId="19" xfId="0" applyFont="1" applyBorder="1" applyAlignment="1">
      <alignment horizontal="left"/>
    </xf>
    <xf numFmtId="0" fontId="3" fillId="0" borderId="24" xfId="0" applyFont="1" applyFill="1" applyBorder="1" applyAlignment="1">
      <alignment horizontal="left"/>
    </xf>
    <xf numFmtId="0" fontId="3" fillId="0" borderId="25" xfId="0" applyFont="1" applyFill="1" applyBorder="1" applyAlignment="1">
      <alignment horizontal="left"/>
    </xf>
    <xf numFmtId="0" fontId="3" fillId="0" borderId="19" xfId="0" applyFont="1" applyBorder="1"/>
    <xf numFmtId="0" fontId="3" fillId="0" borderId="16" xfId="0" applyFont="1" applyFill="1" applyBorder="1" applyAlignment="1">
      <alignment horizontal="left" vertical="top"/>
    </xf>
    <xf numFmtId="0" fontId="3" fillId="0" borderId="17" xfId="0" applyFont="1" applyFill="1" applyBorder="1" applyAlignment="1">
      <alignment horizontal="left" vertical="top"/>
    </xf>
    <xf numFmtId="0" fontId="3" fillId="0" borderId="25" xfId="0" applyFont="1" applyFill="1" applyBorder="1" applyAlignment="1">
      <alignment horizontal="left" vertical="top"/>
    </xf>
    <xf numFmtId="0" fontId="3" fillId="0" borderId="24" xfId="0" applyFont="1" applyFill="1" applyBorder="1" applyAlignment="1">
      <alignment horizontal="left" vertical="top"/>
    </xf>
    <xf numFmtId="0" fontId="10" fillId="0" borderId="0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26" xfId="0" applyFont="1" applyFill="1" applyBorder="1" applyAlignment="1">
      <alignment horizontal="left" vertical="top"/>
    </xf>
    <xf numFmtId="0" fontId="3" fillId="0" borderId="27" xfId="0" applyFont="1" applyFill="1" applyBorder="1" applyAlignment="1">
      <alignment horizontal="left" vertical="top"/>
    </xf>
    <xf numFmtId="0" fontId="3" fillId="0" borderId="15" xfId="0" applyFont="1" applyFill="1" applyBorder="1" applyAlignment="1">
      <alignment horizontal="left" vertical="top"/>
    </xf>
    <xf numFmtId="3" fontId="3" fillId="0" borderId="10" xfId="0" applyNumberFormat="1" applyFont="1" applyFill="1" applyBorder="1" applyAlignment="1">
      <alignment horizontal="left" vertical="top"/>
    </xf>
    <xf numFmtId="0" fontId="3" fillId="0" borderId="10" xfId="0" applyFont="1" applyFill="1" applyBorder="1" applyAlignment="1">
      <alignment horizontal="left"/>
    </xf>
    <xf numFmtId="3" fontId="3" fillId="0" borderId="7" xfId="0" applyNumberFormat="1" applyFont="1" applyFill="1" applyBorder="1" applyAlignment="1">
      <alignment horizontal="left" vertical="top"/>
    </xf>
    <xf numFmtId="0" fontId="3" fillId="0" borderId="28" xfId="0" applyFont="1" applyFill="1" applyBorder="1" applyAlignment="1">
      <alignment horizontal="left" vertical="top"/>
    </xf>
    <xf numFmtId="3" fontId="3" fillId="0" borderId="8" xfId="0" applyNumberFormat="1" applyFont="1" applyFill="1" applyBorder="1" applyAlignment="1">
      <alignment horizontal="left" vertical="top"/>
    </xf>
    <xf numFmtId="3" fontId="3" fillId="0" borderId="25" xfId="0" applyNumberFormat="1" applyFont="1" applyFill="1" applyBorder="1" applyAlignment="1">
      <alignment horizontal="left" vertical="top"/>
    </xf>
    <xf numFmtId="0" fontId="3" fillId="0" borderId="8" xfId="0" applyFont="1" applyBorder="1"/>
    <xf numFmtId="0" fontId="3" fillId="0" borderId="24" xfId="0" applyFont="1" applyBorder="1"/>
    <xf numFmtId="11" fontId="0" fillId="0" borderId="0" xfId="0" applyNumberFormat="1"/>
    <xf numFmtId="0" fontId="13" fillId="0" borderId="0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7" fillId="0" borderId="2" xfId="0" applyFont="1" applyBorder="1"/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7" fillId="0" borderId="3" xfId="0" applyFont="1" applyBorder="1"/>
    <xf numFmtId="0" fontId="7" fillId="0" borderId="5" xfId="0" applyFont="1" applyBorder="1"/>
    <xf numFmtId="0" fontId="7" fillId="0" borderId="0" xfId="0" applyFont="1" applyBorder="1" applyAlignment="1">
      <alignment horizontal="left"/>
    </xf>
    <xf numFmtId="0" fontId="7" fillId="0" borderId="2" xfId="0" applyFont="1" applyFill="1" applyBorder="1"/>
    <xf numFmtId="0" fontId="7" fillId="0" borderId="3" xfId="0" applyFont="1" applyBorder="1"/>
    <xf numFmtId="0" fontId="7" fillId="0" borderId="22" xfId="0" applyFont="1" applyBorder="1" applyAlignment="1">
      <alignment horizontal="left"/>
    </xf>
    <xf numFmtId="0" fontId="7" fillId="0" borderId="23" xfId="0" applyFont="1" applyBorder="1"/>
    <xf numFmtId="0" fontId="7" fillId="0" borderId="5" xfId="0" applyFont="1" applyFill="1" applyBorder="1"/>
    <xf numFmtId="0" fontId="7" fillId="0" borderId="5" xfId="0" applyFont="1" applyFill="1" applyBorder="1" applyAlignment="1">
      <alignment horizontal="left"/>
    </xf>
    <xf numFmtId="0" fontId="7" fillId="0" borderId="0" xfId="1" applyFont="1" applyFill="1" applyBorder="1" applyAlignment="1">
      <alignment horizontal="left"/>
    </xf>
    <xf numFmtId="0" fontId="7" fillId="0" borderId="19" xfId="0" applyFont="1" applyFill="1" applyBorder="1" applyAlignment="1">
      <alignment horizontal="left"/>
    </xf>
    <xf numFmtId="0" fontId="7" fillId="0" borderId="18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5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7" fillId="0" borderId="21" xfId="0" applyFont="1" applyFill="1" applyBorder="1" applyAlignment="1">
      <alignment horizontal="left" vertical="top"/>
    </xf>
    <xf numFmtId="0" fontId="7" fillId="0" borderId="20" xfId="0" applyFont="1" applyFill="1" applyBorder="1" applyAlignment="1">
      <alignment horizontal="left" vertical="top"/>
    </xf>
    <xf numFmtId="0" fontId="7" fillId="0" borderId="22" xfId="0" applyFont="1" applyBorder="1"/>
    <xf numFmtId="0" fontId="7" fillId="0" borderId="4" xfId="0" applyFont="1" applyBorder="1"/>
    <xf numFmtId="0" fontId="7" fillId="0" borderId="3" xfId="0" applyFont="1" applyFill="1" applyBorder="1"/>
    <xf numFmtId="0" fontId="17" fillId="0" borderId="0" xfId="0" applyFont="1"/>
    <xf numFmtId="0" fontId="7" fillId="0" borderId="0" xfId="1" applyFont="1" applyFill="1" applyBorder="1" applyAlignment="1">
      <alignment horizontal="left" vertical="top"/>
    </xf>
    <xf numFmtId="0" fontId="7" fillId="0" borderId="19" xfId="0" applyFont="1" applyFill="1" applyBorder="1" applyAlignment="1">
      <alignment horizontal="left" vertical="top"/>
    </xf>
    <xf numFmtId="0" fontId="7" fillId="0" borderId="18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1" applyFont="1" applyFill="1" applyBorder="1"/>
    <xf numFmtId="0" fontId="7" fillId="0" borderId="0" xfId="0" applyFont="1" applyBorder="1" applyAlignment="1">
      <alignment horizontal="left" vertical="top"/>
    </xf>
    <xf numFmtId="0" fontId="7" fillId="0" borderId="19" xfId="0" applyFont="1" applyBorder="1" applyAlignment="1">
      <alignment horizontal="left" vertical="top"/>
    </xf>
    <xf numFmtId="0" fontId="7" fillId="0" borderId="18" xfId="0" applyFont="1" applyBorder="1"/>
    <xf numFmtId="0" fontId="7" fillId="0" borderId="6" xfId="0" applyFont="1" applyBorder="1"/>
    <xf numFmtId="0" fontId="7" fillId="0" borderId="21" xfId="0" applyFont="1" applyFill="1" applyBorder="1" applyAlignment="1">
      <alignment horizontal="left"/>
    </xf>
    <xf numFmtId="0" fontId="7" fillId="0" borderId="20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7" fillId="0" borderId="20" xfId="2" applyFont="1" applyFill="1" applyBorder="1" applyAlignment="1">
      <alignment horizontal="left" vertical="top"/>
    </xf>
    <xf numFmtId="0" fontId="7" fillId="0" borderId="11" xfId="2" applyFont="1" applyFill="1" applyBorder="1" applyAlignment="1">
      <alignment horizontal="left" vertical="top"/>
    </xf>
    <xf numFmtId="0" fontId="7" fillId="0" borderId="11" xfId="2" applyFont="1" applyFill="1" applyBorder="1" applyAlignment="1">
      <alignment horizontal="left"/>
    </xf>
    <xf numFmtId="0" fontId="7" fillId="0" borderId="12" xfId="0" applyFont="1" applyFill="1" applyBorder="1" applyAlignment="1">
      <alignment horizontal="left" vertical="top"/>
    </xf>
    <xf numFmtId="0" fontId="19" fillId="0" borderId="0" xfId="0" applyFont="1"/>
    <xf numFmtId="0" fontId="20" fillId="0" borderId="2" xfId="0" applyFont="1" applyBorder="1"/>
    <xf numFmtId="0" fontId="20" fillId="0" borderId="4" xfId="0" applyFont="1" applyBorder="1"/>
    <xf numFmtId="0" fontId="21" fillId="0" borderId="0" xfId="0" applyFont="1" applyBorder="1" applyAlignment="1">
      <alignment horizontal="left"/>
    </xf>
    <xf numFmtId="0" fontId="21" fillId="0" borderId="6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</cellXfs>
  <cellStyles count="5">
    <cellStyle name="Followed Hyperlink" xfId="4" builtinId="9" hidden="1"/>
    <cellStyle name="Good" xfId="1" builtinId="26"/>
    <cellStyle name="Hyperlink" xfId="3" builtinId="8" hidden="1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4"/>
  <sheetViews>
    <sheetView zoomScale="130" zoomScaleNormal="130" zoomScalePageLayoutView="130" workbookViewId="0">
      <selection activeCell="C2" sqref="C2"/>
    </sheetView>
  </sheetViews>
  <sheetFormatPr defaultColWidth="8.85546875" defaultRowHeight="15"/>
  <cols>
    <col min="1" max="1" width="5" customWidth="1"/>
    <col min="2" max="2" width="16" style="32" customWidth="1"/>
    <col min="3" max="3" width="26.42578125" style="32" customWidth="1"/>
    <col min="4" max="4" width="8.85546875" style="32"/>
    <col min="5" max="7" width="9.28515625" style="32" bestFit="1" customWidth="1"/>
  </cols>
  <sheetData>
    <row r="2" spans="1:7">
      <c r="B2" s="45" t="s">
        <v>67</v>
      </c>
    </row>
    <row r="3" spans="1:7" ht="15.95" thickBot="1">
      <c r="A3" s="1"/>
      <c r="B3" s="32" t="s">
        <v>85</v>
      </c>
    </row>
    <row r="4" spans="1:7" ht="15.75" customHeight="1">
      <c r="A4" s="1"/>
      <c r="B4" s="86" t="s">
        <v>31</v>
      </c>
      <c r="C4" s="87" t="s">
        <v>119</v>
      </c>
      <c r="D4" s="27"/>
      <c r="E4" s="27"/>
      <c r="F4" s="27"/>
      <c r="G4" s="27"/>
    </row>
    <row r="5" spans="1:7" ht="15.75" customHeight="1">
      <c r="A5" s="1"/>
      <c r="B5" s="26" t="s">
        <v>27</v>
      </c>
      <c r="C5" s="28">
        <v>0.39649235105413971</v>
      </c>
      <c r="D5" s="27"/>
      <c r="E5" s="27"/>
      <c r="F5" s="27"/>
      <c r="G5" s="27"/>
    </row>
    <row r="6" spans="1:7">
      <c r="A6" s="1"/>
      <c r="B6" s="26"/>
      <c r="C6" s="28" t="s">
        <v>32</v>
      </c>
      <c r="D6" s="27"/>
      <c r="E6" s="27"/>
      <c r="F6" s="27"/>
      <c r="G6" s="27"/>
    </row>
    <row r="7" spans="1:7">
      <c r="A7" s="1"/>
      <c r="B7" s="26"/>
      <c r="C7" s="28">
        <v>0.4730438374378757</v>
      </c>
      <c r="D7" s="27"/>
      <c r="E7" s="85"/>
      <c r="F7" s="27"/>
      <c r="G7" s="27"/>
    </row>
    <row r="8" spans="1:7">
      <c r="A8" s="1"/>
      <c r="B8" s="26" t="s">
        <v>9</v>
      </c>
      <c r="C8" s="28">
        <v>0.340854958509485</v>
      </c>
      <c r="D8" s="27"/>
      <c r="E8" s="27"/>
      <c r="F8" s="27"/>
      <c r="G8" s="27"/>
    </row>
    <row r="9" spans="1:7">
      <c r="A9" s="1"/>
      <c r="B9" s="26"/>
      <c r="C9" s="28">
        <v>0.46004683047930717</v>
      </c>
      <c r="D9" s="27"/>
      <c r="E9" s="27"/>
      <c r="F9" s="27"/>
      <c r="G9" s="27"/>
    </row>
    <row r="10" spans="1:7">
      <c r="A10" s="1"/>
      <c r="B10" s="26"/>
      <c r="C10" s="28">
        <v>0.42084538183767312</v>
      </c>
      <c r="D10" s="27"/>
      <c r="E10" s="27"/>
      <c r="F10" s="27"/>
      <c r="G10" s="27"/>
    </row>
    <row r="11" spans="1:7">
      <c r="A11" s="1"/>
      <c r="B11" s="26" t="s">
        <v>8</v>
      </c>
      <c r="C11" s="28">
        <v>0.40090221887270999</v>
      </c>
      <c r="D11" s="27"/>
      <c r="E11" s="27"/>
      <c r="F11" s="27"/>
      <c r="G11" s="27"/>
    </row>
    <row r="12" spans="1:7">
      <c r="A12" s="1"/>
      <c r="B12" s="26"/>
      <c r="C12" s="28" t="s">
        <v>32</v>
      </c>
      <c r="D12" s="27"/>
      <c r="E12" s="27"/>
      <c r="F12" s="27"/>
      <c r="G12" s="27"/>
    </row>
    <row r="13" spans="1:7">
      <c r="A13" s="1"/>
      <c r="B13" s="26"/>
      <c r="C13" s="28">
        <v>0.19875668193571147</v>
      </c>
      <c r="D13" s="27"/>
      <c r="E13" s="27"/>
      <c r="F13" s="27"/>
      <c r="G13" s="27"/>
    </row>
    <row r="14" spans="1:7">
      <c r="A14" s="1"/>
      <c r="B14" s="26" t="s">
        <v>28</v>
      </c>
      <c r="C14" s="28">
        <v>0.30627597383260768</v>
      </c>
      <c r="D14" s="27"/>
      <c r="E14" s="27"/>
      <c r="F14" s="27"/>
      <c r="G14" s="27"/>
    </row>
    <row r="15" spans="1:7">
      <c r="A15" s="1"/>
      <c r="B15" s="26"/>
      <c r="C15" s="28">
        <v>0.40692645984772252</v>
      </c>
      <c r="D15" s="27"/>
      <c r="E15" s="27"/>
      <c r="F15" s="27"/>
      <c r="G15" s="27"/>
    </row>
    <row r="16" spans="1:7">
      <c r="A16" s="1"/>
      <c r="B16" s="26"/>
      <c r="C16" s="28">
        <v>0.29963983788002746</v>
      </c>
      <c r="D16" s="27"/>
      <c r="E16" s="27"/>
      <c r="F16" s="27"/>
      <c r="G16" s="27"/>
    </row>
    <row r="17" spans="1:7">
      <c r="A17" s="1"/>
      <c r="B17" s="26" t="s">
        <v>38</v>
      </c>
      <c r="C17" s="28">
        <v>0.92860980466701681</v>
      </c>
      <c r="D17" s="27"/>
      <c r="E17" s="27"/>
      <c r="F17" s="27"/>
      <c r="G17" s="27"/>
    </row>
    <row r="18" spans="1:7">
      <c r="A18" s="1"/>
      <c r="B18" s="33"/>
      <c r="C18" s="28">
        <v>0.34233285545385295</v>
      </c>
    </row>
    <row r="19" spans="1:7">
      <c r="A19" s="1"/>
      <c r="B19" s="33"/>
      <c r="C19" s="28">
        <v>0.57726511881588471</v>
      </c>
    </row>
    <row r="20" spans="1:7">
      <c r="A20" s="1"/>
      <c r="B20" s="33" t="s">
        <v>39</v>
      </c>
      <c r="C20" s="28" t="s">
        <v>32</v>
      </c>
    </row>
    <row r="21" spans="1:7">
      <c r="A21" s="1"/>
      <c r="B21" s="33"/>
      <c r="C21" s="28">
        <v>1.1724591029742786</v>
      </c>
    </row>
    <row r="22" spans="1:7">
      <c r="A22" s="1"/>
      <c r="B22" s="33"/>
      <c r="C22" s="28">
        <v>0.43126306829864253</v>
      </c>
    </row>
    <row r="23" spans="1:7">
      <c r="A23" s="1"/>
      <c r="B23" s="33" t="s">
        <v>41</v>
      </c>
      <c r="C23" s="28">
        <v>0.41367260624490704</v>
      </c>
    </row>
    <row r="24" spans="1:7">
      <c r="A24" s="1"/>
      <c r="B24" s="33"/>
      <c r="C24" s="28">
        <v>0.58738421681195396</v>
      </c>
    </row>
    <row r="25" spans="1:7">
      <c r="A25" s="1"/>
      <c r="B25" s="33"/>
      <c r="C25" s="28">
        <v>0.40794357384458391</v>
      </c>
    </row>
    <row r="26" spans="1:7">
      <c r="A26" s="1"/>
      <c r="B26" s="33" t="s">
        <v>40</v>
      </c>
      <c r="C26" s="28" t="s">
        <v>32</v>
      </c>
    </row>
    <row r="27" spans="1:7">
      <c r="A27" s="1"/>
      <c r="B27" s="33"/>
      <c r="C27" s="28">
        <v>7.4662280197304309E-2</v>
      </c>
    </row>
    <row r="28" spans="1:7" ht="15.75" thickBot="1">
      <c r="A28" s="1"/>
      <c r="B28" s="35"/>
      <c r="C28" s="31">
        <v>0.2147247642381222</v>
      </c>
    </row>
    <row r="29" spans="1:7">
      <c r="A29" s="1"/>
      <c r="B29" s="32" t="s">
        <v>123</v>
      </c>
    </row>
    <row r="30" spans="1:7">
      <c r="A30" s="1"/>
    </row>
    <row r="31" spans="1:7">
      <c r="A31" s="1"/>
    </row>
    <row r="32" spans="1:7">
      <c r="A32" s="1"/>
    </row>
    <row r="33" spans="1:1">
      <c r="A33" s="1"/>
    </row>
    <row r="34" spans="1:1">
      <c r="A3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87"/>
  <sheetViews>
    <sheetView zoomScale="130" zoomScaleNormal="130" zoomScalePageLayoutView="130" workbookViewId="0">
      <selection activeCell="D2" sqref="D2"/>
    </sheetView>
  </sheetViews>
  <sheetFormatPr defaultColWidth="8.85546875" defaultRowHeight="15"/>
  <cols>
    <col min="1" max="1" width="4.28515625" customWidth="1"/>
    <col min="2" max="2" width="12" customWidth="1"/>
    <col min="4" max="4" width="28.140625" customWidth="1"/>
    <col min="5" max="5" width="23.42578125" customWidth="1"/>
  </cols>
  <sheetData>
    <row r="2" spans="2:7">
      <c r="B2" s="46" t="s">
        <v>73</v>
      </c>
    </row>
    <row r="3" spans="2:7" ht="15.95" thickBot="1">
      <c r="B3" s="2" t="s">
        <v>68</v>
      </c>
      <c r="C3" s="2"/>
      <c r="D3" s="2"/>
      <c r="E3" s="2"/>
    </row>
    <row r="4" spans="2:7">
      <c r="B4" s="86" t="s">
        <v>86</v>
      </c>
      <c r="C4" s="88"/>
      <c r="D4" s="88" t="s">
        <v>5</v>
      </c>
      <c r="E4" s="87" t="s">
        <v>4</v>
      </c>
      <c r="G4" s="90"/>
    </row>
    <row r="5" spans="2:7">
      <c r="B5" s="93"/>
      <c r="C5" s="98" t="s">
        <v>22</v>
      </c>
      <c r="D5" s="98" t="s">
        <v>121</v>
      </c>
      <c r="E5" s="94" t="s">
        <v>121</v>
      </c>
      <c r="G5" s="90"/>
    </row>
    <row r="6" spans="2:7">
      <c r="B6" s="26" t="s">
        <v>42</v>
      </c>
      <c r="C6" s="27">
        <v>1</v>
      </c>
      <c r="D6" s="27">
        <v>25.459618051418602</v>
      </c>
      <c r="E6" s="28">
        <v>15.637817353883801</v>
      </c>
    </row>
    <row r="7" spans="2:7">
      <c r="B7" s="26"/>
      <c r="C7" s="27">
        <v>2</v>
      </c>
      <c r="D7" s="27">
        <v>28.5595716970506</v>
      </c>
      <c r="E7" s="28">
        <v>16.9625908807242</v>
      </c>
      <c r="G7" s="85"/>
    </row>
    <row r="8" spans="2:7">
      <c r="B8" s="26"/>
      <c r="C8" s="27">
        <v>3</v>
      </c>
      <c r="D8" s="27">
        <v>28.581020818934199</v>
      </c>
      <c r="E8" s="28">
        <v>18.584335139588799</v>
      </c>
    </row>
    <row r="9" spans="2:7">
      <c r="B9" s="26"/>
      <c r="C9" s="27">
        <v>4</v>
      </c>
      <c r="D9" s="27">
        <v>26.2765361017012</v>
      </c>
      <c r="E9" s="28">
        <v>15.924909820998501</v>
      </c>
    </row>
    <row r="10" spans="2:7">
      <c r="B10" s="26"/>
      <c r="C10" s="27">
        <v>5</v>
      </c>
      <c r="D10" s="27">
        <v>27.9911746228914</v>
      </c>
      <c r="E10" s="28">
        <v>17.637980723836701</v>
      </c>
    </row>
    <row r="11" spans="2:7">
      <c r="B11" s="26"/>
      <c r="C11" s="27">
        <v>6</v>
      </c>
      <c r="D11" s="27">
        <v>11.7224767602463</v>
      </c>
      <c r="E11" s="28">
        <v>15.553514818249599</v>
      </c>
    </row>
    <row r="12" spans="2:7">
      <c r="B12" s="26"/>
      <c r="C12" s="27">
        <v>7</v>
      </c>
      <c r="D12" s="27">
        <v>11.3707650520229</v>
      </c>
      <c r="E12" s="28">
        <v>16.773980358213102</v>
      </c>
    </row>
    <row r="13" spans="2:7">
      <c r="B13" s="26"/>
      <c r="C13" s="27">
        <v>8</v>
      </c>
      <c r="D13" s="27">
        <v>10.4865314532673</v>
      </c>
      <c r="E13" s="28">
        <v>16.825993549456001</v>
      </c>
    </row>
    <row r="14" spans="2:7">
      <c r="B14" s="26"/>
      <c r="C14" s="27">
        <v>9</v>
      </c>
      <c r="D14" s="27" t="s">
        <v>32</v>
      </c>
      <c r="E14" s="28">
        <v>17.9304400142315</v>
      </c>
    </row>
    <row r="15" spans="2:7">
      <c r="B15" s="26" t="s">
        <v>43</v>
      </c>
      <c r="C15" s="27">
        <v>1</v>
      </c>
      <c r="D15" s="27">
        <v>6.3331285519613996</v>
      </c>
      <c r="E15" s="28">
        <v>28.3751255465105</v>
      </c>
    </row>
    <row r="16" spans="2:7">
      <c r="B16" s="26"/>
      <c r="C16" s="27">
        <v>2</v>
      </c>
      <c r="D16" s="27">
        <v>4.6188038379238199</v>
      </c>
      <c r="E16" s="28">
        <v>25.498538571104501</v>
      </c>
    </row>
    <row r="17" spans="2:5">
      <c r="B17" s="26"/>
      <c r="C17" s="27">
        <v>3</v>
      </c>
      <c r="D17" s="27">
        <v>4.0497933993429198</v>
      </c>
      <c r="E17" s="28">
        <v>31.7752788436588</v>
      </c>
    </row>
    <row r="18" spans="2:5">
      <c r="B18" s="26"/>
      <c r="C18" s="27">
        <v>4</v>
      </c>
      <c r="D18" s="27">
        <v>1.7457997568908299</v>
      </c>
      <c r="E18" s="28">
        <v>31.460738726594801</v>
      </c>
    </row>
    <row r="19" spans="2:5">
      <c r="B19" s="26"/>
      <c r="C19" s="27">
        <v>5</v>
      </c>
      <c r="D19" s="27">
        <v>1.91014657397256</v>
      </c>
      <c r="E19" s="28">
        <v>34.550618955326101</v>
      </c>
    </row>
    <row r="20" spans="2:5">
      <c r="B20" s="26"/>
      <c r="C20" s="27">
        <v>6</v>
      </c>
      <c r="D20" s="27">
        <v>14.7126028219696</v>
      </c>
      <c r="E20" s="28">
        <v>19.274110809692601</v>
      </c>
    </row>
    <row r="21" spans="2:5">
      <c r="B21" s="26"/>
      <c r="C21" s="27">
        <v>7</v>
      </c>
      <c r="D21" s="27">
        <v>56.380409360054003</v>
      </c>
      <c r="E21" s="28">
        <v>19.235038293939098</v>
      </c>
    </row>
    <row r="22" spans="2:5">
      <c r="B22" s="26"/>
      <c r="C22" s="27">
        <v>8</v>
      </c>
      <c r="D22" s="27" t="s">
        <v>32</v>
      </c>
      <c r="E22" s="28">
        <v>21.359005470676401</v>
      </c>
    </row>
    <row r="23" spans="2:5">
      <c r="B23" s="26"/>
      <c r="C23" s="27">
        <v>9</v>
      </c>
      <c r="D23" s="27" t="s">
        <v>32</v>
      </c>
      <c r="E23" s="28">
        <v>21.359005470676401</v>
      </c>
    </row>
    <row r="24" spans="2:5">
      <c r="B24" s="26" t="s">
        <v>44</v>
      </c>
      <c r="C24" s="27">
        <v>1</v>
      </c>
      <c r="D24" s="27">
        <v>26.5511622652323</v>
      </c>
      <c r="E24" s="28">
        <v>28.646466985275001</v>
      </c>
    </row>
    <row r="25" spans="2:5">
      <c r="B25" s="26"/>
      <c r="C25" s="27">
        <v>2</v>
      </c>
      <c r="D25" s="27">
        <v>27.591508679548099</v>
      </c>
      <c r="E25" s="28">
        <v>29.904700688481999</v>
      </c>
    </row>
    <row r="26" spans="2:5">
      <c r="B26" s="26"/>
      <c r="C26" s="27">
        <v>3</v>
      </c>
      <c r="D26" s="27">
        <v>27.452404013634801</v>
      </c>
      <c r="E26" s="28">
        <v>25.614145172223498</v>
      </c>
    </row>
    <row r="27" spans="2:5">
      <c r="B27" s="26"/>
      <c r="C27" s="27">
        <v>4</v>
      </c>
      <c r="D27" s="27">
        <v>22.120110459873001</v>
      </c>
      <c r="E27" s="28">
        <v>20.596379484497199</v>
      </c>
    </row>
    <row r="28" spans="2:5">
      <c r="B28" s="26"/>
      <c r="C28" s="27">
        <v>5</v>
      </c>
      <c r="D28" s="27">
        <v>27.460995177597098</v>
      </c>
      <c r="E28" s="28">
        <v>32.432905803109698</v>
      </c>
    </row>
    <row r="29" spans="2:5">
      <c r="B29" s="26"/>
      <c r="C29" s="27">
        <v>6</v>
      </c>
      <c r="D29" s="27">
        <v>33.8670371725621</v>
      </c>
      <c r="E29" s="28">
        <v>26.5802757815222</v>
      </c>
    </row>
    <row r="30" spans="2:5">
      <c r="B30" s="26"/>
      <c r="C30" s="27">
        <v>7</v>
      </c>
      <c r="D30" s="27">
        <v>32.333225602293403</v>
      </c>
      <c r="E30" s="28" t="s">
        <v>32</v>
      </c>
    </row>
    <row r="31" spans="2:5">
      <c r="B31" s="26"/>
      <c r="C31" s="27">
        <v>8</v>
      </c>
      <c r="D31" s="27">
        <v>33.295000204464102</v>
      </c>
      <c r="E31" s="28" t="s">
        <v>32</v>
      </c>
    </row>
    <row r="32" spans="2:5">
      <c r="B32" s="26"/>
      <c r="C32" s="27">
        <v>9</v>
      </c>
      <c r="D32" s="27">
        <v>29.3576387183553</v>
      </c>
      <c r="E32" s="28" t="s">
        <v>32</v>
      </c>
    </row>
    <row r="33" spans="2:5">
      <c r="B33" s="26" t="s">
        <v>45</v>
      </c>
      <c r="C33" s="27">
        <v>1</v>
      </c>
      <c r="D33" s="27">
        <v>1.4096796882054301</v>
      </c>
      <c r="E33" s="28">
        <v>33.390586719813697</v>
      </c>
    </row>
    <row r="34" spans="2:5">
      <c r="B34" s="26"/>
      <c r="C34" s="27">
        <v>2</v>
      </c>
      <c r="D34" s="27">
        <v>3.03072645938538</v>
      </c>
      <c r="E34" s="28">
        <v>27.961061882908499</v>
      </c>
    </row>
    <row r="35" spans="2:5">
      <c r="B35" s="26"/>
      <c r="C35" s="27">
        <v>3</v>
      </c>
      <c r="D35" s="27">
        <v>2.8259880348415098</v>
      </c>
      <c r="E35" s="28">
        <v>28.315674457331401</v>
      </c>
    </row>
    <row r="36" spans="2:5">
      <c r="B36" s="26"/>
      <c r="C36" s="27">
        <v>4</v>
      </c>
      <c r="D36" s="27">
        <v>2.3294215349353999</v>
      </c>
      <c r="E36" s="28">
        <v>38.287115597935703</v>
      </c>
    </row>
    <row r="37" spans="2:5">
      <c r="B37" s="26"/>
      <c r="C37" s="27">
        <v>5</v>
      </c>
      <c r="D37" s="27">
        <v>1.8617899690819699</v>
      </c>
      <c r="E37" s="28">
        <v>32.934437777986901</v>
      </c>
    </row>
    <row r="38" spans="2:5">
      <c r="B38" s="26"/>
      <c r="C38" s="27">
        <v>6</v>
      </c>
      <c r="D38" s="27">
        <v>1.9864110593959401</v>
      </c>
      <c r="E38" s="28">
        <v>27.2304125108855</v>
      </c>
    </row>
    <row r="39" spans="2:5">
      <c r="B39" s="26"/>
      <c r="C39" s="27">
        <v>7</v>
      </c>
      <c r="D39" s="27">
        <v>2.0405139008311202</v>
      </c>
      <c r="E39" s="28">
        <v>25.134183375995299</v>
      </c>
    </row>
    <row r="40" spans="2:5">
      <c r="B40" s="26"/>
      <c r="C40" s="27">
        <v>8</v>
      </c>
      <c r="D40" s="27" t="s">
        <v>32</v>
      </c>
      <c r="E40" s="28">
        <v>23.672006955362299</v>
      </c>
    </row>
    <row r="41" spans="2:5">
      <c r="B41" s="26"/>
      <c r="C41" s="27">
        <v>9</v>
      </c>
      <c r="D41" s="27" t="s">
        <v>32</v>
      </c>
      <c r="E41" s="28" t="s">
        <v>32</v>
      </c>
    </row>
    <row r="42" spans="2:5">
      <c r="B42" s="26" t="s">
        <v>46</v>
      </c>
      <c r="C42" s="27">
        <v>1</v>
      </c>
      <c r="D42" s="27">
        <v>22.090895039018701</v>
      </c>
      <c r="E42" s="28">
        <v>16.8342174223658</v>
      </c>
    </row>
    <row r="43" spans="2:5">
      <c r="B43" s="26"/>
      <c r="C43" s="27">
        <v>2</v>
      </c>
      <c r="D43" s="27">
        <v>22.953698355280199</v>
      </c>
      <c r="E43" s="28">
        <v>15.877718337583699</v>
      </c>
    </row>
    <row r="44" spans="2:5">
      <c r="B44" s="26"/>
      <c r="C44" s="27">
        <v>3</v>
      </c>
      <c r="D44" s="27">
        <v>24.470734245195601</v>
      </c>
      <c r="E44" s="28">
        <v>16.739397497739201</v>
      </c>
    </row>
    <row r="45" spans="2:5">
      <c r="B45" s="26"/>
      <c r="C45" s="27">
        <v>4</v>
      </c>
      <c r="D45" s="27">
        <v>24.646889145497301</v>
      </c>
      <c r="E45" s="28">
        <v>56.682455118706798</v>
      </c>
    </row>
    <row r="46" spans="2:5">
      <c r="B46" s="26"/>
      <c r="C46" s="27">
        <v>5</v>
      </c>
      <c r="D46" s="27">
        <v>1.9336315722375601</v>
      </c>
      <c r="E46" s="28">
        <v>22.9704598450076</v>
      </c>
    </row>
    <row r="47" spans="2:5">
      <c r="B47" s="26"/>
      <c r="C47" s="27">
        <v>6</v>
      </c>
      <c r="D47" s="27">
        <v>1.8137656253104899</v>
      </c>
      <c r="E47" s="28">
        <v>15.4196294022905</v>
      </c>
    </row>
    <row r="48" spans="2:5">
      <c r="B48" s="26"/>
      <c r="C48" s="27">
        <v>7</v>
      </c>
      <c r="D48" s="27">
        <v>9.52038701825205</v>
      </c>
      <c r="E48" s="28">
        <v>49.684444575757198</v>
      </c>
    </row>
    <row r="49" spans="2:5">
      <c r="B49" s="26"/>
      <c r="C49" s="27">
        <v>8</v>
      </c>
      <c r="D49" s="27">
        <v>16.011950698891201</v>
      </c>
      <c r="E49" s="28">
        <v>45.099785058106001</v>
      </c>
    </row>
    <row r="50" spans="2:5">
      <c r="B50" s="26"/>
      <c r="C50" s="27">
        <v>9</v>
      </c>
      <c r="D50" s="27">
        <v>9.9377352136752108</v>
      </c>
      <c r="E50" s="28">
        <v>46.660665100342698</v>
      </c>
    </row>
    <row r="51" spans="2:5">
      <c r="B51" s="26" t="s">
        <v>47</v>
      </c>
      <c r="C51" s="27">
        <v>1</v>
      </c>
      <c r="D51" s="27">
        <v>3.9274703155912198</v>
      </c>
      <c r="E51" s="28">
        <v>51.356777712773798</v>
      </c>
    </row>
    <row r="52" spans="2:5">
      <c r="B52" s="26"/>
      <c r="C52" s="27">
        <v>2</v>
      </c>
      <c r="D52" s="27">
        <v>4.11385382277492</v>
      </c>
      <c r="E52" s="28">
        <v>46.950285763383498</v>
      </c>
    </row>
    <row r="53" spans="2:5">
      <c r="B53" s="26"/>
      <c r="C53" s="27">
        <v>3</v>
      </c>
      <c r="D53" s="27">
        <v>3.6675006115599902</v>
      </c>
      <c r="E53" s="28">
        <v>21.851536800614699</v>
      </c>
    </row>
    <row r="54" spans="2:5">
      <c r="B54" s="26"/>
      <c r="C54" s="27">
        <v>4</v>
      </c>
      <c r="D54" s="27">
        <v>3.0367680025660002</v>
      </c>
      <c r="E54" s="28">
        <v>59.356777712754003</v>
      </c>
    </row>
    <row r="55" spans="2:5">
      <c r="B55" s="26"/>
      <c r="C55" s="27">
        <v>5</v>
      </c>
      <c r="D55" s="27">
        <v>4.0234588120300003</v>
      </c>
      <c r="E55" s="28">
        <v>34.02486352655</v>
      </c>
    </row>
    <row r="56" spans="2:5">
      <c r="B56" s="26"/>
      <c r="C56" s="27">
        <v>6</v>
      </c>
      <c r="D56" s="27">
        <v>3.0887735420100002</v>
      </c>
      <c r="E56" s="28">
        <v>28.025638455620001</v>
      </c>
    </row>
    <row r="57" spans="2:5">
      <c r="B57" s="26"/>
      <c r="C57" s="27">
        <v>7</v>
      </c>
      <c r="D57" s="27" t="s">
        <v>32</v>
      </c>
      <c r="E57" s="28" t="s">
        <v>32</v>
      </c>
    </row>
    <row r="58" spans="2:5">
      <c r="B58" s="26"/>
      <c r="C58" s="27">
        <v>8</v>
      </c>
      <c r="D58" s="27" t="s">
        <v>32</v>
      </c>
      <c r="E58" s="28" t="s">
        <v>32</v>
      </c>
    </row>
    <row r="59" spans="2:5">
      <c r="B59" s="26"/>
      <c r="C59" s="27">
        <v>9</v>
      </c>
      <c r="D59" s="27" t="s">
        <v>32</v>
      </c>
      <c r="E59" s="28" t="s">
        <v>32</v>
      </c>
    </row>
    <row r="60" spans="2:5">
      <c r="B60" s="26" t="s">
        <v>48</v>
      </c>
      <c r="C60" s="27">
        <v>1</v>
      </c>
      <c r="D60" s="27">
        <v>23.886588781558999</v>
      </c>
      <c r="E60" s="28">
        <v>109.880784881208</v>
      </c>
    </row>
    <row r="61" spans="2:5">
      <c r="B61" s="26"/>
      <c r="C61" s="27">
        <v>2</v>
      </c>
      <c r="D61" s="27">
        <v>32.914139574074603</v>
      </c>
      <c r="E61" s="28">
        <v>125.242671891703</v>
      </c>
    </row>
    <row r="62" spans="2:5">
      <c r="B62" s="26"/>
      <c r="C62" s="27">
        <v>3</v>
      </c>
      <c r="D62" s="27">
        <v>35.684576764245797</v>
      </c>
      <c r="E62" s="28">
        <v>127.29611708944999</v>
      </c>
    </row>
    <row r="63" spans="2:5">
      <c r="B63" s="26"/>
      <c r="C63" s="27">
        <v>4</v>
      </c>
      <c r="D63" s="27">
        <v>44.243942085567099</v>
      </c>
      <c r="E63" s="28">
        <v>143.75499807640301</v>
      </c>
    </row>
    <row r="64" spans="2:5">
      <c r="B64" s="26"/>
      <c r="C64" s="27">
        <v>5</v>
      </c>
      <c r="D64" s="27">
        <v>21.804299491334699</v>
      </c>
      <c r="E64" s="28">
        <v>139.66961799525899</v>
      </c>
    </row>
    <row r="65" spans="2:5">
      <c r="B65" s="26"/>
      <c r="C65" s="27">
        <v>6</v>
      </c>
      <c r="D65" s="27">
        <v>22.797192544462899</v>
      </c>
      <c r="E65" s="28">
        <v>140.59473329123301</v>
      </c>
    </row>
    <row r="66" spans="2:5">
      <c r="B66" s="26"/>
      <c r="C66" s="27">
        <v>7</v>
      </c>
      <c r="D66" s="27">
        <v>21.757817309633701</v>
      </c>
      <c r="E66" s="28" t="s">
        <v>32</v>
      </c>
    </row>
    <row r="67" spans="2:5">
      <c r="B67" s="26"/>
      <c r="C67" s="27">
        <v>8</v>
      </c>
      <c r="D67" s="27">
        <v>17.150749207627001</v>
      </c>
      <c r="E67" s="28" t="s">
        <v>32</v>
      </c>
    </row>
    <row r="68" spans="2:5">
      <c r="B68" s="26"/>
      <c r="C68" s="27">
        <v>9</v>
      </c>
      <c r="D68" s="27" t="s">
        <v>32</v>
      </c>
      <c r="E68" s="28" t="s">
        <v>32</v>
      </c>
    </row>
    <row r="69" spans="2:5">
      <c r="B69" s="26" t="s">
        <v>49</v>
      </c>
      <c r="C69" s="27">
        <v>1</v>
      </c>
      <c r="D69" s="27">
        <v>30.859754072593599</v>
      </c>
      <c r="E69" s="28">
        <v>194.07663568122899</v>
      </c>
    </row>
    <row r="70" spans="2:5">
      <c r="B70" s="26"/>
      <c r="C70" s="27">
        <v>2</v>
      </c>
      <c r="D70" s="27">
        <v>30.475351042808299</v>
      </c>
      <c r="E70" s="28">
        <v>180.944504851815</v>
      </c>
    </row>
    <row r="71" spans="2:5">
      <c r="B71" s="26"/>
      <c r="C71" s="27">
        <v>3</v>
      </c>
      <c r="D71" s="27">
        <v>30.6058555242805</v>
      </c>
      <c r="E71" s="28">
        <v>168.24900515086901</v>
      </c>
    </row>
    <row r="72" spans="2:5">
      <c r="B72" s="26"/>
      <c r="C72" s="27">
        <v>4</v>
      </c>
      <c r="D72" s="27">
        <v>30.495838179997101</v>
      </c>
      <c r="E72" s="28">
        <v>148.41069555251099</v>
      </c>
    </row>
    <row r="73" spans="2:5">
      <c r="B73" s="26"/>
      <c r="C73" s="27">
        <v>5</v>
      </c>
      <c r="D73" s="27">
        <v>30.8756541191221</v>
      </c>
      <c r="E73" s="28">
        <v>146.93930413906801</v>
      </c>
    </row>
    <row r="74" spans="2:5">
      <c r="B74" s="26"/>
      <c r="C74" s="27">
        <v>6</v>
      </c>
      <c r="D74" s="27">
        <v>20.845167885785401</v>
      </c>
      <c r="E74" s="28">
        <v>103.738957697315</v>
      </c>
    </row>
    <row r="75" spans="2:5">
      <c r="B75" s="26"/>
      <c r="C75" s="27">
        <v>7</v>
      </c>
      <c r="D75" s="27">
        <v>25.838297245739</v>
      </c>
      <c r="E75" s="28">
        <v>110.201436864095</v>
      </c>
    </row>
    <row r="76" spans="2:5">
      <c r="B76" s="26"/>
      <c r="C76" s="27">
        <v>8</v>
      </c>
      <c r="D76" s="27">
        <v>26.333128551961401</v>
      </c>
      <c r="E76" s="28">
        <v>87.082412604131505</v>
      </c>
    </row>
    <row r="77" spans="2:5">
      <c r="B77" s="26"/>
      <c r="C77" s="27">
        <v>9</v>
      </c>
      <c r="D77" s="27" t="s">
        <v>32</v>
      </c>
      <c r="E77" s="28" t="s">
        <v>32</v>
      </c>
    </row>
    <row r="78" spans="2:5">
      <c r="B78" s="26" t="s">
        <v>50</v>
      </c>
      <c r="C78" s="27">
        <v>1</v>
      </c>
      <c r="D78" s="27">
        <v>3.67418560746817</v>
      </c>
      <c r="E78" s="28">
        <v>190.18861911460601</v>
      </c>
    </row>
    <row r="79" spans="2:5">
      <c r="B79" s="26"/>
      <c r="C79" s="27">
        <v>2</v>
      </c>
      <c r="D79" s="27">
        <v>3.1567646044975199</v>
      </c>
      <c r="E79" s="28">
        <v>119.024376219961</v>
      </c>
    </row>
    <row r="80" spans="2:5">
      <c r="B80" s="26"/>
      <c r="C80" s="27">
        <v>3</v>
      </c>
      <c r="D80" s="27">
        <v>3.1799952830899101</v>
      </c>
      <c r="E80" s="28">
        <v>97.933876561381695</v>
      </c>
    </row>
    <row r="81" spans="2:5">
      <c r="B81" s="26"/>
      <c r="C81" s="27">
        <v>4</v>
      </c>
      <c r="D81" s="27">
        <v>4.4098569499265299</v>
      </c>
      <c r="E81" s="28">
        <v>124.56700988219301</v>
      </c>
    </row>
    <row r="82" spans="2:5">
      <c r="B82" s="26"/>
      <c r="C82" s="27">
        <v>5</v>
      </c>
      <c r="D82" s="27">
        <v>1.7719900288677499</v>
      </c>
      <c r="E82" s="28">
        <v>126.99014365897</v>
      </c>
    </row>
    <row r="83" spans="2:5">
      <c r="B83" s="26"/>
      <c r="C83" s="27">
        <v>6</v>
      </c>
      <c r="D83" s="27">
        <v>2.0419864870011901</v>
      </c>
      <c r="E83" s="28">
        <v>134.679983011156</v>
      </c>
    </row>
    <row r="84" spans="2:5">
      <c r="B84" s="26"/>
      <c r="C84" s="27">
        <v>7</v>
      </c>
      <c r="D84" s="27">
        <v>1.96027070940499</v>
      </c>
      <c r="E84" s="28">
        <v>240.08356742999999</v>
      </c>
    </row>
    <row r="85" spans="2:5">
      <c r="B85" s="26"/>
      <c r="C85" s="27">
        <v>8</v>
      </c>
      <c r="D85" s="27">
        <v>4.0715845469116996</v>
      </c>
      <c r="E85" s="28">
        <v>242.910007433993</v>
      </c>
    </row>
    <row r="86" spans="2:5">
      <c r="B86" s="26"/>
      <c r="C86" s="27">
        <v>9</v>
      </c>
      <c r="D86" s="27" t="s">
        <v>32</v>
      </c>
      <c r="E86" s="28" t="s">
        <v>32</v>
      </c>
    </row>
    <row r="87" spans="2:5">
      <c r="B87" s="26" t="s">
        <v>51</v>
      </c>
      <c r="C87" s="27">
        <v>1</v>
      </c>
      <c r="D87" s="27">
        <v>5.6970206157185901</v>
      </c>
      <c r="E87" s="28">
        <v>212.50953032252201</v>
      </c>
    </row>
    <row r="88" spans="2:5">
      <c r="B88" s="26"/>
      <c r="C88" s="27">
        <v>2</v>
      </c>
      <c r="D88" s="27">
        <v>5.7855115531900703</v>
      </c>
      <c r="E88" s="28">
        <v>184.724398593361</v>
      </c>
    </row>
    <row r="89" spans="2:5">
      <c r="B89" s="26"/>
      <c r="C89" s="27">
        <v>3</v>
      </c>
      <c r="D89" s="27">
        <v>5.8095852513142097</v>
      </c>
      <c r="E89" s="28">
        <v>198.471279539036</v>
      </c>
    </row>
    <row r="90" spans="2:5">
      <c r="B90" s="26"/>
      <c r="C90" s="27">
        <v>4</v>
      </c>
      <c r="D90" s="27">
        <v>19.077242555046499</v>
      </c>
      <c r="E90" s="28">
        <v>173.935604299289</v>
      </c>
    </row>
    <row r="91" spans="2:5">
      <c r="B91" s="26"/>
      <c r="C91" s="27">
        <v>5</v>
      </c>
      <c r="D91" s="27">
        <v>18.6313735577911</v>
      </c>
      <c r="E91" s="28">
        <v>202.71361478537301</v>
      </c>
    </row>
    <row r="92" spans="2:5">
      <c r="B92" s="26"/>
      <c r="C92" s="27">
        <v>6</v>
      </c>
      <c r="D92" s="27">
        <v>19.8057899050267</v>
      </c>
      <c r="E92" s="28">
        <v>197.705120526569</v>
      </c>
    </row>
    <row r="93" spans="2:5">
      <c r="B93" s="26"/>
      <c r="C93" s="27">
        <v>7</v>
      </c>
      <c r="D93" s="27" t="s">
        <v>32</v>
      </c>
      <c r="E93" s="28" t="s">
        <v>32</v>
      </c>
    </row>
    <row r="94" spans="2:5">
      <c r="B94" s="26"/>
      <c r="C94" s="27">
        <v>8</v>
      </c>
      <c r="D94" s="27" t="s">
        <v>32</v>
      </c>
      <c r="E94" s="28" t="s">
        <v>32</v>
      </c>
    </row>
    <row r="95" spans="2:5">
      <c r="B95" s="26"/>
      <c r="C95" s="27">
        <v>9</v>
      </c>
      <c r="D95" s="27" t="s">
        <v>32</v>
      </c>
      <c r="E95" s="28" t="s">
        <v>32</v>
      </c>
    </row>
    <row r="96" spans="2:5">
      <c r="B96" s="26" t="s">
        <v>52</v>
      </c>
      <c r="C96" s="27">
        <v>1</v>
      </c>
      <c r="D96" s="27">
        <v>20.7208916700177</v>
      </c>
      <c r="E96" s="28">
        <v>242.29155818889899</v>
      </c>
    </row>
    <row r="97" spans="2:5">
      <c r="B97" s="26"/>
      <c r="C97" s="27">
        <v>2</v>
      </c>
      <c r="D97" s="27">
        <v>21.833318943255701</v>
      </c>
      <c r="E97" s="28">
        <v>243.935761637497</v>
      </c>
    </row>
    <row r="98" spans="2:5">
      <c r="B98" s="26"/>
      <c r="C98" s="27">
        <v>3</v>
      </c>
      <c r="D98" s="27">
        <v>35.107658649347599</v>
      </c>
      <c r="E98" s="28">
        <v>244.80345478932099</v>
      </c>
    </row>
    <row r="99" spans="2:5">
      <c r="B99" s="26"/>
      <c r="C99" s="27">
        <v>4</v>
      </c>
      <c r="D99" s="27">
        <v>33.463333018457398</v>
      </c>
      <c r="E99" s="28">
        <v>354.20536484719503</v>
      </c>
    </row>
    <row r="100" spans="2:5">
      <c r="B100" s="26"/>
      <c r="C100" s="27">
        <v>5</v>
      </c>
      <c r="D100" s="27">
        <v>31.7540790488756</v>
      </c>
      <c r="E100" s="28">
        <v>341.59313965380102</v>
      </c>
    </row>
    <row r="101" spans="2:5">
      <c r="B101" s="26"/>
      <c r="C101" s="27">
        <v>6</v>
      </c>
      <c r="D101" s="27">
        <v>3.41896858098296</v>
      </c>
      <c r="E101" s="28">
        <v>469.76417417255198</v>
      </c>
    </row>
    <row r="102" spans="2:5">
      <c r="B102" s="26"/>
      <c r="C102" s="27">
        <v>7</v>
      </c>
      <c r="D102" s="27">
        <v>3.3729123500151599</v>
      </c>
      <c r="E102" s="28">
        <v>552.85760046411804</v>
      </c>
    </row>
    <row r="103" spans="2:5">
      <c r="B103" s="26"/>
      <c r="C103" s="27">
        <v>8</v>
      </c>
      <c r="D103" s="27" t="s">
        <v>32</v>
      </c>
      <c r="E103" s="28" t="s">
        <v>32</v>
      </c>
    </row>
    <row r="104" spans="2:5">
      <c r="B104" s="26"/>
      <c r="C104" s="27">
        <v>9</v>
      </c>
      <c r="D104" s="27" t="s">
        <v>32</v>
      </c>
      <c r="E104" s="28" t="s">
        <v>32</v>
      </c>
    </row>
    <row r="105" spans="2:5">
      <c r="B105" s="26" t="s">
        <v>53</v>
      </c>
      <c r="C105" s="27">
        <v>1</v>
      </c>
      <c r="D105" s="27">
        <v>7.0188988475024701</v>
      </c>
      <c r="E105" s="28">
        <v>421.69483232383902</v>
      </c>
    </row>
    <row r="106" spans="2:5">
      <c r="B106" s="26"/>
      <c r="C106" s="27">
        <v>2</v>
      </c>
      <c r="D106" s="27">
        <v>6.5353448256133104</v>
      </c>
      <c r="E106" s="28">
        <v>428.77332843577898</v>
      </c>
    </row>
    <row r="107" spans="2:5">
      <c r="B107" s="26"/>
      <c r="C107" s="27">
        <v>3</v>
      </c>
      <c r="D107" s="27">
        <v>4.9010617975463502</v>
      </c>
      <c r="E107" s="28">
        <v>368.728279206975</v>
      </c>
    </row>
    <row r="108" spans="2:5">
      <c r="B108" s="26"/>
      <c r="C108" s="27">
        <v>4</v>
      </c>
      <c r="D108" s="27">
        <v>12.198111916118901</v>
      </c>
      <c r="E108" s="28">
        <v>384.54556742475199</v>
      </c>
    </row>
    <row r="109" spans="2:5">
      <c r="B109" s="26"/>
      <c r="C109" s="27">
        <v>5</v>
      </c>
      <c r="D109" s="27">
        <v>4.4739497895645002</v>
      </c>
      <c r="E109" s="28">
        <v>364.481021811787</v>
      </c>
    </row>
    <row r="110" spans="2:5">
      <c r="B110" s="26"/>
      <c r="C110" s="27">
        <v>6</v>
      </c>
      <c r="D110" s="27">
        <v>5.6513437061027796</v>
      </c>
      <c r="E110" s="28">
        <v>466.10987124705002</v>
      </c>
    </row>
    <row r="111" spans="2:5">
      <c r="B111" s="26"/>
      <c r="C111" s="27">
        <v>7</v>
      </c>
      <c r="D111" s="27">
        <v>5.6726407176470204</v>
      </c>
      <c r="E111" s="28">
        <v>407.37086239790699</v>
      </c>
    </row>
    <row r="112" spans="2:5">
      <c r="B112" s="26"/>
      <c r="C112" s="27">
        <v>8</v>
      </c>
      <c r="D112" s="27">
        <v>5.7688757206697101</v>
      </c>
      <c r="E112" s="28">
        <v>395.13445629192501</v>
      </c>
    </row>
    <row r="113" spans="2:5">
      <c r="B113" s="26"/>
      <c r="C113" s="27">
        <v>9</v>
      </c>
      <c r="D113" s="27">
        <v>5.7928569536624703</v>
      </c>
      <c r="E113" s="28">
        <v>357.01044537281302</v>
      </c>
    </row>
    <row r="114" spans="2:5">
      <c r="B114" s="26" t="s">
        <v>54</v>
      </c>
      <c r="C114" s="27">
        <v>1</v>
      </c>
      <c r="D114" s="27">
        <v>98.452446827320401</v>
      </c>
      <c r="E114" s="28">
        <v>538.96806684118906</v>
      </c>
    </row>
    <row r="115" spans="2:5">
      <c r="B115" s="26"/>
      <c r="C115" s="27">
        <v>2</v>
      </c>
      <c r="D115" s="27">
        <v>44.578530945939697</v>
      </c>
      <c r="E115" s="28">
        <v>533.88790085495395</v>
      </c>
    </row>
    <row r="116" spans="2:5">
      <c r="B116" s="26"/>
      <c r="C116" s="27">
        <v>3</v>
      </c>
      <c r="D116" s="27">
        <v>55.986571284716298</v>
      </c>
      <c r="E116" s="28">
        <v>477.315645074678</v>
      </c>
    </row>
    <row r="117" spans="2:5">
      <c r="B117" s="26"/>
      <c r="C117" s="27">
        <v>4</v>
      </c>
      <c r="D117" s="27">
        <v>65.829045408030794</v>
      </c>
      <c r="E117" s="28">
        <v>302.53891845019899</v>
      </c>
    </row>
    <row r="118" spans="2:5">
      <c r="B118" s="26"/>
      <c r="C118" s="27">
        <v>5</v>
      </c>
      <c r="D118" s="27">
        <v>72.487824486212006</v>
      </c>
      <c r="E118" s="28">
        <v>307.08124271928801</v>
      </c>
    </row>
    <row r="119" spans="2:5">
      <c r="B119" s="26"/>
      <c r="C119" s="27">
        <v>6</v>
      </c>
      <c r="D119" s="27">
        <v>69.357825087405303</v>
      </c>
      <c r="E119" s="28">
        <v>242.063089195136</v>
      </c>
    </row>
    <row r="120" spans="2:5">
      <c r="B120" s="26"/>
      <c r="C120" s="27">
        <v>7</v>
      </c>
      <c r="D120" s="27">
        <v>71.698037471344307</v>
      </c>
      <c r="E120" s="28">
        <v>376.63839151307502</v>
      </c>
    </row>
    <row r="121" spans="2:5">
      <c r="B121" s="26"/>
      <c r="C121" s="27">
        <v>8</v>
      </c>
      <c r="D121" s="27">
        <v>83.985082391756805</v>
      </c>
      <c r="E121" s="28">
        <v>439.52651492952498</v>
      </c>
    </row>
    <row r="122" spans="2:5">
      <c r="B122" s="26"/>
      <c r="C122" s="27">
        <v>9</v>
      </c>
      <c r="D122" s="27">
        <v>57.306620393532597</v>
      </c>
      <c r="E122" s="28" t="s">
        <v>32</v>
      </c>
    </row>
    <row r="123" spans="2:5">
      <c r="B123" s="26" t="s">
        <v>55</v>
      </c>
      <c r="C123" s="27">
        <v>1</v>
      </c>
      <c r="D123" s="27">
        <v>60.3308755192433</v>
      </c>
      <c r="E123" s="28">
        <v>438.01212518418203</v>
      </c>
    </row>
    <row r="124" spans="2:5">
      <c r="B124" s="26"/>
      <c r="C124" s="27">
        <v>2</v>
      </c>
      <c r="D124" s="27">
        <v>55.572981646817396</v>
      </c>
      <c r="E124" s="28">
        <v>426.07522709713601</v>
      </c>
    </row>
    <row r="125" spans="2:5">
      <c r="B125" s="26"/>
      <c r="C125" s="27">
        <v>3</v>
      </c>
      <c r="D125" s="27">
        <v>69.954728134258303</v>
      </c>
      <c r="E125" s="28">
        <v>437.07906335598301</v>
      </c>
    </row>
    <row r="126" spans="2:5">
      <c r="B126" s="26"/>
      <c r="C126" s="27">
        <v>4</v>
      </c>
      <c r="D126" s="27">
        <v>8.2119206295588203</v>
      </c>
      <c r="E126" s="28">
        <v>420.29354434583303</v>
      </c>
    </row>
    <row r="127" spans="2:5">
      <c r="B127" s="26"/>
      <c r="C127" s="27">
        <v>5</v>
      </c>
      <c r="D127" s="27">
        <v>8.2792788962954695</v>
      </c>
      <c r="E127" s="28">
        <v>406.633402293828</v>
      </c>
    </row>
    <row r="128" spans="2:5">
      <c r="B128" s="26"/>
      <c r="C128" s="27">
        <v>6</v>
      </c>
      <c r="D128" s="27" t="s">
        <v>32</v>
      </c>
      <c r="E128" s="28">
        <v>458.05631056580597</v>
      </c>
    </row>
    <row r="129" spans="2:5">
      <c r="B129" s="26"/>
      <c r="C129" s="27">
        <v>7</v>
      </c>
      <c r="D129" s="27" t="s">
        <v>32</v>
      </c>
      <c r="E129" s="28" t="s">
        <v>32</v>
      </c>
    </row>
    <row r="130" spans="2:5">
      <c r="B130" s="26"/>
      <c r="C130" s="27">
        <v>8</v>
      </c>
      <c r="D130" s="27" t="s">
        <v>32</v>
      </c>
      <c r="E130" s="28" t="s">
        <v>32</v>
      </c>
    </row>
    <row r="131" spans="2:5">
      <c r="B131" s="26"/>
      <c r="C131" s="27">
        <v>9</v>
      </c>
      <c r="D131" s="27" t="s">
        <v>32</v>
      </c>
      <c r="E131" s="28" t="s">
        <v>32</v>
      </c>
    </row>
    <row r="132" spans="2:5">
      <c r="B132" s="26" t="s">
        <v>56</v>
      </c>
      <c r="C132" s="27">
        <v>1</v>
      </c>
      <c r="D132" s="27">
        <v>35.803156922608501</v>
      </c>
      <c r="E132" s="28">
        <v>744.27003249890799</v>
      </c>
    </row>
    <row r="133" spans="2:5">
      <c r="B133" s="26"/>
      <c r="C133" s="27">
        <v>2</v>
      </c>
      <c r="D133" s="27">
        <v>33.814547791430599</v>
      </c>
      <c r="E133" s="28">
        <v>538.82300693270201</v>
      </c>
    </row>
    <row r="134" spans="2:5">
      <c r="B134" s="26"/>
      <c r="C134" s="27">
        <v>3</v>
      </c>
      <c r="D134" s="27">
        <v>47.855600769102402</v>
      </c>
      <c r="E134" s="28">
        <v>733.34057801173299</v>
      </c>
    </row>
    <row r="135" spans="2:5">
      <c r="B135" s="26"/>
      <c r="C135" s="27">
        <v>4</v>
      </c>
      <c r="D135" s="27">
        <v>67.286100668080493</v>
      </c>
      <c r="E135" s="28">
        <v>144.560986264105</v>
      </c>
    </row>
    <row r="136" spans="2:5">
      <c r="B136" s="26"/>
      <c r="C136" s="27">
        <v>5</v>
      </c>
      <c r="D136" s="27">
        <v>87.249844287947496</v>
      </c>
      <c r="E136" s="28">
        <v>197.88468140574301</v>
      </c>
    </row>
    <row r="137" spans="2:5">
      <c r="B137" s="26"/>
      <c r="C137" s="27">
        <v>6</v>
      </c>
      <c r="D137" s="27">
        <v>97.187718829955102</v>
      </c>
      <c r="E137" s="28">
        <v>271.242838838669</v>
      </c>
    </row>
    <row r="138" spans="2:5">
      <c r="B138" s="26"/>
      <c r="C138" s="27">
        <v>7</v>
      </c>
      <c r="D138" s="27">
        <v>84.073678124690403</v>
      </c>
      <c r="E138" s="28" t="s">
        <v>32</v>
      </c>
    </row>
    <row r="139" spans="2:5">
      <c r="B139" s="26"/>
      <c r="C139" s="27">
        <v>8</v>
      </c>
      <c r="D139" s="27">
        <v>74.160460904111702</v>
      </c>
      <c r="E139" s="28" t="s">
        <v>32</v>
      </c>
    </row>
    <row r="140" spans="2:5">
      <c r="B140" s="26"/>
      <c r="C140" s="27">
        <v>9</v>
      </c>
      <c r="D140" s="32" t="s">
        <v>32</v>
      </c>
      <c r="E140" s="28" t="s">
        <v>32</v>
      </c>
    </row>
    <row r="141" spans="2:5">
      <c r="B141" s="26" t="s">
        <v>57</v>
      </c>
      <c r="C141" s="27">
        <v>1</v>
      </c>
      <c r="D141" s="27">
        <v>66.9905361935961</v>
      </c>
      <c r="E141" s="28">
        <v>648.35315789817901</v>
      </c>
    </row>
    <row r="142" spans="2:5">
      <c r="B142" s="26"/>
      <c r="C142" s="27">
        <v>2</v>
      </c>
      <c r="D142" s="27">
        <v>56.895243336533603</v>
      </c>
      <c r="E142" s="28">
        <v>748.134271766648</v>
      </c>
    </row>
    <row r="143" spans="2:5">
      <c r="B143" s="26"/>
      <c r="C143" s="27">
        <v>3</v>
      </c>
      <c r="D143" s="27">
        <v>44.791347832937298</v>
      </c>
      <c r="E143" s="28">
        <v>219.05879904821401</v>
      </c>
    </row>
    <row r="144" spans="2:5">
      <c r="B144" s="26"/>
      <c r="C144" s="27">
        <v>4</v>
      </c>
      <c r="D144" s="27">
        <v>55.095779229903599</v>
      </c>
      <c r="E144" s="28">
        <v>735.51836921295296</v>
      </c>
    </row>
    <row r="145" spans="2:5">
      <c r="B145" s="26"/>
      <c r="C145" s="27">
        <v>5</v>
      </c>
      <c r="D145" s="27">
        <v>55.131070116127702</v>
      </c>
      <c r="E145" s="28">
        <v>722.09678570339997</v>
      </c>
    </row>
    <row r="146" spans="2:5">
      <c r="B146" s="26"/>
      <c r="C146" s="27">
        <v>6</v>
      </c>
      <c r="D146" s="27">
        <v>55.3988685967241</v>
      </c>
      <c r="E146" s="28">
        <v>801.03345467780196</v>
      </c>
    </row>
    <row r="147" spans="2:5">
      <c r="B147" s="26"/>
      <c r="C147" s="27">
        <v>7</v>
      </c>
      <c r="D147" s="27">
        <v>44.9019220993559</v>
      </c>
      <c r="E147" s="28">
        <v>396.04679326730002</v>
      </c>
    </row>
    <row r="148" spans="2:5">
      <c r="B148" s="26"/>
      <c r="C148" s="27">
        <v>8</v>
      </c>
      <c r="D148" s="27">
        <v>45.1777274586468</v>
      </c>
      <c r="E148" s="28">
        <v>508.04652987934998</v>
      </c>
    </row>
    <row r="149" spans="2:5">
      <c r="B149" s="26"/>
      <c r="C149" s="27">
        <v>9</v>
      </c>
      <c r="D149" s="27">
        <v>45.490336792464099</v>
      </c>
      <c r="E149" s="28">
        <v>450.04567109850001</v>
      </c>
    </row>
    <row r="150" spans="2:5">
      <c r="B150" s="26" t="s">
        <v>58</v>
      </c>
      <c r="C150" s="27">
        <v>1</v>
      </c>
      <c r="D150" s="27">
        <v>17.879773867943999</v>
      </c>
      <c r="E150" s="28">
        <v>695.74740228713495</v>
      </c>
    </row>
    <row r="151" spans="2:5">
      <c r="B151" s="26"/>
      <c r="C151" s="27">
        <v>2</v>
      </c>
      <c r="D151" s="27">
        <v>42.839689556154397</v>
      </c>
      <c r="E151" s="28">
        <v>602.48527770992405</v>
      </c>
    </row>
    <row r="152" spans="2:5">
      <c r="B152" s="26"/>
      <c r="C152" s="27">
        <v>3</v>
      </c>
      <c r="D152" s="27">
        <v>32.542448986653902</v>
      </c>
      <c r="E152" s="28">
        <v>595.76247496234498</v>
      </c>
    </row>
    <row r="153" spans="2:5">
      <c r="B153" s="26"/>
      <c r="C153" s="27">
        <v>4</v>
      </c>
      <c r="D153" s="27">
        <v>37.692247857941098</v>
      </c>
      <c r="E153" s="28">
        <v>570.06792178921296</v>
      </c>
    </row>
    <row r="154" spans="2:5">
      <c r="B154" s="26"/>
      <c r="C154" s="27">
        <v>5</v>
      </c>
      <c r="D154" s="27">
        <v>45.445945120670501</v>
      </c>
      <c r="E154" s="28">
        <v>561.37347529198405</v>
      </c>
    </row>
    <row r="155" spans="2:5">
      <c r="B155" s="26"/>
      <c r="C155" s="27">
        <v>6</v>
      </c>
      <c r="D155" s="27">
        <v>55.489439965557999</v>
      </c>
      <c r="E155" s="28">
        <v>559.74843571724102</v>
      </c>
    </row>
    <row r="156" spans="2:5">
      <c r="B156" s="26"/>
      <c r="C156" s="27">
        <v>7</v>
      </c>
      <c r="D156" s="27">
        <v>64.639030584687404</v>
      </c>
      <c r="E156" s="28" t="s">
        <v>32</v>
      </c>
    </row>
    <row r="157" spans="2:5">
      <c r="B157" s="26"/>
      <c r="C157" s="27">
        <v>8</v>
      </c>
      <c r="D157" s="27">
        <v>88.903756019208302</v>
      </c>
      <c r="E157" s="28" t="s">
        <v>32</v>
      </c>
    </row>
    <row r="158" spans="2:5">
      <c r="B158" s="26"/>
      <c r="C158" s="27">
        <v>9</v>
      </c>
      <c r="D158" s="27">
        <v>28.995986092060299</v>
      </c>
      <c r="E158" s="28" t="s">
        <v>32</v>
      </c>
    </row>
    <row r="159" spans="2:5">
      <c r="B159" s="26" t="s">
        <v>59</v>
      </c>
      <c r="C159" s="27">
        <v>1</v>
      </c>
      <c r="D159" s="27">
        <v>100.924059814133</v>
      </c>
      <c r="E159" s="28">
        <v>422.12090616393601</v>
      </c>
    </row>
    <row r="160" spans="2:5">
      <c r="B160" s="26"/>
      <c r="C160" s="27">
        <v>2</v>
      </c>
      <c r="D160" s="27">
        <v>103.47373878228299</v>
      </c>
      <c r="E160" s="28">
        <v>417.570908671192</v>
      </c>
    </row>
    <row r="161" spans="2:5">
      <c r="B161" s="26"/>
      <c r="C161" s="27">
        <v>3</v>
      </c>
      <c r="D161" s="27">
        <v>113.261235846163</v>
      </c>
      <c r="E161" s="28">
        <v>1086.6279308051</v>
      </c>
    </row>
    <row r="162" spans="2:5">
      <c r="B162" s="26"/>
      <c r="C162" s="27">
        <v>4</v>
      </c>
      <c r="D162" s="27">
        <v>122.729526515804</v>
      </c>
      <c r="E162" s="28">
        <v>457.90185847584797</v>
      </c>
    </row>
    <row r="163" spans="2:5">
      <c r="B163" s="26"/>
      <c r="C163" s="27">
        <v>5</v>
      </c>
      <c r="D163" s="27">
        <v>116.128143781928</v>
      </c>
      <c r="E163" s="28">
        <v>956.09567863899997</v>
      </c>
    </row>
    <row r="164" spans="2:5">
      <c r="B164" s="26"/>
      <c r="C164" s="27">
        <v>6</v>
      </c>
      <c r="D164" s="27">
        <v>66.9905361935961</v>
      </c>
      <c r="E164" s="28">
        <v>648.57777344092096</v>
      </c>
    </row>
    <row r="165" spans="2:5">
      <c r="B165" s="26"/>
      <c r="C165" s="27">
        <v>7</v>
      </c>
      <c r="D165" s="27" t="s">
        <v>32</v>
      </c>
      <c r="E165" s="28">
        <v>550.52987392329999</v>
      </c>
    </row>
    <row r="166" spans="2:5">
      <c r="B166" s="26"/>
      <c r="C166" s="27">
        <v>8</v>
      </c>
      <c r="D166" s="27" t="s">
        <v>32</v>
      </c>
      <c r="E166" s="28">
        <v>403.76095783030502</v>
      </c>
    </row>
    <row r="167" spans="2:5">
      <c r="B167" s="26"/>
      <c r="C167" s="27">
        <v>9</v>
      </c>
      <c r="D167" s="32" t="s">
        <v>32</v>
      </c>
      <c r="E167" s="28">
        <v>410.04530786499998</v>
      </c>
    </row>
    <row r="168" spans="2:5">
      <c r="B168" s="26" t="s">
        <v>60</v>
      </c>
      <c r="C168" s="27">
        <v>1</v>
      </c>
      <c r="D168" s="27">
        <v>35.542132765868999</v>
      </c>
      <c r="E168" s="28">
        <v>562.98216141702596</v>
      </c>
    </row>
    <row r="169" spans="2:5">
      <c r="B169" s="26"/>
      <c r="C169" s="27">
        <v>2</v>
      </c>
      <c r="D169" s="27">
        <v>66.082283214977096</v>
      </c>
      <c r="E169" s="28">
        <v>562.23974948153</v>
      </c>
    </row>
    <row r="170" spans="2:5">
      <c r="B170" s="26"/>
      <c r="C170" s="27">
        <v>3</v>
      </c>
      <c r="D170" s="27">
        <v>76.287785353572403</v>
      </c>
      <c r="E170" s="28">
        <v>515.796517202769</v>
      </c>
    </row>
    <row r="171" spans="2:5">
      <c r="B171" s="26"/>
      <c r="C171" s="27">
        <v>4</v>
      </c>
      <c r="D171" s="27">
        <v>55.741719380864602</v>
      </c>
      <c r="E171" s="28">
        <v>802.52405923281003</v>
      </c>
    </row>
    <row r="172" spans="2:5">
      <c r="B172" s="26"/>
      <c r="C172" s="27">
        <v>5</v>
      </c>
      <c r="D172" s="27">
        <v>45.727850631249098</v>
      </c>
      <c r="E172" s="28">
        <v>815.98802759535101</v>
      </c>
    </row>
    <row r="173" spans="2:5">
      <c r="B173" s="26"/>
      <c r="C173" s="27">
        <v>6</v>
      </c>
      <c r="D173" s="27">
        <v>55.6070153081996</v>
      </c>
      <c r="E173" s="28">
        <v>783.12423182421696</v>
      </c>
    </row>
    <row r="174" spans="2:5">
      <c r="B174" s="26"/>
      <c r="C174" s="27">
        <v>7</v>
      </c>
      <c r="D174" s="27">
        <v>54.542329560224601</v>
      </c>
      <c r="E174" s="28">
        <v>607.67456713600905</v>
      </c>
    </row>
    <row r="175" spans="2:5">
      <c r="B175" s="26"/>
      <c r="C175" s="27">
        <v>8</v>
      </c>
      <c r="D175" s="27">
        <v>52.195206159965601</v>
      </c>
      <c r="E175" s="28">
        <v>615.92919723984903</v>
      </c>
    </row>
    <row r="176" spans="2:5">
      <c r="B176" s="26"/>
      <c r="C176" s="27">
        <v>9</v>
      </c>
      <c r="D176" s="27" t="s">
        <v>32</v>
      </c>
      <c r="E176" s="28" t="s">
        <v>32</v>
      </c>
    </row>
    <row r="177" spans="2:5">
      <c r="B177" s="26" t="s">
        <v>61</v>
      </c>
      <c r="C177" s="27">
        <v>1</v>
      </c>
      <c r="D177" s="27">
        <v>104.620564083625</v>
      </c>
      <c r="E177" s="28">
        <v>629.51626663292802</v>
      </c>
    </row>
    <row r="178" spans="2:5">
      <c r="B178" s="26"/>
      <c r="C178" s="27">
        <v>2</v>
      </c>
      <c r="D178" s="27">
        <v>114.970449479308</v>
      </c>
      <c r="E178" s="28">
        <v>684.33883703473498</v>
      </c>
    </row>
    <row r="179" spans="2:5">
      <c r="B179" s="26"/>
      <c r="C179" s="27">
        <v>3</v>
      </c>
      <c r="D179" s="27">
        <v>95.107626208008995</v>
      </c>
      <c r="E179" s="28">
        <v>552.80199632136896</v>
      </c>
    </row>
    <row r="180" spans="2:5">
      <c r="B180" s="26"/>
      <c r="C180" s="27">
        <v>4</v>
      </c>
      <c r="D180" s="27">
        <v>110.597170189891</v>
      </c>
      <c r="E180" s="28">
        <v>948.134271766648</v>
      </c>
    </row>
    <row r="181" spans="2:5">
      <c r="B181" s="26"/>
      <c r="C181" s="27">
        <v>5</v>
      </c>
      <c r="D181" s="27">
        <v>86.691818649627606</v>
      </c>
      <c r="E181" s="28">
        <v>902.72750245571604</v>
      </c>
    </row>
    <row r="182" spans="2:5">
      <c r="B182" s="26"/>
      <c r="C182" s="27">
        <v>6</v>
      </c>
      <c r="D182" s="27">
        <v>81.247007641654406</v>
      </c>
      <c r="E182" s="28">
        <v>923.99300033572194</v>
      </c>
    </row>
    <row r="183" spans="2:5">
      <c r="B183" s="26"/>
      <c r="C183" s="27">
        <v>7</v>
      </c>
      <c r="D183" s="27">
        <v>92.3298449531421</v>
      </c>
      <c r="E183" s="28">
        <v>483.51578286501802</v>
      </c>
    </row>
    <row r="184" spans="2:5">
      <c r="B184" s="26"/>
      <c r="C184" s="27">
        <v>8</v>
      </c>
      <c r="D184" s="27">
        <v>85.493065970272895</v>
      </c>
      <c r="E184" s="28">
        <v>404.523735886238</v>
      </c>
    </row>
    <row r="185" spans="2:5" ht="15.75" thickBot="1">
      <c r="B185" s="29"/>
      <c r="C185" s="30">
        <v>9</v>
      </c>
      <c r="D185" s="30">
        <v>100.014997566532</v>
      </c>
      <c r="E185" s="31">
        <v>458.38789191252499</v>
      </c>
    </row>
    <row r="186" spans="2:5">
      <c r="B186" s="24" t="s">
        <v>123</v>
      </c>
    </row>
    <row r="187" spans="2:5">
      <c r="B187" s="24" t="s">
        <v>124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5"/>
  <sheetViews>
    <sheetView zoomScale="130" zoomScaleNormal="130" zoomScalePageLayoutView="130" workbookViewId="0">
      <selection activeCell="D2" sqref="D2"/>
    </sheetView>
  </sheetViews>
  <sheetFormatPr defaultColWidth="8.85546875" defaultRowHeight="15"/>
  <cols>
    <col min="1" max="1" width="4" customWidth="1"/>
    <col min="2" max="2" width="12.140625" customWidth="1"/>
    <col min="4" max="4" width="24" customWidth="1"/>
  </cols>
  <sheetData>
    <row r="2" spans="2:6">
      <c r="B2" s="46" t="s">
        <v>73</v>
      </c>
    </row>
    <row r="3" spans="2:6" ht="15.95" thickBot="1">
      <c r="B3" s="2" t="s">
        <v>87</v>
      </c>
    </row>
    <row r="4" spans="2:6" ht="17.25">
      <c r="B4" s="86" t="s">
        <v>31</v>
      </c>
      <c r="C4" s="88" t="s">
        <v>22</v>
      </c>
      <c r="D4" s="87" t="s">
        <v>120</v>
      </c>
    </row>
    <row r="5" spans="2:6" ht="15.75" customHeight="1">
      <c r="B5" s="26" t="s">
        <v>42</v>
      </c>
      <c r="C5" s="27">
        <v>1</v>
      </c>
      <c r="D5" s="28" t="s">
        <v>32</v>
      </c>
      <c r="F5" s="91"/>
    </row>
    <row r="6" spans="2:6">
      <c r="B6" s="26"/>
      <c r="C6" s="27">
        <v>2</v>
      </c>
      <c r="D6" s="28">
        <v>0.18017651238561785</v>
      </c>
    </row>
    <row r="7" spans="2:6">
      <c r="B7" s="26"/>
      <c r="C7" s="27">
        <v>3</v>
      </c>
      <c r="D7" s="28">
        <v>0.15870311080438887</v>
      </c>
    </row>
    <row r="8" spans="2:6">
      <c r="B8" s="26" t="s">
        <v>43</v>
      </c>
      <c r="C8" s="27">
        <v>1</v>
      </c>
      <c r="D8" s="28">
        <v>4.5643306271887941E-3</v>
      </c>
    </row>
    <row r="9" spans="2:6">
      <c r="B9" s="26"/>
      <c r="C9" s="27">
        <v>2</v>
      </c>
      <c r="D9" s="28">
        <v>5.0177093282394135E-3</v>
      </c>
    </row>
    <row r="10" spans="2:6">
      <c r="B10" s="26"/>
      <c r="C10" s="27">
        <v>3</v>
      </c>
      <c r="D10" s="28">
        <v>3.5189401691908852E-3</v>
      </c>
    </row>
    <row r="11" spans="2:6">
      <c r="B11" s="26" t="s">
        <v>44</v>
      </c>
      <c r="C11" s="27">
        <v>1</v>
      </c>
      <c r="D11" s="28" t="s">
        <v>32</v>
      </c>
    </row>
    <row r="12" spans="2:6">
      <c r="B12" s="26"/>
      <c r="C12" s="27">
        <v>2</v>
      </c>
      <c r="D12" s="28">
        <v>2.2232028617253246E-2</v>
      </c>
    </row>
    <row r="13" spans="2:6">
      <c r="B13" s="26"/>
      <c r="C13" s="27">
        <v>3</v>
      </c>
      <c r="D13" s="28">
        <v>1.4285661956238604E-2</v>
      </c>
    </row>
    <row r="14" spans="2:6">
      <c r="B14" s="26" t="s">
        <v>45</v>
      </c>
      <c r="C14" s="27">
        <v>1</v>
      </c>
      <c r="D14" s="28">
        <v>3.910076927868443E-2</v>
      </c>
    </row>
    <row r="15" spans="2:6">
      <c r="B15" s="26"/>
      <c r="C15" s="27">
        <v>2</v>
      </c>
      <c r="D15" s="28">
        <v>5.5155730659025792E-2</v>
      </c>
    </row>
    <row r="16" spans="2:6">
      <c r="B16" s="26"/>
      <c r="C16" s="27">
        <v>3</v>
      </c>
      <c r="D16" s="28">
        <v>2.221651630140169E-2</v>
      </c>
    </row>
    <row r="17" spans="2:4">
      <c r="B17" s="26" t="s">
        <v>46</v>
      </c>
      <c r="C17" s="27">
        <v>1</v>
      </c>
      <c r="D17" s="28">
        <v>1.24810921569934E-2</v>
      </c>
    </row>
    <row r="18" spans="2:4">
      <c r="B18" s="26"/>
      <c r="C18" s="27">
        <v>2</v>
      </c>
      <c r="D18" s="28">
        <v>2.41970756784089E-2</v>
      </c>
    </row>
    <row r="19" spans="2:4">
      <c r="B19" s="26"/>
      <c r="C19" s="27">
        <v>3</v>
      </c>
      <c r="D19" s="28" t="s">
        <v>32</v>
      </c>
    </row>
    <row r="20" spans="2:4">
      <c r="B20" s="26" t="s">
        <v>47</v>
      </c>
      <c r="C20" s="27">
        <v>1</v>
      </c>
      <c r="D20" s="28">
        <v>5.353762506458735E-3</v>
      </c>
    </row>
    <row r="21" spans="2:4">
      <c r="B21" s="26"/>
      <c r="C21" s="27">
        <v>2</v>
      </c>
      <c r="D21" s="28">
        <v>5.6263047482603351E-3</v>
      </c>
    </row>
    <row r="22" spans="2:4">
      <c r="B22" s="26"/>
      <c r="C22" s="27">
        <v>3</v>
      </c>
      <c r="D22" s="28" t="s">
        <v>32</v>
      </c>
    </row>
    <row r="23" spans="2:4">
      <c r="B23" s="26" t="s">
        <v>48</v>
      </c>
      <c r="C23" s="27">
        <v>1</v>
      </c>
      <c r="D23" s="28">
        <v>4.129800874070215E-3</v>
      </c>
    </row>
    <row r="24" spans="2:4">
      <c r="B24" s="26"/>
      <c r="C24" s="27">
        <v>2</v>
      </c>
      <c r="D24" s="28">
        <v>3.7050473450931229E-3</v>
      </c>
    </row>
    <row r="25" spans="2:4">
      <c r="B25" s="26"/>
      <c r="C25" s="27">
        <v>3</v>
      </c>
      <c r="D25" s="28">
        <v>4.9214081047891933E-3</v>
      </c>
    </row>
    <row r="26" spans="2:4">
      <c r="B26" s="26" t="s">
        <v>49</v>
      </c>
      <c r="C26" s="27">
        <v>1</v>
      </c>
      <c r="D26" s="28">
        <v>3.1051674998475889E-3</v>
      </c>
    </row>
    <row r="27" spans="2:4">
      <c r="B27" s="26"/>
      <c r="C27" s="27">
        <v>2</v>
      </c>
      <c r="D27" s="28">
        <v>3.2050626904896609E-3</v>
      </c>
    </row>
    <row r="28" spans="2:4">
      <c r="B28" s="26"/>
      <c r="C28" s="27">
        <v>3</v>
      </c>
      <c r="D28" s="28">
        <v>4.328411666595389E-3</v>
      </c>
    </row>
    <row r="29" spans="2:4">
      <c r="B29" s="26" t="s">
        <v>50</v>
      </c>
      <c r="C29" s="27">
        <v>1</v>
      </c>
      <c r="D29" s="28">
        <v>1.912763573580192E-2</v>
      </c>
    </row>
    <row r="30" spans="2:4">
      <c r="B30" s="26"/>
      <c r="C30" s="27">
        <v>2</v>
      </c>
      <c r="D30" s="28">
        <v>1.6884536174785098E-2</v>
      </c>
    </row>
    <row r="31" spans="2:4">
      <c r="B31" s="26"/>
      <c r="C31" s="27">
        <v>3</v>
      </c>
      <c r="D31" s="28" t="s">
        <v>32</v>
      </c>
    </row>
    <row r="32" spans="2:4">
      <c r="B32" s="26" t="s">
        <v>51</v>
      </c>
      <c r="C32" s="27">
        <v>1</v>
      </c>
      <c r="D32" s="28">
        <v>0.23888123576518994</v>
      </c>
    </row>
    <row r="33" spans="2:4">
      <c r="B33" s="26"/>
      <c r="C33" s="27">
        <v>2</v>
      </c>
      <c r="D33" s="28">
        <v>0.12529243785332608</v>
      </c>
    </row>
    <row r="34" spans="2:4">
      <c r="B34" s="26"/>
      <c r="C34" s="27">
        <v>3</v>
      </c>
      <c r="D34" s="28">
        <v>8.3528485505562869E-2</v>
      </c>
    </row>
    <row r="35" spans="2:4">
      <c r="B35" s="26" t="s">
        <v>52</v>
      </c>
      <c r="C35" s="27">
        <v>1</v>
      </c>
      <c r="D35" s="28">
        <v>1.5028349764460205E-2</v>
      </c>
    </row>
    <row r="36" spans="2:4">
      <c r="B36" s="26"/>
      <c r="C36" s="27">
        <v>2</v>
      </c>
      <c r="D36" s="28">
        <v>1.3157811665290661E-2</v>
      </c>
    </row>
    <row r="37" spans="2:4">
      <c r="B37" s="26"/>
      <c r="C37" s="27">
        <v>3</v>
      </c>
      <c r="D37" s="28">
        <v>1.9265973599784492E-2</v>
      </c>
    </row>
    <row r="38" spans="2:4">
      <c r="B38" s="26" t="s">
        <v>53</v>
      </c>
      <c r="C38" s="27">
        <v>1</v>
      </c>
      <c r="D38" s="28">
        <v>1.4302303456303723E-2</v>
      </c>
    </row>
    <row r="39" spans="2:4">
      <c r="B39" s="26"/>
      <c r="C39" s="27">
        <v>2</v>
      </c>
      <c r="D39" s="28" t="s">
        <v>32</v>
      </c>
    </row>
    <row r="40" spans="2:4">
      <c r="B40" s="26"/>
      <c r="C40" s="27">
        <v>3</v>
      </c>
      <c r="D40" s="28">
        <v>1.5041391302338478E-2</v>
      </c>
    </row>
    <row r="41" spans="2:4">
      <c r="B41" s="26" t="s">
        <v>54</v>
      </c>
      <c r="C41" s="27">
        <v>1</v>
      </c>
      <c r="D41" s="28">
        <v>7.4245702005730663E-2</v>
      </c>
    </row>
    <row r="42" spans="2:4">
      <c r="B42" s="26"/>
      <c r="C42" s="27">
        <v>2</v>
      </c>
      <c r="D42" s="28">
        <v>7.4302428707872833E-2</v>
      </c>
    </row>
    <row r="43" spans="2:4">
      <c r="B43" s="26"/>
      <c r="C43" s="27">
        <v>3</v>
      </c>
      <c r="D43" s="28">
        <v>7.4119943611130945E-2</v>
      </c>
    </row>
    <row r="44" spans="2:4">
      <c r="B44" s="26" t="s">
        <v>55</v>
      </c>
      <c r="C44" s="27">
        <v>1</v>
      </c>
      <c r="D44" s="28">
        <v>0.14499410079217934</v>
      </c>
    </row>
    <row r="45" spans="2:4">
      <c r="B45" s="26"/>
      <c r="C45" s="27">
        <v>2</v>
      </c>
      <c r="D45" s="28">
        <v>0.19160372277398363</v>
      </c>
    </row>
    <row r="46" spans="2:4">
      <c r="B46" s="26"/>
      <c r="C46" s="27">
        <v>3</v>
      </c>
      <c r="D46" s="28">
        <v>0.20070542995686264</v>
      </c>
    </row>
    <row r="47" spans="2:4">
      <c r="B47" s="26" t="s">
        <v>56</v>
      </c>
      <c r="C47" s="27">
        <v>1</v>
      </c>
      <c r="D47" s="28" t="s">
        <v>32</v>
      </c>
    </row>
    <row r="48" spans="2:4">
      <c r="B48" s="26"/>
      <c r="C48" s="27">
        <v>2</v>
      </c>
      <c r="D48" s="28">
        <v>7.6558022922636106E-4</v>
      </c>
    </row>
    <row r="49" spans="2:4">
      <c r="B49" s="26"/>
      <c r="C49" s="27">
        <v>3</v>
      </c>
      <c r="D49" s="28">
        <v>3.5583394415939228E-4</v>
      </c>
    </row>
    <row r="50" spans="2:4">
      <c r="B50" s="26" t="s">
        <v>57</v>
      </c>
      <c r="C50" s="27">
        <v>1</v>
      </c>
      <c r="D50" s="28">
        <v>4.6360896361572141E-3</v>
      </c>
    </row>
    <row r="51" spans="2:4">
      <c r="B51" s="26"/>
      <c r="C51" s="27">
        <v>2</v>
      </c>
      <c r="D51" s="28">
        <v>5.8131267908309459E-3</v>
      </c>
    </row>
    <row r="52" spans="2:4">
      <c r="B52" s="26"/>
      <c r="C52" s="27">
        <v>3</v>
      </c>
      <c r="D52" s="28">
        <v>3.7000444188636278E-3</v>
      </c>
    </row>
    <row r="53" spans="2:4">
      <c r="B53" s="26" t="s">
        <v>58</v>
      </c>
      <c r="C53" s="27">
        <v>1</v>
      </c>
      <c r="D53" s="28">
        <v>3.3698775477104391E-2</v>
      </c>
    </row>
    <row r="54" spans="2:4">
      <c r="B54" s="26"/>
      <c r="C54" s="27">
        <v>2</v>
      </c>
      <c r="D54" s="28" t="s">
        <v>32</v>
      </c>
    </row>
    <row r="55" spans="2:4">
      <c r="B55" s="26"/>
      <c r="C55" s="27">
        <v>3</v>
      </c>
      <c r="D55" s="28">
        <v>3.4396627727573285E-2</v>
      </c>
    </row>
    <row r="56" spans="2:4">
      <c r="B56" s="26" t="s">
        <v>59</v>
      </c>
      <c r="C56" s="27">
        <v>1</v>
      </c>
      <c r="D56" s="28">
        <v>3.8567659212970296E-4</v>
      </c>
    </row>
    <row r="57" spans="2:4">
      <c r="B57" s="26"/>
      <c r="C57" s="27">
        <v>2</v>
      </c>
      <c r="D57" s="28">
        <v>4.8352435530085963E-4</v>
      </c>
    </row>
    <row r="58" spans="2:4">
      <c r="B58" s="26"/>
      <c r="C58" s="27">
        <v>3</v>
      </c>
      <c r="D58" s="28">
        <v>4.9145517805976248E-4</v>
      </c>
    </row>
    <row r="59" spans="2:4">
      <c r="B59" s="26" t="s">
        <v>60</v>
      </c>
      <c r="C59" s="27">
        <v>1</v>
      </c>
      <c r="D59" s="28">
        <v>1.8090771476455641E-4</v>
      </c>
    </row>
    <row r="60" spans="2:4">
      <c r="B60" s="26"/>
      <c r="C60" s="27">
        <v>2</v>
      </c>
      <c r="D60" s="28">
        <v>2.2050820728104659E-4</v>
      </c>
    </row>
    <row r="61" spans="2:4">
      <c r="B61" s="26"/>
      <c r="C61" s="27">
        <v>3</v>
      </c>
      <c r="D61" s="28">
        <v>3.2324498567335244E-4</v>
      </c>
    </row>
    <row r="62" spans="2:4">
      <c r="B62" s="26" t="s">
        <v>61</v>
      </c>
      <c r="C62" s="27">
        <v>1</v>
      </c>
      <c r="D62" s="28">
        <v>2.3231554441260744E-4</v>
      </c>
    </row>
    <row r="63" spans="2:4">
      <c r="B63" s="26"/>
      <c r="C63" s="27">
        <v>2</v>
      </c>
      <c r="D63" s="28">
        <v>2.2526367127964395E-4</v>
      </c>
    </row>
    <row r="64" spans="2:4" ht="15.75" thickBot="1">
      <c r="B64" s="29"/>
      <c r="C64" s="30">
        <v>3</v>
      </c>
      <c r="D64" s="31">
        <v>2.0009349476878628E-4</v>
      </c>
    </row>
    <row r="65" spans="2:2">
      <c r="B65" s="24" t="s">
        <v>123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5"/>
  <sheetViews>
    <sheetView zoomScale="130" zoomScaleNormal="130" zoomScalePageLayoutView="130" workbookViewId="0">
      <selection activeCell="F9" sqref="F9"/>
    </sheetView>
  </sheetViews>
  <sheetFormatPr defaultColWidth="8.85546875" defaultRowHeight="15"/>
  <cols>
    <col min="1" max="1" width="6" customWidth="1"/>
    <col min="3" max="3" width="23.28515625" customWidth="1"/>
  </cols>
  <sheetData>
    <row r="2" spans="2:6" ht="15.95" thickBot="1">
      <c r="B2" s="46" t="s">
        <v>69</v>
      </c>
    </row>
    <row r="3" spans="2:6" ht="15.95">
      <c r="B3" s="92" t="s">
        <v>88</v>
      </c>
      <c r="C3" s="87" t="s">
        <v>4</v>
      </c>
      <c r="D3" s="32"/>
      <c r="F3" s="32"/>
    </row>
    <row r="4" spans="2:6">
      <c r="B4" s="93" t="s">
        <v>22</v>
      </c>
      <c r="C4" s="94" t="s">
        <v>121</v>
      </c>
      <c r="D4" s="32"/>
      <c r="E4" s="32"/>
      <c r="F4" s="32"/>
    </row>
    <row r="5" spans="2:6">
      <c r="B5" s="6">
        <v>1</v>
      </c>
      <c r="C5" s="13">
        <v>856.54051150301996</v>
      </c>
      <c r="D5" s="32"/>
      <c r="E5" s="91"/>
      <c r="F5" s="32"/>
    </row>
    <row r="6" spans="2:6">
      <c r="B6" s="6">
        <v>2</v>
      </c>
      <c r="C6" s="13">
        <v>824.94569148778999</v>
      </c>
      <c r="D6" s="32"/>
      <c r="E6" s="32"/>
      <c r="F6" s="32"/>
    </row>
    <row r="7" spans="2:6">
      <c r="B7" s="6">
        <v>3</v>
      </c>
      <c r="C7" s="13">
        <v>839.39651352765998</v>
      </c>
      <c r="D7" s="32"/>
      <c r="E7" s="32"/>
      <c r="F7" s="32"/>
    </row>
    <row r="8" spans="2:6">
      <c r="B8" s="6">
        <v>4</v>
      </c>
      <c r="C8" s="13">
        <v>818.08811388261097</v>
      </c>
      <c r="D8" s="32"/>
      <c r="E8" s="32"/>
      <c r="F8" s="32"/>
    </row>
    <row r="9" spans="2:6">
      <c r="B9" s="6">
        <v>5</v>
      </c>
      <c r="C9" s="13">
        <v>772.34090052930503</v>
      </c>
      <c r="D9" s="32"/>
      <c r="E9" s="32"/>
      <c r="F9" s="32"/>
    </row>
    <row r="10" spans="2:6">
      <c r="B10" s="6">
        <v>6</v>
      </c>
      <c r="C10" s="34" t="s">
        <v>32</v>
      </c>
      <c r="D10" s="32"/>
      <c r="E10" s="32"/>
      <c r="F10" s="32"/>
    </row>
    <row r="11" spans="2:6">
      <c r="B11" s="6">
        <v>7</v>
      </c>
      <c r="C11" s="13">
        <v>838.66061646316496</v>
      </c>
      <c r="D11" s="32"/>
      <c r="E11" s="32"/>
      <c r="F11" s="32"/>
    </row>
    <row r="12" spans="2:6">
      <c r="B12" s="6">
        <v>8</v>
      </c>
      <c r="C12" s="13">
        <v>798.57804857888004</v>
      </c>
      <c r="D12" s="32"/>
      <c r="E12" s="32"/>
      <c r="F12" s="32"/>
    </row>
    <row r="13" spans="2:6" ht="15.95" thickBot="1">
      <c r="B13" s="20">
        <v>9</v>
      </c>
      <c r="C13" s="21">
        <v>805.84287821239298</v>
      </c>
      <c r="D13" s="32"/>
      <c r="E13" s="32"/>
      <c r="F13" s="32"/>
    </row>
    <row r="14" spans="2:6">
      <c r="B14" s="32" t="s">
        <v>123</v>
      </c>
      <c r="C14" s="32"/>
      <c r="D14" s="32"/>
      <c r="E14" s="32"/>
      <c r="F14" s="32"/>
    </row>
    <row r="15" spans="2:6">
      <c r="B15" s="24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9"/>
  <sheetViews>
    <sheetView topLeftCell="A23" zoomScale="130" zoomScaleNormal="130" zoomScalePageLayoutView="130" workbookViewId="0">
      <selection activeCell="B2" sqref="B2"/>
    </sheetView>
  </sheetViews>
  <sheetFormatPr defaultColWidth="8.85546875" defaultRowHeight="15"/>
  <cols>
    <col min="1" max="1" width="4.42578125" customWidth="1"/>
    <col min="2" max="2" width="34.7109375" style="1" customWidth="1"/>
    <col min="3" max="3" width="8.7109375" customWidth="1"/>
    <col min="4" max="4" width="14.85546875" customWidth="1"/>
    <col min="5" max="5" width="10.7109375" customWidth="1"/>
    <col min="6" max="6" width="14.7109375" customWidth="1"/>
    <col min="7" max="7" width="13.28515625" customWidth="1"/>
    <col min="8" max="8" width="12.28515625" customWidth="1"/>
    <col min="9" max="9" width="33.85546875" customWidth="1"/>
    <col min="11" max="11" width="14.28515625" customWidth="1"/>
    <col min="12" max="12" width="10.42578125" customWidth="1"/>
    <col min="13" max="13" width="13.85546875" customWidth="1"/>
    <col min="14" max="14" width="13" customWidth="1"/>
  </cols>
  <sheetData>
    <row r="2" spans="1:14">
      <c r="B2" s="45" t="s">
        <v>127</v>
      </c>
    </row>
    <row r="3" spans="1:14" ht="15.95" thickBot="1">
      <c r="B3" s="49" t="s">
        <v>92</v>
      </c>
      <c r="I3" s="49" t="s">
        <v>93</v>
      </c>
    </row>
    <row r="4" spans="1:14">
      <c r="A4" s="32"/>
      <c r="B4" s="92" t="s">
        <v>89</v>
      </c>
      <c r="C4" s="95"/>
      <c r="D4" s="88" t="s">
        <v>5</v>
      </c>
      <c r="E4" s="96"/>
      <c r="F4" s="88" t="s">
        <v>4</v>
      </c>
      <c r="G4" s="87"/>
      <c r="I4" s="92"/>
      <c r="J4" s="95"/>
      <c r="K4" s="88" t="s">
        <v>5</v>
      </c>
      <c r="L4" s="96"/>
      <c r="M4" s="88" t="s">
        <v>4</v>
      </c>
      <c r="N4" s="87"/>
    </row>
    <row r="5" spans="1:14">
      <c r="A5" s="32"/>
      <c r="B5" s="97"/>
      <c r="C5" s="140"/>
      <c r="D5" s="98" t="s">
        <v>121</v>
      </c>
      <c r="E5" s="141"/>
      <c r="F5" s="98" t="s">
        <v>121</v>
      </c>
      <c r="G5" s="94"/>
      <c r="I5" s="97"/>
      <c r="J5" s="140"/>
      <c r="K5" s="98" t="s">
        <v>121</v>
      </c>
      <c r="L5" s="141"/>
      <c r="M5" s="98" t="s">
        <v>121</v>
      </c>
      <c r="N5" s="94"/>
    </row>
    <row r="6" spans="1:14" ht="15.95">
      <c r="A6" s="32"/>
      <c r="B6" s="97" t="s">
        <v>31</v>
      </c>
      <c r="C6" s="98" t="s">
        <v>22</v>
      </c>
      <c r="D6" s="45" t="s">
        <v>90</v>
      </c>
      <c r="E6" s="98" t="s">
        <v>91</v>
      </c>
      <c r="F6" s="45" t="s">
        <v>90</v>
      </c>
      <c r="G6" s="94" t="s">
        <v>91</v>
      </c>
      <c r="I6" s="97" t="s">
        <v>31</v>
      </c>
      <c r="J6" s="98" t="s">
        <v>22</v>
      </c>
      <c r="K6" s="45" t="s">
        <v>90</v>
      </c>
      <c r="L6" s="98" t="s">
        <v>91</v>
      </c>
      <c r="M6" s="45" t="s">
        <v>90</v>
      </c>
      <c r="N6" s="94" t="s">
        <v>91</v>
      </c>
    </row>
    <row r="7" spans="1:14">
      <c r="A7" s="32"/>
      <c r="B7" s="6" t="s">
        <v>126</v>
      </c>
      <c r="C7" s="27">
        <v>1</v>
      </c>
      <c r="D7" s="27">
        <v>888.36943665866897</v>
      </c>
      <c r="E7" s="27">
        <v>301.08100485929401</v>
      </c>
      <c r="F7" s="5">
        <v>856.54051150301996</v>
      </c>
      <c r="G7" s="28">
        <v>236.09685455344999</v>
      </c>
      <c r="I7" s="6" t="s">
        <v>126</v>
      </c>
      <c r="J7" s="27">
        <v>1</v>
      </c>
      <c r="K7" s="27">
        <v>40.431741439700502</v>
      </c>
      <c r="L7" s="27">
        <v>74.5152781360744</v>
      </c>
      <c r="M7" s="27">
        <v>48.655450324974503</v>
      </c>
      <c r="N7" s="28">
        <v>62.789704150829401</v>
      </c>
    </row>
    <row r="8" spans="1:14">
      <c r="A8" s="32"/>
      <c r="B8" s="97"/>
      <c r="C8" s="27">
        <v>2</v>
      </c>
      <c r="D8" s="27">
        <v>1091.53344638761</v>
      </c>
      <c r="E8" s="27">
        <v>250.373049525521</v>
      </c>
      <c r="F8" s="5">
        <v>824.94569148778999</v>
      </c>
      <c r="G8" s="28">
        <v>269.45982426142098</v>
      </c>
      <c r="H8" s="27"/>
      <c r="I8" s="97"/>
      <c r="J8" s="27">
        <v>2</v>
      </c>
      <c r="K8" s="27">
        <v>36.141611629356802</v>
      </c>
      <c r="L8" s="27">
        <v>69.492187002851907</v>
      </c>
      <c r="M8" s="27">
        <v>47.325347495079299</v>
      </c>
      <c r="N8" s="28">
        <v>62.073695292959002</v>
      </c>
    </row>
    <row r="9" spans="1:14">
      <c r="A9" s="32"/>
      <c r="B9" s="97"/>
      <c r="C9" s="27">
        <v>3</v>
      </c>
      <c r="D9" s="27">
        <v>1038.8228217430201</v>
      </c>
      <c r="E9" s="27">
        <v>256.79121264829303</v>
      </c>
      <c r="F9" s="5">
        <v>839.39651352765998</v>
      </c>
      <c r="G9" s="28">
        <v>248.709658483754</v>
      </c>
      <c r="H9" s="27"/>
      <c r="I9" s="97"/>
      <c r="J9" s="27">
        <v>3</v>
      </c>
      <c r="K9" s="27">
        <v>28.4305644161741</v>
      </c>
      <c r="L9" s="27">
        <v>64.639315563357798</v>
      </c>
      <c r="M9" s="27">
        <v>48.2524516567169</v>
      </c>
      <c r="N9" s="28">
        <v>62.521550107809702</v>
      </c>
    </row>
    <row r="10" spans="1:14">
      <c r="A10" s="32"/>
      <c r="B10" s="97"/>
      <c r="C10" s="27">
        <v>4</v>
      </c>
      <c r="D10" s="27">
        <v>1034.9904639185399</v>
      </c>
      <c r="E10" s="27">
        <v>297.96769903553201</v>
      </c>
      <c r="F10" s="5">
        <v>818.08811388261097</v>
      </c>
      <c r="G10" s="28">
        <v>294.08579239356902</v>
      </c>
      <c r="I10" s="97"/>
      <c r="J10" s="27">
        <v>4</v>
      </c>
      <c r="K10" s="27">
        <v>30.513518853339502</v>
      </c>
      <c r="L10" s="27">
        <v>54.9377806913377</v>
      </c>
      <c r="M10" s="27">
        <v>48.016558137606602</v>
      </c>
      <c r="N10" s="28">
        <v>62.185948180326001</v>
      </c>
    </row>
    <row r="11" spans="1:14">
      <c r="A11" s="32"/>
      <c r="B11" s="97"/>
      <c r="C11" s="27">
        <v>5</v>
      </c>
      <c r="D11" s="27">
        <v>1052.46945028137</v>
      </c>
      <c r="E11" s="27">
        <v>269.209709275921</v>
      </c>
      <c r="F11" s="5">
        <v>772.34090052930503</v>
      </c>
      <c r="G11" s="28">
        <v>218.95652651589501</v>
      </c>
      <c r="I11" s="97"/>
      <c r="J11" s="27">
        <v>5</v>
      </c>
      <c r="K11" s="27">
        <v>29.472326806912001</v>
      </c>
      <c r="L11" s="27">
        <v>76.557144684624504</v>
      </c>
      <c r="M11" s="27">
        <v>51.031463203989702</v>
      </c>
      <c r="N11" s="28">
        <v>64.055900677415494</v>
      </c>
    </row>
    <row r="12" spans="1:14">
      <c r="A12" s="32"/>
      <c r="B12" s="97"/>
      <c r="C12" s="27">
        <v>6</v>
      </c>
      <c r="D12" s="27">
        <v>1041.1169771239099</v>
      </c>
      <c r="E12" s="27">
        <v>274.69595647726698</v>
      </c>
      <c r="F12" s="32" t="s">
        <v>32</v>
      </c>
      <c r="G12" s="28">
        <v>276.20610563866398</v>
      </c>
      <c r="I12" s="97"/>
      <c r="J12" s="27">
        <v>6</v>
      </c>
      <c r="K12" s="27">
        <v>31.0576346869546</v>
      </c>
      <c r="L12" s="27">
        <v>73.691092032014097</v>
      </c>
      <c r="M12" s="27" t="s">
        <v>32</v>
      </c>
      <c r="N12" s="28">
        <v>67.548695876639101</v>
      </c>
    </row>
    <row r="13" spans="1:14">
      <c r="A13" s="32"/>
      <c r="B13" s="97"/>
      <c r="C13" s="27">
        <v>7</v>
      </c>
      <c r="D13" s="27">
        <v>1052.18835569711</v>
      </c>
      <c r="E13" s="27">
        <v>226.60394671331301</v>
      </c>
      <c r="F13" s="5">
        <v>838.66061646316496</v>
      </c>
      <c r="G13" s="28">
        <v>279.87886237996702</v>
      </c>
      <c r="I13" s="97"/>
      <c r="J13" s="27">
        <v>7</v>
      </c>
      <c r="K13" s="27">
        <v>30.374552974082</v>
      </c>
      <c r="L13" s="27">
        <v>66.284299746648699</v>
      </c>
      <c r="M13" s="27">
        <v>74.514799716092497</v>
      </c>
      <c r="N13" s="28">
        <v>74.202816157029403</v>
      </c>
    </row>
    <row r="14" spans="1:14">
      <c r="A14" s="32"/>
      <c r="B14" s="97"/>
      <c r="C14" s="27">
        <v>8</v>
      </c>
      <c r="D14" s="27">
        <v>1035.4878942781099</v>
      </c>
      <c r="E14" s="27">
        <v>262.35313616781599</v>
      </c>
      <c r="F14" s="5">
        <v>798.57804857888004</v>
      </c>
      <c r="G14" s="28">
        <v>319.404657365155</v>
      </c>
      <c r="I14" s="97"/>
      <c r="J14" s="27">
        <v>8</v>
      </c>
      <c r="K14" s="27">
        <v>30.446531479091401</v>
      </c>
      <c r="L14" s="27">
        <v>63.9837184827648</v>
      </c>
      <c r="M14" s="27">
        <v>80.275548860137505</v>
      </c>
      <c r="N14" s="28">
        <v>68.716162725439005</v>
      </c>
    </row>
    <row r="15" spans="1:14">
      <c r="A15" s="32"/>
      <c r="B15" s="97"/>
      <c r="C15" s="27">
        <v>9</v>
      </c>
      <c r="D15" s="27">
        <v>1035.67077944891</v>
      </c>
      <c r="E15" s="27" t="s">
        <v>32</v>
      </c>
      <c r="F15" s="5">
        <v>805.84287821239298</v>
      </c>
      <c r="G15" s="28">
        <v>317.36211863326901</v>
      </c>
      <c r="I15" s="97"/>
      <c r="J15" s="27">
        <v>9</v>
      </c>
      <c r="K15" s="27">
        <v>28.481572489380099</v>
      </c>
      <c r="L15" s="27" t="s">
        <v>32</v>
      </c>
      <c r="M15" s="27">
        <v>69.598192483702306</v>
      </c>
      <c r="N15" s="28">
        <v>72.627793924705998</v>
      </c>
    </row>
    <row r="16" spans="1:14">
      <c r="A16" s="5"/>
      <c r="B16" s="6" t="s">
        <v>12</v>
      </c>
      <c r="C16" s="5">
        <v>1</v>
      </c>
      <c r="D16" s="5">
        <v>172.725327488989</v>
      </c>
      <c r="E16" s="5">
        <v>12.752034508947199</v>
      </c>
      <c r="F16" s="5">
        <v>5048.3470600772398</v>
      </c>
      <c r="G16" s="13">
        <v>1198.4670568752499</v>
      </c>
      <c r="I16" s="6" t="s">
        <v>12</v>
      </c>
      <c r="J16" s="5">
        <v>1</v>
      </c>
      <c r="K16" s="5">
        <v>101.329646562119</v>
      </c>
      <c r="L16" s="5">
        <v>55.240318321072898</v>
      </c>
      <c r="M16" s="5">
        <v>41.062057257002799</v>
      </c>
      <c r="N16" s="28">
        <v>82.818696372175907</v>
      </c>
    </row>
    <row r="17" spans="1:14">
      <c r="A17" s="5"/>
      <c r="B17" s="6"/>
      <c r="C17" s="5">
        <v>2</v>
      </c>
      <c r="D17" s="5">
        <v>153.99590854729101</v>
      </c>
      <c r="E17" s="5">
        <v>12.8169075203778</v>
      </c>
      <c r="F17" s="5">
        <v>3555.0426475956401</v>
      </c>
      <c r="G17" s="13">
        <v>1171.7047630691</v>
      </c>
      <c r="I17" s="6"/>
      <c r="J17" s="5">
        <v>2</v>
      </c>
      <c r="K17" s="5">
        <v>96.722559425686995</v>
      </c>
      <c r="L17" s="5">
        <v>55.863621479617699</v>
      </c>
      <c r="M17" s="5">
        <v>54.294640382735601</v>
      </c>
      <c r="N17" s="28">
        <v>37.786716991139201</v>
      </c>
    </row>
    <row r="18" spans="1:14">
      <c r="A18" s="5"/>
      <c r="B18" s="6"/>
      <c r="C18" s="5">
        <v>3</v>
      </c>
      <c r="D18" s="5">
        <v>165.01096914355099</v>
      </c>
      <c r="E18" s="5">
        <v>12.6421713860093</v>
      </c>
      <c r="F18" s="5">
        <v>4643.6317859942901</v>
      </c>
      <c r="G18" s="13">
        <v>1168.6495755513899</v>
      </c>
      <c r="I18" s="6"/>
      <c r="J18" s="5">
        <v>3</v>
      </c>
      <c r="K18" s="5">
        <v>105.15739737198901</v>
      </c>
      <c r="L18" s="5">
        <v>55.0776369845847</v>
      </c>
      <c r="M18" s="5">
        <v>42.146273154870102</v>
      </c>
      <c r="N18" s="28">
        <v>39.4289757683772</v>
      </c>
    </row>
    <row r="19" spans="1:14">
      <c r="A19" s="5"/>
      <c r="B19" s="6"/>
      <c r="C19" s="5">
        <v>4</v>
      </c>
      <c r="D19" s="5">
        <v>107.796124152606</v>
      </c>
      <c r="E19" s="5">
        <v>12.6263188635006</v>
      </c>
      <c r="F19" s="5">
        <v>3615.9062430795202</v>
      </c>
      <c r="G19" s="13">
        <v>1169.4200640266199</v>
      </c>
      <c r="I19" s="6"/>
      <c r="J19" s="5">
        <v>4</v>
      </c>
      <c r="K19" s="5">
        <v>84.373421371262907</v>
      </c>
      <c r="L19" s="5">
        <v>55.307849773293697</v>
      </c>
      <c r="M19" s="5">
        <v>45.631368220694597</v>
      </c>
      <c r="N19" s="28">
        <v>37.905258193908303</v>
      </c>
    </row>
    <row r="20" spans="1:14">
      <c r="A20" s="5"/>
      <c r="B20" s="6"/>
      <c r="C20" s="5">
        <v>5</v>
      </c>
      <c r="D20" s="5">
        <v>104.3584066809</v>
      </c>
      <c r="E20" s="5">
        <v>12.5793698338639</v>
      </c>
      <c r="F20" s="5">
        <v>3293.6539471277201</v>
      </c>
      <c r="G20" s="13">
        <v>1171.69136705085</v>
      </c>
      <c r="I20" s="6"/>
      <c r="J20" s="5">
        <v>5</v>
      </c>
      <c r="K20" s="5">
        <v>83.616236591481695</v>
      </c>
      <c r="L20" s="5">
        <v>55.445813416380197</v>
      </c>
      <c r="M20" s="5">
        <v>47.445193467922799</v>
      </c>
      <c r="N20" s="28">
        <v>38.244926986962497</v>
      </c>
    </row>
    <row r="21" spans="1:14">
      <c r="A21" s="5"/>
      <c r="B21" s="6"/>
      <c r="C21" s="5">
        <v>6</v>
      </c>
      <c r="D21" s="5">
        <v>63.308909192872399</v>
      </c>
      <c r="E21" s="5">
        <v>12.6164036708838</v>
      </c>
      <c r="F21" s="5">
        <v>4103.5813310169897</v>
      </c>
      <c r="G21" s="13">
        <v>1173.8247991569799</v>
      </c>
      <c r="I21" s="6"/>
      <c r="J21" s="5">
        <v>6</v>
      </c>
      <c r="K21" s="5">
        <v>110.567001537775</v>
      </c>
      <c r="L21" s="5">
        <v>54.811939223905597</v>
      </c>
      <c r="M21" s="5">
        <v>42.782836228691203</v>
      </c>
      <c r="N21" s="28">
        <v>38.874209254242203</v>
      </c>
    </row>
    <row r="22" spans="1:14">
      <c r="A22" s="32"/>
      <c r="B22" s="6"/>
      <c r="C22" s="5">
        <v>7</v>
      </c>
      <c r="D22" s="5">
        <v>73.507811470031896</v>
      </c>
      <c r="E22" s="5">
        <v>12.5527421289815</v>
      </c>
      <c r="F22" s="32" t="s">
        <v>32</v>
      </c>
      <c r="G22" s="28">
        <v>1173.4055725482001</v>
      </c>
      <c r="I22" s="6"/>
      <c r="J22" s="5">
        <v>7</v>
      </c>
      <c r="K22" s="5">
        <v>103.66804448135299</v>
      </c>
      <c r="L22" s="5">
        <v>55.0545762021166</v>
      </c>
      <c r="M22" s="32" t="s">
        <v>32</v>
      </c>
      <c r="N22" s="28">
        <v>38.698139189467298</v>
      </c>
    </row>
    <row r="23" spans="1:14">
      <c r="A23" s="32"/>
      <c r="B23" s="6"/>
      <c r="C23" s="5">
        <v>8</v>
      </c>
      <c r="D23" s="5">
        <v>79.229328742254097</v>
      </c>
      <c r="E23" s="5">
        <v>12.5975898019467</v>
      </c>
      <c r="F23" s="32" t="s">
        <v>32</v>
      </c>
      <c r="G23" s="28">
        <v>1167.5094646611201</v>
      </c>
      <c r="I23" s="6"/>
      <c r="J23" s="5">
        <v>8</v>
      </c>
      <c r="K23" s="5">
        <v>101.216242602318</v>
      </c>
      <c r="L23" s="5">
        <v>54.859536857283501</v>
      </c>
      <c r="M23" s="32" t="s">
        <v>32</v>
      </c>
      <c r="N23" s="28">
        <v>37.5301430499633</v>
      </c>
    </row>
    <row r="24" spans="1:14">
      <c r="A24" s="32"/>
      <c r="B24" s="6"/>
      <c r="C24" s="5">
        <v>9</v>
      </c>
      <c r="D24" s="5" t="s">
        <v>32</v>
      </c>
      <c r="E24" s="5">
        <v>12.514851538418</v>
      </c>
      <c r="F24" s="32" t="s">
        <v>32</v>
      </c>
      <c r="G24" s="28">
        <v>1170.1785405436599</v>
      </c>
      <c r="I24" s="6"/>
      <c r="J24" s="5">
        <v>9</v>
      </c>
      <c r="K24" s="5" t="s">
        <v>32</v>
      </c>
      <c r="L24" s="5">
        <v>55.915377723972099</v>
      </c>
      <c r="M24" s="32" t="s">
        <v>32</v>
      </c>
      <c r="N24" s="28">
        <v>38.002702330338998</v>
      </c>
    </row>
    <row r="25" spans="1:14">
      <c r="A25" s="5"/>
      <c r="B25" s="6" t="s">
        <v>13</v>
      </c>
      <c r="C25" s="5">
        <v>1</v>
      </c>
      <c r="D25" s="5">
        <v>177.24304130231999</v>
      </c>
      <c r="E25" s="5">
        <v>4.5671683135680103</v>
      </c>
      <c r="F25" s="5">
        <v>3634.2526035768001</v>
      </c>
      <c r="G25" s="13" t="s">
        <v>32</v>
      </c>
      <c r="I25" s="6" t="s">
        <v>13</v>
      </c>
      <c r="J25" s="5">
        <v>1</v>
      </c>
      <c r="K25" s="5">
        <v>71.947647000995104</v>
      </c>
      <c r="L25" s="5">
        <v>64.181436832977099</v>
      </c>
      <c r="M25" s="5">
        <v>48.469603874627303</v>
      </c>
      <c r="N25" s="13" t="s">
        <v>32</v>
      </c>
    </row>
    <row r="26" spans="1:14">
      <c r="A26" s="5"/>
      <c r="B26" s="6"/>
      <c r="C26" s="5">
        <v>2</v>
      </c>
      <c r="D26" s="5">
        <v>164.698808783338</v>
      </c>
      <c r="E26" s="5">
        <v>4.5684160243963898</v>
      </c>
      <c r="F26" s="5">
        <v>3897.7564730726599</v>
      </c>
      <c r="G26" s="13">
        <v>1091.53344638761</v>
      </c>
      <c r="I26" s="6"/>
      <c r="J26" s="5">
        <v>2</v>
      </c>
      <c r="K26" s="5">
        <v>72.899595530679406</v>
      </c>
      <c r="L26" s="5">
        <v>64.163677143029105</v>
      </c>
      <c r="M26" s="5">
        <v>43.100503758746598</v>
      </c>
      <c r="N26" s="28">
        <v>36.141611629356802</v>
      </c>
    </row>
    <row r="27" spans="1:14">
      <c r="A27" s="5"/>
      <c r="B27" s="6"/>
      <c r="C27" s="5">
        <v>3</v>
      </c>
      <c r="D27" s="5">
        <v>192.13970355900901</v>
      </c>
      <c r="E27" s="5">
        <v>4.5426959913677099</v>
      </c>
      <c r="F27" s="5">
        <v>3400.6465009025201</v>
      </c>
      <c r="G27" s="13">
        <v>1038.8228217430201</v>
      </c>
      <c r="I27" s="6"/>
      <c r="J27" s="5">
        <v>3</v>
      </c>
      <c r="K27" s="5">
        <v>69.861112612834603</v>
      </c>
      <c r="L27" s="5">
        <v>64.731249186372494</v>
      </c>
      <c r="M27" s="5">
        <v>46.431477273755299</v>
      </c>
      <c r="N27" s="28">
        <v>28.4305644161741</v>
      </c>
    </row>
    <row r="28" spans="1:14">
      <c r="A28" s="5"/>
      <c r="B28" s="6"/>
      <c r="C28" s="5">
        <v>4</v>
      </c>
      <c r="D28" s="5">
        <v>170.38640028930001</v>
      </c>
      <c r="E28" s="5">
        <v>4.5381886337228901</v>
      </c>
      <c r="F28" s="5">
        <v>3405.0143801538502</v>
      </c>
      <c r="G28" s="13">
        <v>1034.9904639185399</v>
      </c>
      <c r="I28" s="6"/>
      <c r="J28" s="5">
        <v>4</v>
      </c>
      <c r="K28" s="5">
        <v>69</v>
      </c>
      <c r="L28" s="5">
        <v>64.704805476654101</v>
      </c>
      <c r="M28" s="5">
        <v>45.649155218747303</v>
      </c>
      <c r="N28" s="28">
        <v>30.513518853339502</v>
      </c>
    </row>
    <row r="29" spans="1:14">
      <c r="A29" s="5"/>
      <c r="B29" s="6"/>
      <c r="C29" s="5">
        <v>5</v>
      </c>
      <c r="D29" s="5">
        <v>182.03445620988001</v>
      </c>
      <c r="E29" s="5">
        <v>4.5701859274270999</v>
      </c>
      <c r="F29" s="5">
        <v>3694.7651848806299</v>
      </c>
      <c r="G29" s="13">
        <v>1052.46945028137</v>
      </c>
      <c r="I29" s="6"/>
      <c r="J29" s="5">
        <v>5</v>
      </c>
      <c r="K29" s="5">
        <v>71.065110236454998</v>
      </c>
      <c r="L29" s="5">
        <v>64.923910580387997</v>
      </c>
      <c r="M29" s="5">
        <v>45.507323180492499</v>
      </c>
      <c r="N29" s="28">
        <v>29.472326806912001</v>
      </c>
    </row>
    <row r="30" spans="1:14">
      <c r="A30" s="5"/>
      <c r="B30" s="6"/>
      <c r="C30" s="5">
        <v>6</v>
      </c>
      <c r="D30" s="5">
        <v>180.96002351153999</v>
      </c>
      <c r="E30" s="5">
        <v>4.5524273039460503</v>
      </c>
      <c r="F30" s="5">
        <v>3595.7269965985602</v>
      </c>
      <c r="G30" s="13">
        <v>1041.1169771239099</v>
      </c>
      <c r="I30" s="6"/>
      <c r="J30" s="5">
        <v>6</v>
      </c>
      <c r="K30" s="5">
        <v>73.032256740099996</v>
      </c>
      <c r="L30" s="5">
        <v>64.518102089988702</v>
      </c>
      <c r="M30" s="5">
        <v>43.926963774263797</v>
      </c>
      <c r="N30" s="28">
        <v>31.0576346869546</v>
      </c>
    </row>
    <row r="31" spans="1:14">
      <c r="A31" s="5"/>
      <c r="B31" s="6"/>
      <c r="C31" s="5">
        <v>7</v>
      </c>
      <c r="D31" s="5">
        <v>184.0863320956</v>
      </c>
      <c r="E31" s="5" t="s">
        <v>32</v>
      </c>
      <c r="F31" s="5">
        <v>3659.1376396094302</v>
      </c>
      <c r="G31" s="13">
        <v>1052.18835569711</v>
      </c>
      <c r="I31" s="6"/>
      <c r="J31" s="5">
        <v>7</v>
      </c>
      <c r="K31" s="5">
        <v>73.095095654122602</v>
      </c>
      <c r="L31" s="5" t="s">
        <v>32</v>
      </c>
      <c r="M31" s="5">
        <v>44.125569212851701</v>
      </c>
      <c r="N31" s="28">
        <v>30.374552974082</v>
      </c>
    </row>
    <row r="32" spans="1:14">
      <c r="A32" s="5"/>
      <c r="B32" s="6"/>
      <c r="C32" s="5">
        <v>8</v>
      </c>
      <c r="D32" s="5" t="s">
        <v>32</v>
      </c>
      <c r="E32" s="5" t="s">
        <v>32</v>
      </c>
      <c r="F32" s="5" t="s">
        <v>32</v>
      </c>
      <c r="G32" s="13">
        <v>1035.4878942781099</v>
      </c>
      <c r="I32" s="6"/>
      <c r="J32" s="5">
        <v>8</v>
      </c>
      <c r="K32" s="5" t="s">
        <v>32</v>
      </c>
      <c r="L32" s="5" t="s">
        <v>32</v>
      </c>
      <c r="M32" s="5" t="s">
        <v>32</v>
      </c>
      <c r="N32" s="28">
        <v>30.446531479091401</v>
      </c>
    </row>
    <row r="33" spans="1:14">
      <c r="A33" s="5"/>
      <c r="B33" s="6"/>
      <c r="C33" s="5">
        <v>9</v>
      </c>
      <c r="D33" s="5" t="s">
        <v>32</v>
      </c>
      <c r="E33" s="5" t="s">
        <v>32</v>
      </c>
      <c r="F33" s="5" t="s">
        <v>32</v>
      </c>
      <c r="G33" s="13">
        <v>1035.67077944891</v>
      </c>
      <c r="I33" s="6"/>
      <c r="J33" s="5">
        <v>9</v>
      </c>
      <c r="K33" s="5" t="s">
        <v>32</v>
      </c>
      <c r="L33" s="5" t="s">
        <v>32</v>
      </c>
      <c r="M33" s="5" t="s">
        <v>32</v>
      </c>
      <c r="N33" s="28">
        <v>28.481572489380099</v>
      </c>
    </row>
    <row r="34" spans="1:14">
      <c r="A34" s="5"/>
      <c r="B34" s="6" t="s">
        <v>14</v>
      </c>
      <c r="C34" s="5">
        <v>1</v>
      </c>
      <c r="D34" s="5">
        <v>33.309209662450201</v>
      </c>
      <c r="E34" s="5">
        <v>67.845231025675702</v>
      </c>
      <c r="F34" s="5">
        <v>2098.3579841186602</v>
      </c>
      <c r="G34" s="13" t="s">
        <v>32</v>
      </c>
      <c r="I34" s="6" t="s">
        <v>14</v>
      </c>
      <c r="J34" s="5">
        <v>1</v>
      </c>
      <c r="K34" s="5">
        <v>108.15390625706</v>
      </c>
      <c r="L34" s="5">
        <v>153.880385509386</v>
      </c>
      <c r="M34" s="5">
        <v>35.206910511953701</v>
      </c>
      <c r="N34" s="13" t="s">
        <v>32</v>
      </c>
    </row>
    <row r="35" spans="1:14">
      <c r="A35" s="5"/>
      <c r="B35" s="6"/>
      <c r="C35" s="5">
        <v>2</v>
      </c>
      <c r="D35" s="5">
        <v>29.156016121227399</v>
      </c>
      <c r="E35" s="5">
        <v>65.854665322977496</v>
      </c>
      <c r="F35" s="5">
        <v>2434.2530330242798</v>
      </c>
      <c r="G35" s="13">
        <v>821.92089627862697</v>
      </c>
      <c r="I35" s="6"/>
      <c r="J35" s="5">
        <v>2</v>
      </c>
      <c r="K35" s="5">
        <v>107.039430752863</v>
      </c>
      <c r="L35" s="5">
        <v>158.69163501722201</v>
      </c>
      <c r="M35" s="5">
        <v>34.143540511036001</v>
      </c>
      <c r="N35" s="28">
        <v>41.899205958324004</v>
      </c>
    </row>
    <row r="36" spans="1:14">
      <c r="A36" s="5"/>
      <c r="B36" s="6"/>
      <c r="C36" s="5">
        <v>3</v>
      </c>
      <c r="D36" s="5">
        <v>35.502491052524398</v>
      </c>
      <c r="E36" s="5">
        <v>64.982442858013599</v>
      </c>
      <c r="F36" s="5">
        <v>2552.2023336489701</v>
      </c>
      <c r="G36" s="13">
        <v>832.87608831193199</v>
      </c>
      <c r="I36" s="6"/>
      <c r="J36" s="5">
        <v>3</v>
      </c>
      <c r="K36" s="5">
        <v>105.537302822809</v>
      </c>
      <c r="L36" s="5">
        <v>158.49764971456599</v>
      </c>
      <c r="M36" s="5">
        <v>33.582185253337499</v>
      </c>
      <c r="N36" s="28">
        <v>41.662546898278201</v>
      </c>
    </row>
    <row r="37" spans="1:14">
      <c r="A37" s="5"/>
      <c r="B37" s="6"/>
      <c r="C37" s="5">
        <v>4</v>
      </c>
      <c r="D37" s="5">
        <v>85.161852142608097</v>
      </c>
      <c r="E37" s="5">
        <v>66.078896569834896</v>
      </c>
      <c r="F37" s="5">
        <v>2803.77236691693</v>
      </c>
      <c r="G37" s="13">
        <v>828.56626234625105</v>
      </c>
      <c r="I37" s="6"/>
      <c r="J37" s="5">
        <v>4</v>
      </c>
      <c r="K37" s="5">
        <v>123.354060955687</v>
      </c>
      <c r="L37" s="5">
        <v>160.30453169654899</v>
      </c>
      <c r="M37" s="5">
        <v>47.495318608809001</v>
      </c>
      <c r="N37" s="28">
        <v>42.435061912430101</v>
      </c>
    </row>
    <row r="38" spans="1:14">
      <c r="A38" s="5"/>
      <c r="B38" s="6"/>
      <c r="C38" s="5">
        <v>5</v>
      </c>
      <c r="D38" s="5">
        <v>83.389817659226495</v>
      </c>
      <c r="E38" s="5">
        <v>65.908830800003003</v>
      </c>
      <c r="F38" s="5">
        <v>2803.4198054498702</v>
      </c>
      <c r="G38" s="13">
        <v>832.56839729463195</v>
      </c>
      <c r="I38" s="6"/>
      <c r="J38" s="5">
        <v>5</v>
      </c>
      <c r="K38" s="5">
        <v>127.585753348566</v>
      </c>
      <c r="L38" s="5">
        <v>156.019731225725</v>
      </c>
      <c r="M38" s="5">
        <v>47.189841276271501</v>
      </c>
      <c r="N38" s="28">
        <v>42.1613423670087</v>
      </c>
    </row>
    <row r="39" spans="1:14">
      <c r="A39" s="5"/>
      <c r="B39" s="6"/>
      <c r="C39" s="5">
        <v>6</v>
      </c>
      <c r="D39" s="5">
        <v>82.941031263641307</v>
      </c>
      <c r="E39" s="5">
        <v>66.976471411667703</v>
      </c>
      <c r="F39" s="5">
        <v>2716.64593743972</v>
      </c>
      <c r="G39" s="13">
        <v>824.835461738243</v>
      </c>
      <c r="I39" s="6"/>
      <c r="J39" s="5">
        <v>6</v>
      </c>
      <c r="K39" s="5">
        <v>126.72505543003901</v>
      </c>
      <c r="L39" s="5">
        <v>158.06151432625001</v>
      </c>
      <c r="M39" s="5">
        <v>49.213820207386298</v>
      </c>
      <c r="N39" s="28">
        <v>42.546951109891999</v>
      </c>
    </row>
    <row r="40" spans="1:14">
      <c r="A40" s="5"/>
      <c r="B40" s="6"/>
      <c r="C40" s="5">
        <v>7</v>
      </c>
      <c r="D40" s="5" t="s">
        <v>32</v>
      </c>
      <c r="E40" s="5">
        <v>67.284975896067607</v>
      </c>
      <c r="F40" s="5" t="s">
        <v>32</v>
      </c>
      <c r="G40" s="13">
        <v>827.833114580759</v>
      </c>
      <c r="I40" s="6"/>
      <c r="J40" s="5">
        <v>7</v>
      </c>
      <c r="K40" s="5" t="s">
        <v>32</v>
      </c>
      <c r="L40" s="5">
        <v>158.232554152549</v>
      </c>
      <c r="M40" s="5" t="s">
        <v>32</v>
      </c>
      <c r="N40" s="28">
        <v>41.7812322627206</v>
      </c>
    </row>
    <row r="41" spans="1:14">
      <c r="A41" s="5"/>
      <c r="B41" s="6"/>
      <c r="C41" s="5">
        <v>8</v>
      </c>
      <c r="D41" s="5" t="s">
        <v>32</v>
      </c>
      <c r="E41" s="5">
        <v>65.434322376966506</v>
      </c>
      <c r="F41" s="5" t="s">
        <v>32</v>
      </c>
      <c r="G41" s="13">
        <v>807.36765626122201</v>
      </c>
      <c r="I41" s="6"/>
      <c r="J41" s="5">
        <v>8</v>
      </c>
      <c r="K41" s="5" t="s">
        <v>32</v>
      </c>
      <c r="L41" s="5">
        <v>154.71706563565499</v>
      </c>
      <c r="M41" s="5" t="s">
        <v>32</v>
      </c>
      <c r="N41" s="28">
        <v>42.851432878798299</v>
      </c>
    </row>
    <row r="42" spans="1:14">
      <c r="A42" s="5"/>
      <c r="B42" s="6"/>
      <c r="C42" s="5">
        <v>9</v>
      </c>
      <c r="D42" s="5" t="s">
        <v>32</v>
      </c>
      <c r="E42" s="5">
        <v>66.335367127404595</v>
      </c>
      <c r="F42" s="5" t="s">
        <v>32</v>
      </c>
      <c r="G42" s="13">
        <v>830.044670473824</v>
      </c>
      <c r="I42" s="6"/>
      <c r="J42" s="5">
        <v>9</v>
      </c>
      <c r="K42" s="5" t="s">
        <v>32</v>
      </c>
      <c r="L42" s="5">
        <v>157.38928097710701</v>
      </c>
      <c r="M42" s="5" t="s">
        <v>32</v>
      </c>
      <c r="N42" s="28">
        <v>41.5630238462401</v>
      </c>
    </row>
    <row r="43" spans="1:14">
      <c r="A43" s="5"/>
      <c r="B43" s="6" t="s">
        <v>15</v>
      </c>
      <c r="C43" s="5">
        <v>1</v>
      </c>
      <c r="D43" s="5">
        <v>57.229168501901299</v>
      </c>
      <c r="E43" s="5">
        <v>5.1004017363927501</v>
      </c>
      <c r="F43" s="5">
        <v>1782.40490118203</v>
      </c>
      <c r="G43" s="13">
        <v>382.54761109723103</v>
      </c>
      <c r="I43" s="6" t="s">
        <v>15</v>
      </c>
      <c r="J43" s="5">
        <v>1</v>
      </c>
      <c r="K43" s="5">
        <v>83.204858586976499</v>
      </c>
      <c r="L43" s="5">
        <v>80.082898862357695</v>
      </c>
      <c r="M43" s="5">
        <v>45.181453707572899</v>
      </c>
      <c r="N43" s="28">
        <v>52.086053414012198</v>
      </c>
    </row>
    <row r="44" spans="1:14">
      <c r="A44" s="5"/>
      <c r="B44" s="6"/>
      <c r="C44" s="5">
        <v>2</v>
      </c>
      <c r="D44" s="5">
        <v>64.310595172476795</v>
      </c>
      <c r="E44" s="5">
        <v>5.2289672169902</v>
      </c>
      <c r="F44" s="5">
        <v>1938.37910568395</v>
      </c>
      <c r="G44" s="13">
        <v>380.416607718156</v>
      </c>
      <c r="I44" s="6"/>
      <c r="J44" s="5">
        <v>2</v>
      </c>
      <c r="K44" s="5">
        <v>82.867863152558201</v>
      </c>
      <c r="L44" s="5">
        <v>65.531407338827904</v>
      </c>
      <c r="M44" s="5">
        <v>45.594670303544198</v>
      </c>
      <c r="N44" s="28">
        <v>51.745887855995797</v>
      </c>
    </row>
    <row r="45" spans="1:14">
      <c r="A45" s="5"/>
      <c r="B45" s="6"/>
      <c r="C45" s="5">
        <v>3</v>
      </c>
      <c r="D45" s="5">
        <v>48.7339964353691</v>
      </c>
      <c r="E45" s="5">
        <v>5.3743292961221103</v>
      </c>
      <c r="F45" s="5">
        <v>1951.6202166331</v>
      </c>
      <c r="G45" s="13">
        <v>380.31525757147398</v>
      </c>
      <c r="I45" s="6"/>
      <c r="J45" s="5">
        <v>3</v>
      </c>
      <c r="K45" s="5">
        <v>102.25922300193101</v>
      </c>
      <c r="L45" s="5">
        <v>75.9987160766469</v>
      </c>
      <c r="M45" s="5">
        <v>46.139653161732198</v>
      </c>
      <c r="N45" s="28">
        <v>52.158097208087497</v>
      </c>
    </row>
    <row r="46" spans="1:14">
      <c r="A46" s="5"/>
      <c r="B46" s="6"/>
      <c r="C46" s="5">
        <v>4</v>
      </c>
      <c r="D46" s="5">
        <v>62.112043432165798</v>
      </c>
      <c r="E46" s="5">
        <v>4.8791117321553301</v>
      </c>
      <c r="F46" s="5">
        <v>1900.004617847</v>
      </c>
      <c r="G46" s="13">
        <v>381.56469945238001</v>
      </c>
      <c r="I46" s="6"/>
      <c r="J46" s="5">
        <v>4</v>
      </c>
      <c r="K46" s="5">
        <v>100.0556326521</v>
      </c>
      <c r="L46" s="5">
        <v>83.234875330100493</v>
      </c>
      <c r="M46" s="5">
        <v>45.014243756399999</v>
      </c>
      <c r="N46" s="28">
        <v>52.243661083815802</v>
      </c>
    </row>
    <row r="47" spans="1:14">
      <c r="A47" s="5"/>
      <c r="B47" s="6"/>
      <c r="C47" s="5">
        <v>5</v>
      </c>
      <c r="D47" s="5">
        <v>55.093556923778003</v>
      </c>
      <c r="E47" s="5">
        <v>4.5809934498952902</v>
      </c>
      <c r="F47" s="5">
        <v>1802.6223130953999</v>
      </c>
      <c r="G47" s="13">
        <v>379.627380677492</v>
      </c>
      <c r="I47" s="6"/>
      <c r="J47" s="5">
        <v>5</v>
      </c>
      <c r="K47" s="5">
        <v>87.034275854040004</v>
      </c>
      <c r="L47" s="5">
        <v>67.479497735380306</v>
      </c>
      <c r="M47" s="5">
        <v>44.093246724433001</v>
      </c>
      <c r="N47" s="28">
        <v>51.606767977743402</v>
      </c>
    </row>
    <row r="48" spans="1:14">
      <c r="A48" s="5"/>
      <c r="B48" s="6"/>
      <c r="C48" s="5">
        <v>6</v>
      </c>
      <c r="D48" s="5">
        <v>48.054523177350603</v>
      </c>
      <c r="E48" s="5">
        <v>4.9013416869669904</v>
      </c>
      <c r="F48" s="5">
        <v>1993.1036755478899</v>
      </c>
      <c r="G48" s="13">
        <v>382.11462718725898</v>
      </c>
      <c r="I48" s="6"/>
      <c r="J48" s="5">
        <v>6</v>
      </c>
      <c r="K48" s="5">
        <v>76.112376549649994</v>
      </c>
      <c r="L48" s="5">
        <v>79.3065948207839</v>
      </c>
      <c r="M48" s="5">
        <v>43.475454432435001</v>
      </c>
      <c r="N48" s="28">
        <v>52.422005548096301</v>
      </c>
    </row>
    <row r="49" spans="1:14">
      <c r="A49" s="5"/>
      <c r="B49" s="6"/>
      <c r="C49" s="5">
        <v>7</v>
      </c>
      <c r="D49" s="5">
        <v>51.55378212998</v>
      </c>
      <c r="E49" s="5">
        <v>9.3141900910916</v>
      </c>
      <c r="F49" s="5">
        <v>1801.9345437675399</v>
      </c>
      <c r="G49" s="13">
        <v>379.09590494611001</v>
      </c>
      <c r="I49" s="6"/>
      <c r="J49" s="5">
        <v>7</v>
      </c>
      <c r="K49" s="5">
        <v>90.457857500000003</v>
      </c>
      <c r="L49" s="5">
        <v>58.763878905691897</v>
      </c>
      <c r="M49" s="5">
        <v>46.004689676449999</v>
      </c>
      <c r="N49" s="28">
        <v>52.737153351712202</v>
      </c>
    </row>
    <row r="50" spans="1:14">
      <c r="A50" s="5"/>
      <c r="B50" s="6"/>
      <c r="C50" s="5">
        <v>8</v>
      </c>
      <c r="D50" s="5">
        <v>55.342218650900001</v>
      </c>
      <c r="E50" s="5">
        <v>10.258140063668</v>
      </c>
      <c r="F50" s="5">
        <v>1873.5456723665</v>
      </c>
      <c r="G50" s="13">
        <v>378.638720812494</v>
      </c>
      <c r="I50" s="6"/>
      <c r="J50" s="5">
        <v>8</v>
      </c>
      <c r="K50" s="5">
        <v>95.567343765999993</v>
      </c>
      <c r="L50" s="5">
        <v>52.942166333451702</v>
      </c>
      <c r="M50" s="5">
        <v>48.018923456767098</v>
      </c>
      <c r="N50" s="28">
        <v>52.8995371618322</v>
      </c>
    </row>
    <row r="51" spans="1:14">
      <c r="A51" s="5"/>
      <c r="B51" s="6"/>
      <c r="C51" s="5">
        <v>9</v>
      </c>
      <c r="D51" s="5">
        <v>59.456045712340099</v>
      </c>
      <c r="E51" s="5">
        <v>8.94130365525365</v>
      </c>
      <c r="F51" s="5">
        <v>1968.5467789546501</v>
      </c>
      <c r="G51" s="13" t="s">
        <v>32</v>
      </c>
      <c r="I51" s="6"/>
      <c r="J51" s="5">
        <v>9</v>
      </c>
      <c r="K51" s="5">
        <v>87.597677649999994</v>
      </c>
      <c r="L51" s="5">
        <v>57.269810418428101</v>
      </c>
      <c r="M51" s="5">
        <v>47.121351578000002</v>
      </c>
      <c r="N51" s="13" t="s">
        <v>32</v>
      </c>
    </row>
    <row r="52" spans="1:14">
      <c r="A52" s="5"/>
      <c r="B52" s="6" t="s">
        <v>16</v>
      </c>
      <c r="C52" s="5">
        <v>1</v>
      </c>
      <c r="D52" s="5">
        <v>5.1274860504233004</v>
      </c>
      <c r="E52" s="5">
        <v>9.6355385327491394</v>
      </c>
      <c r="F52" s="5">
        <v>1522.61019097342</v>
      </c>
      <c r="G52" s="13">
        <v>561.234424894629</v>
      </c>
      <c r="I52" s="6" t="s">
        <v>16</v>
      </c>
      <c r="J52" s="5">
        <v>1</v>
      </c>
      <c r="K52" s="5">
        <v>103.26405760741901</v>
      </c>
      <c r="L52" s="5">
        <v>55.322874315597602</v>
      </c>
      <c r="M52" s="5">
        <v>41.155952287153902</v>
      </c>
      <c r="N52" s="28">
        <v>59.050579975627997</v>
      </c>
    </row>
    <row r="53" spans="1:14">
      <c r="A53" s="5"/>
      <c r="B53" s="6"/>
      <c r="C53" s="5">
        <v>2</v>
      </c>
      <c r="D53" s="5">
        <v>4.96561448997398</v>
      </c>
      <c r="E53" s="5">
        <v>4.2817970142403698</v>
      </c>
      <c r="F53" s="5">
        <v>1528.0711611801</v>
      </c>
      <c r="G53" s="13">
        <v>555.40399547000595</v>
      </c>
      <c r="I53" s="6"/>
      <c r="J53" s="5">
        <v>2</v>
      </c>
      <c r="K53" s="5">
        <v>89.782963791602</v>
      </c>
      <c r="L53" s="5">
        <v>77.433687511867305</v>
      </c>
      <c r="M53" s="5">
        <v>43.157375002512403</v>
      </c>
      <c r="N53" s="28">
        <v>59.914016747363803</v>
      </c>
    </row>
    <row r="54" spans="1:14">
      <c r="A54" s="5"/>
      <c r="B54" s="6"/>
      <c r="C54" s="5">
        <v>3</v>
      </c>
      <c r="D54" s="5">
        <v>5.4332850346232799</v>
      </c>
      <c r="E54" s="5">
        <v>9.8971981984100807</v>
      </c>
      <c r="F54" s="5">
        <v>1497.7239782991101</v>
      </c>
      <c r="G54" s="13">
        <v>553.49805326696901</v>
      </c>
      <c r="I54" s="6"/>
      <c r="J54" s="5">
        <v>3</v>
      </c>
      <c r="K54" s="5">
        <v>88.231611099315302</v>
      </c>
      <c r="L54" s="5">
        <v>57.796900532077501</v>
      </c>
      <c r="M54" s="5">
        <v>35.036024242530502</v>
      </c>
      <c r="N54" s="28">
        <v>58.809504185107699</v>
      </c>
    </row>
    <row r="55" spans="1:14">
      <c r="A55" s="5"/>
      <c r="B55" s="6"/>
      <c r="C55" s="5">
        <v>4</v>
      </c>
      <c r="D55" s="5">
        <v>6.7374330834549001</v>
      </c>
      <c r="E55" s="5">
        <v>5.6167314689095598</v>
      </c>
      <c r="F55" s="5">
        <v>1608.1793969932901</v>
      </c>
      <c r="G55" s="13">
        <v>554.06075172757801</v>
      </c>
      <c r="I55" s="6"/>
      <c r="J55" s="5">
        <v>4</v>
      </c>
      <c r="K55" s="5">
        <v>96.875384524761103</v>
      </c>
      <c r="L55" s="5">
        <v>73.360381918162105</v>
      </c>
      <c r="M55" s="5">
        <v>55.899025630583701</v>
      </c>
      <c r="N55" s="28">
        <v>59.080713116593799</v>
      </c>
    </row>
    <row r="56" spans="1:14">
      <c r="A56" s="5"/>
      <c r="B56" s="6"/>
      <c r="C56" s="5">
        <v>5</v>
      </c>
      <c r="D56" s="5">
        <v>6.6865780082658697</v>
      </c>
      <c r="E56" s="5">
        <v>3.9653032861278699</v>
      </c>
      <c r="F56" s="5">
        <v>1589.6795212760901</v>
      </c>
      <c r="G56" s="13">
        <v>560.17278205848004</v>
      </c>
      <c r="I56" s="6"/>
      <c r="J56" s="5">
        <v>5</v>
      </c>
      <c r="K56" s="5">
        <v>97.324885726479906</v>
      </c>
      <c r="L56" s="5">
        <v>77.605071294216899</v>
      </c>
      <c r="M56" s="5">
        <v>60.113367968133403</v>
      </c>
      <c r="N56" s="28">
        <v>58.893048805088803</v>
      </c>
    </row>
    <row r="57" spans="1:14">
      <c r="A57" s="5"/>
      <c r="B57" s="6"/>
      <c r="C57" s="5">
        <v>6</v>
      </c>
      <c r="D57" s="5">
        <v>7.5296716231921099</v>
      </c>
      <c r="E57" s="5">
        <v>3.7071683926623402</v>
      </c>
      <c r="F57" s="5">
        <v>1806.4575554686401</v>
      </c>
      <c r="G57" s="13">
        <v>550.99680585758904</v>
      </c>
      <c r="I57" s="6"/>
      <c r="J57" s="5">
        <v>6</v>
      </c>
      <c r="K57" s="5">
        <v>96.062781410467807</v>
      </c>
      <c r="L57" s="5">
        <v>75.297452021659893</v>
      </c>
      <c r="M57" s="5">
        <v>53.119921574589704</v>
      </c>
      <c r="N57" s="28">
        <v>58.982240562909297</v>
      </c>
    </row>
    <row r="58" spans="1:14">
      <c r="A58" s="5"/>
      <c r="B58" s="6"/>
      <c r="C58" s="5">
        <v>7</v>
      </c>
      <c r="D58" s="5" t="s">
        <v>32</v>
      </c>
      <c r="E58" s="5">
        <v>6.1196701227949504</v>
      </c>
      <c r="F58" s="5">
        <v>1752.24351680876</v>
      </c>
      <c r="G58" s="13">
        <v>549.62879788523196</v>
      </c>
      <c r="I58" s="6"/>
      <c r="J58" s="5">
        <v>7</v>
      </c>
      <c r="K58" s="5" t="s">
        <v>32</v>
      </c>
      <c r="L58" s="5">
        <v>74.044864773987896</v>
      </c>
      <c r="M58" s="5">
        <v>42.9088721561724</v>
      </c>
      <c r="N58" s="28">
        <v>59.382120031191697</v>
      </c>
    </row>
    <row r="59" spans="1:14">
      <c r="A59" s="5"/>
      <c r="B59" s="6"/>
      <c r="C59" s="5">
        <v>8</v>
      </c>
      <c r="D59" s="5" t="s">
        <v>32</v>
      </c>
      <c r="E59" s="5">
        <v>5.9899003794389003</v>
      </c>
      <c r="F59" s="5">
        <v>1749.06296530432</v>
      </c>
      <c r="G59" s="13">
        <v>554.94709515793204</v>
      </c>
      <c r="I59" s="6"/>
      <c r="J59" s="5">
        <v>8</v>
      </c>
      <c r="K59" s="5" t="s">
        <v>32</v>
      </c>
      <c r="L59" s="5">
        <v>76.668771778976094</v>
      </c>
      <c r="M59" s="5">
        <v>47.633391088980801</v>
      </c>
      <c r="N59" s="28">
        <v>58.974997929179303</v>
      </c>
    </row>
    <row r="60" spans="1:14">
      <c r="A60" s="5"/>
      <c r="B60" s="6"/>
      <c r="C60" s="5">
        <v>9</v>
      </c>
      <c r="D60" s="5" t="s">
        <v>32</v>
      </c>
      <c r="E60" s="5" t="s">
        <v>32</v>
      </c>
      <c r="F60" s="5">
        <v>1530.91030151722</v>
      </c>
      <c r="G60" s="13" t="s">
        <v>32</v>
      </c>
      <c r="I60" s="6"/>
      <c r="J60" s="5">
        <v>9</v>
      </c>
      <c r="K60" s="5" t="s">
        <v>32</v>
      </c>
      <c r="L60" s="5" t="s">
        <v>32</v>
      </c>
      <c r="M60" s="5">
        <v>39.080298190119102</v>
      </c>
      <c r="N60" s="28" t="s">
        <v>32</v>
      </c>
    </row>
    <row r="61" spans="1:14">
      <c r="A61" s="5"/>
      <c r="B61" s="6" t="s">
        <v>17</v>
      </c>
      <c r="C61" s="5">
        <v>1</v>
      </c>
      <c r="D61" s="5">
        <v>3.9194528170953098</v>
      </c>
      <c r="E61" s="5">
        <v>5.2462175523951098</v>
      </c>
      <c r="F61" s="5">
        <v>1211.3847383219299</v>
      </c>
      <c r="G61" s="13">
        <v>129.48908685505901</v>
      </c>
      <c r="I61" s="6" t="s">
        <v>17</v>
      </c>
      <c r="J61" s="5">
        <v>1</v>
      </c>
      <c r="K61" s="5">
        <v>91.928455685015095</v>
      </c>
      <c r="L61" s="5">
        <v>63.908762044296402</v>
      </c>
      <c r="M61" s="5">
        <v>107.64009923367099</v>
      </c>
      <c r="N61" s="28">
        <v>138.318798952137</v>
      </c>
    </row>
    <row r="62" spans="1:14">
      <c r="A62" s="5"/>
      <c r="B62" s="6"/>
      <c r="C62" s="5">
        <v>2</v>
      </c>
      <c r="D62" s="5">
        <v>3.9607474142016899</v>
      </c>
      <c r="E62" s="5">
        <v>5.5525195406757799</v>
      </c>
      <c r="F62" s="5">
        <v>1115.5656771992301</v>
      </c>
      <c r="G62" s="13">
        <v>129.993110564913</v>
      </c>
      <c r="I62" s="6"/>
      <c r="J62" s="5">
        <v>2</v>
      </c>
      <c r="K62" s="5">
        <v>90.605558595526702</v>
      </c>
      <c r="L62" s="5">
        <v>63.724207777621203</v>
      </c>
      <c r="M62" s="5">
        <v>107.220641237217</v>
      </c>
      <c r="N62" s="28">
        <v>137.10080590733901</v>
      </c>
    </row>
    <row r="63" spans="1:14">
      <c r="A63" s="5"/>
      <c r="B63" s="6"/>
      <c r="C63" s="5">
        <v>3</v>
      </c>
      <c r="D63" s="5">
        <v>4.1988750402078798</v>
      </c>
      <c r="E63" s="5">
        <v>5.53034671578905</v>
      </c>
      <c r="F63" s="5">
        <v>1088.1621951290899</v>
      </c>
      <c r="G63" s="13">
        <v>130.774138214023</v>
      </c>
      <c r="I63" s="6"/>
      <c r="J63" s="5">
        <v>3</v>
      </c>
      <c r="K63" s="5">
        <v>100.980691957357</v>
      </c>
      <c r="L63" s="5">
        <v>63.8927101212522</v>
      </c>
      <c r="M63" s="5">
        <v>111.870381786078</v>
      </c>
      <c r="N63" s="28">
        <v>135.72757810471799</v>
      </c>
    </row>
    <row r="64" spans="1:14">
      <c r="A64" s="5"/>
      <c r="B64" s="6"/>
      <c r="C64" s="5">
        <v>4</v>
      </c>
      <c r="D64" s="5">
        <v>4.7598543087999996</v>
      </c>
      <c r="E64" s="5">
        <v>5.5350543274224897</v>
      </c>
      <c r="F64" s="5">
        <v>1137.67894367134</v>
      </c>
      <c r="G64" s="13">
        <v>125.355121597004</v>
      </c>
      <c r="I64" s="6"/>
      <c r="J64" s="5">
        <v>4</v>
      </c>
      <c r="K64" s="5">
        <v>100.1135685</v>
      </c>
      <c r="L64" s="5">
        <v>64.123646075479797</v>
      </c>
      <c r="M64" s="5">
        <v>100.113478430356</v>
      </c>
      <c r="N64" s="28">
        <v>142.852289994643</v>
      </c>
    </row>
    <row r="65" spans="1:14">
      <c r="A65" s="5"/>
      <c r="B65" s="6"/>
      <c r="C65" s="5">
        <v>5</v>
      </c>
      <c r="D65" s="5">
        <v>3.1127546556950998</v>
      </c>
      <c r="E65" s="5">
        <v>5.5116672275947503</v>
      </c>
      <c r="F65" s="5">
        <v>1145.577840143</v>
      </c>
      <c r="G65" s="13">
        <v>122.441787342198</v>
      </c>
      <c r="I65" s="6"/>
      <c r="J65" s="5">
        <v>5</v>
      </c>
      <c r="K65" s="5">
        <v>86.004574722100003</v>
      </c>
      <c r="L65" s="5">
        <v>63.6143041159973</v>
      </c>
      <c r="M65" s="5">
        <v>112.23754875119999</v>
      </c>
      <c r="N65" s="28">
        <v>140.402948340379</v>
      </c>
    </row>
    <row r="66" spans="1:14">
      <c r="A66" s="5"/>
      <c r="B66" s="6"/>
      <c r="C66" s="5">
        <v>6</v>
      </c>
      <c r="D66" s="5">
        <v>3.5476432785549998</v>
      </c>
      <c r="E66" s="5">
        <v>5.5279044708983696</v>
      </c>
      <c r="F66" s="5">
        <v>1204.9983781200001</v>
      </c>
      <c r="G66" s="13">
        <v>125.13724227849301</v>
      </c>
      <c r="I66" s="6"/>
      <c r="J66" s="5">
        <v>6</v>
      </c>
      <c r="K66" s="5">
        <v>74.115467797999997</v>
      </c>
      <c r="L66" s="5">
        <v>63.810917436303399</v>
      </c>
      <c r="M66" s="5">
        <v>113.02317542999999</v>
      </c>
      <c r="N66" s="28">
        <v>138.72801844490601</v>
      </c>
    </row>
    <row r="67" spans="1:14">
      <c r="A67" s="5"/>
      <c r="B67" s="6"/>
      <c r="C67" s="5">
        <v>7</v>
      </c>
      <c r="D67" s="5">
        <v>3.6778540989774999</v>
      </c>
      <c r="E67" s="5">
        <v>5.5110749676035704</v>
      </c>
      <c r="F67" s="5">
        <v>1056.0978954669999</v>
      </c>
      <c r="G67" s="13">
        <v>123.00293098898401</v>
      </c>
      <c r="I67" s="6"/>
      <c r="J67" s="5">
        <v>7</v>
      </c>
      <c r="K67" s="5">
        <v>112.1178795438</v>
      </c>
      <c r="L67" s="5">
        <v>64.282813055740107</v>
      </c>
      <c r="M67" s="5">
        <v>110.43678548699999</v>
      </c>
      <c r="N67" s="28">
        <v>140.35550791391199</v>
      </c>
    </row>
    <row r="68" spans="1:14">
      <c r="A68" s="5"/>
      <c r="B68" s="6"/>
      <c r="C68" s="5">
        <v>8</v>
      </c>
      <c r="D68" s="5">
        <v>5.0017843764999999</v>
      </c>
      <c r="E68" s="5">
        <v>5.5584427238079597</v>
      </c>
      <c r="F68" s="5">
        <v>1148.0325542145299</v>
      </c>
      <c r="G68" s="13">
        <v>127.007476773785</v>
      </c>
      <c r="I68" s="6"/>
      <c r="J68" s="5">
        <v>8</v>
      </c>
      <c r="K68" s="5">
        <v>109.11257674389</v>
      </c>
      <c r="L68" s="5">
        <v>63.571242884483198</v>
      </c>
      <c r="M68" s="5">
        <v>110.987848853456</v>
      </c>
      <c r="N68" s="28">
        <v>140.62040360937601</v>
      </c>
    </row>
    <row r="69" spans="1:14">
      <c r="A69" s="5"/>
      <c r="B69" s="6"/>
      <c r="C69" s="5">
        <v>9</v>
      </c>
      <c r="D69" s="5" t="s">
        <v>32</v>
      </c>
      <c r="E69" s="5">
        <v>5.5167283208776396</v>
      </c>
      <c r="F69" s="5" t="s">
        <v>32</v>
      </c>
      <c r="G69" s="13">
        <v>124.41378942433199</v>
      </c>
      <c r="I69" s="6"/>
      <c r="J69" s="5">
        <v>9</v>
      </c>
      <c r="K69" s="5" t="s">
        <v>32</v>
      </c>
      <c r="L69" s="5">
        <v>63.916576931751202</v>
      </c>
      <c r="M69" s="5" t="s">
        <v>32</v>
      </c>
      <c r="N69" s="28">
        <v>140.63796446666501</v>
      </c>
    </row>
    <row r="70" spans="1:14">
      <c r="A70" s="5"/>
      <c r="B70" s="6" t="s">
        <v>18</v>
      </c>
      <c r="C70" s="5">
        <v>1</v>
      </c>
      <c r="D70" s="5">
        <v>10.7910158805173</v>
      </c>
      <c r="E70" s="5">
        <v>5.9214684019527999</v>
      </c>
      <c r="F70" s="5">
        <v>737.97525235035005</v>
      </c>
      <c r="G70" s="13">
        <v>377.384947143874</v>
      </c>
      <c r="I70" s="6" t="s">
        <v>18</v>
      </c>
      <c r="J70" s="5">
        <v>1</v>
      </c>
      <c r="K70" s="5">
        <v>83.484534214780396</v>
      </c>
      <c r="L70" s="5">
        <v>92.401914733089896</v>
      </c>
      <c r="M70" s="5">
        <v>59.186458689732298</v>
      </c>
      <c r="N70" s="28">
        <v>75.562716100969297</v>
      </c>
    </row>
    <row r="71" spans="1:14">
      <c r="A71" s="5"/>
      <c r="B71" s="6"/>
      <c r="C71" s="5">
        <v>2</v>
      </c>
      <c r="D71" s="5">
        <v>11.5725467298466</v>
      </c>
      <c r="E71" s="5">
        <v>5.8751904335353702</v>
      </c>
      <c r="F71" s="5">
        <v>657.05706426868301</v>
      </c>
      <c r="G71" s="13">
        <v>345.72438679567898</v>
      </c>
      <c r="I71" s="6"/>
      <c r="J71" s="5">
        <v>2</v>
      </c>
      <c r="K71" s="5">
        <v>84.076124730021903</v>
      </c>
      <c r="L71" s="5">
        <v>92.156856407256299</v>
      </c>
      <c r="M71" s="5">
        <v>62.232723427284398</v>
      </c>
      <c r="N71" s="28">
        <v>78.282056835050398</v>
      </c>
    </row>
    <row r="72" spans="1:14">
      <c r="A72" s="5"/>
      <c r="B72" s="6"/>
      <c r="C72" s="5">
        <v>3</v>
      </c>
      <c r="D72" s="5">
        <v>8.2172381241031491</v>
      </c>
      <c r="E72" s="5">
        <v>5.8775883330687204</v>
      </c>
      <c r="F72" s="5">
        <v>640.58313781406503</v>
      </c>
      <c r="G72" s="13">
        <v>348.51257430984998</v>
      </c>
      <c r="I72" s="6"/>
      <c r="J72" s="5">
        <v>3</v>
      </c>
      <c r="K72" s="5">
        <v>85.358023004527297</v>
      </c>
      <c r="L72" s="5">
        <v>92.404045203532405</v>
      </c>
      <c r="M72" s="5">
        <v>59.429873433873198</v>
      </c>
      <c r="N72" s="28">
        <v>77.468739963061694</v>
      </c>
    </row>
    <row r="73" spans="1:14">
      <c r="A73" s="5"/>
      <c r="B73" s="6"/>
      <c r="C73" s="5">
        <v>4</v>
      </c>
      <c r="D73" s="5">
        <v>19.135261041440401</v>
      </c>
      <c r="E73" s="5">
        <v>5.8958551735358302</v>
      </c>
      <c r="F73" s="5">
        <v>661.08542374332001</v>
      </c>
      <c r="G73" s="13">
        <v>346.96577089865298</v>
      </c>
      <c r="I73" s="6"/>
      <c r="J73" s="5">
        <v>4</v>
      </c>
      <c r="K73" s="5">
        <v>116.350029558177</v>
      </c>
      <c r="L73" s="5">
        <v>91.989780129168906</v>
      </c>
      <c r="M73" s="5">
        <v>65.055763284712597</v>
      </c>
      <c r="N73" s="28">
        <v>78.011314975538895</v>
      </c>
    </row>
    <row r="74" spans="1:14">
      <c r="A74" s="5"/>
      <c r="B74" s="6"/>
      <c r="C74" s="5">
        <v>5</v>
      </c>
      <c r="D74" s="5">
        <v>18.721836784686701</v>
      </c>
      <c r="E74" s="5">
        <v>5.9329921773049898</v>
      </c>
      <c r="F74" s="5">
        <v>607.89476235160998</v>
      </c>
      <c r="G74" s="13">
        <v>344.39488316646498</v>
      </c>
      <c r="I74" s="6"/>
      <c r="J74" s="5">
        <v>5</v>
      </c>
      <c r="K74" s="5">
        <v>115.05681149276499</v>
      </c>
      <c r="L74" s="5">
        <v>90.441139080313803</v>
      </c>
      <c r="M74" s="5">
        <v>70.045234233912197</v>
      </c>
      <c r="N74" s="28">
        <v>78.142864607068503</v>
      </c>
    </row>
    <row r="75" spans="1:14">
      <c r="A75" s="5"/>
      <c r="B75" s="6"/>
      <c r="C75" s="5">
        <v>6</v>
      </c>
      <c r="D75" s="5">
        <v>17.801415527112301</v>
      </c>
      <c r="E75" s="5">
        <v>5.9239679550004398</v>
      </c>
      <c r="F75" s="5">
        <v>631.56819696116395</v>
      </c>
      <c r="G75" s="13">
        <v>343.480435549817</v>
      </c>
      <c r="I75" s="6"/>
      <c r="J75" s="5">
        <v>6</v>
      </c>
      <c r="K75" s="5">
        <v>110.501728183906</v>
      </c>
      <c r="L75" s="5">
        <v>92.574314469863296</v>
      </c>
      <c r="M75" s="5">
        <v>72.801548094112704</v>
      </c>
      <c r="N75" s="28">
        <v>77.963853591551597</v>
      </c>
    </row>
    <row r="76" spans="1:14">
      <c r="A76" s="5"/>
      <c r="B76" s="6"/>
      <c r="C76" s="5">
        <v>7</v>
      </c>
      <c r="D76" s="5" t="s">
        <v>32</v>
      </c>
      <c r="E76" s="5">
        <v>5.9027998885437301</v>
      </c>
      <c r="F76" s="5" t="s">
        <v>32</v>
      </c>
      <c r="G76" s="13">
        <v>344.731920235443</v>
      </c>
      <c r="I76" s="6"/>
      <c r="J76" s="5">
        <v>7</v>
      </c>
      <c r="K76" s="5" t="s">
        <v>32</v>
      </c>
      <c r="L76" s="5">
        <v>92.349285503572105</v>
      </c>
      <c r="M76" s="5" t="s">
        <v>32</v>
      </c>
      <c r="N76" s="28">
        <v>78.121023290194699</v>
      </c>
    </row>
    <row r="77" spans="1:14">
      <c r="A77" s="5"/>
      <c r="B77" s="6"/>
      <c r="C77" s="5">
        <v>8</v>
      </c>
      <c r="D77" s="5" t="s">
        <v>32</v>
      </c>
      <c r="E77" s="5">
        <v>5.8421684848659003</v>
      </c>
      <c r="F77" s="5" t="s">
        <v>32</v>
      </c>
      <c r="G77" s="13">
        <v>339.28319344099901</v>
      </c>
      <c r="I77" s="6"/>
      <c r="J77" s="5">
        <v>8</v>
      </c>
      <c r="K77" s="5" t="s">
        <v>32</v>
      </c>
      <c r="L77" s="5">
        <v>93.110428528795893</v>
      </c>
      <c r="M77" s="5" t="s">
        <v>32</v>
      </c>
      <c r="N77" s="28">
        <v>78.629043244172095</v>
      </c>
    </row>
    <row r="78" spans="1:14">
      <c r="A78" s="5"/>
      <c r="B78" s="6"/>
      <c r="C78" s="5">
        <v>9</v>
      </c>
      <c r="D78" s="5" t="s">
        <v>32</v>
      </c>
      <c r="E78" s="5">
        <v>5.8811789997232298</v>
      </c>
      <c r="F78" s="5" t="s">
        <v>32</v>
      </c>
      <c r="G78" s="13">
        <v>339.86292973841302</v>
      </c>
      <c r="I78" s="6"/>
      <c r="J78" s="5">
        <v>9</v>
      </c>
      <c r="K78" s="5" t="s">
        <v>32</v>
      </c>
      <c r="L78" s="5">
        <v>89.690666832077</v>
      </c>
      <c r="M78" s="5" t="s">
        <v>32</v>
      </c>
      <c r="N78" s="28">
        <v>78.352614536760001</v>
      </c>
    </row>
    <row r="79" spans="1:14">
      <c r="A79" s="5"/>
      <c r="B79" s="6" t="s">
        <v>19</v>
      </c>
      <c r="C79" s="5">
        <v>1</v>
      </c>
      <c r="D79" s="5">
        <v>436.74924447394699</v>
      </c>
      <c r="E79" s="5">
        <v>6.4734346399726901</v>
      </c>
      <c r="F79" s="5">
        <v>9.4287512399428994</v>
      </c>
      <c r="G79" s="13" t="s">
        <v>32</v>
      </c>
      <c r="I79" s="6" t="s">
        <v>19</v>
      </c>
      <c r="J79" s="5">
        <v>1</v>
      </c>
      <c r="K79" s="5">
        <v>59.253372247190299</v>
      </c>
      <c r="L79" s="5">
        <v>114.926220353074</v>
      </c>
      <c r="M79" s="5">
        <v>86.148550849245595</v>
      </c>
      <c r="N79" s="13" t="s">
        <v>32</v>
      </c>
    </row>
    <row r="80" spans="1:14">
      <c r="A80" s="5"/>
      <c r="B80" s="6"/>
      <c r="C80" s="5">
        <v>2</v>
      </c>
      <c r="D80" s="5">
        <v>553.93727597345298</v>
      </c>
      <c r="E80" s="5">
        <v>6.2851480299956197</v>
      </c>
      <c r="F80" s="5">
        <v>8.5099563830464895</v>
      </c>
      <c r="G80" s="13">
        <v>103.214606531388</v>
      </c>
      <c r="I80" s="6"/>
      <c r="J80" s="5">
        <v>2</v>
      </c>
      <c r="K80" s="5">
        <v>58.136766207110199</v>
      </c>
      <c r="L80" s="5">
        <v>114.773609420656</v>
      </c>
      <c r="M80" s="5">
        <v>99.7912127383956</v>
      </c>
      <c r="N80" s="28">
        <v>79.379495327238402</v>
      </c>
    </row>
    <row r="81" spans="1:14">
      <c r="A81" s="5"/>
      <c r="B81" s="6"/>
      <c r="C81" s="5">
        <v>3</v>
      </c>
      <c r="D81" s="5">
        <v>497.613881620315</v>
      </c>
      <c r="E81" s="5">
        <v>6.34621592226953</v>
      </c>
      <c r="F81" s="5">
        <v>10.592482244925501</v>
      </c>
      <c r="G81" s="13">
        <v>100.888348099778</v>
      </c>
      <c r="I81" s="6"/>
      <c r="J81" s="5">
        <v>3</v>
      </c>
      <c r="K81" s="5">
        <v>60.598641626971798</v>
      </c>
      <c r="L81" s="5">
        <v>114.801366733473</v>
      </c>
      <c r="M81" s="5">
        <v>85.169588013573602</v>
      </c>
      <c r="N81" s="28">
        <v>76.875266323126496</v>
      </c>
    </row>
    <row r="82" spans="1:14">
      <c r="A82" s="5"/>
      <c r="B82" s="6"/>
      <c r="C82" s="5">
        <v>4</v>
      </c>
      <c r="D82" s="5">
        <v>464.87602023618899</v>
      </c>
      <c r="E82" s="5">
        <v>6.3403402556219302</v>
      </c>
      <c r="F82" s="5">
        <v>12.732480807485301</v>
      </c>
      <c r="G82" s="13">
        <v>100.463168608092</v>
      </c>
      <c r="I82" s="6"/>
      <c r="J82" s="5">
        <v>4</v>
      </c>
      <c r="K82" s="5">
        <v>69.019022063156598</v>
      </c>
      <c r="L82" s="5">
        <v>113.642366536</v>
      </c>
      <c r="M82" s="5">
        <v>68.363745926815596</v>
      </c>
      <c r="N82" s="28">
        <v>77.842703064381098</v>
      </c>
    </row>
    <row r="83" spans="1:14">
      <c r="A83" s="5"/>
      <c r="B83" s="6"/>
      <c r="C83" s="5">
        <v>5</v>
      </c>
      <c r="D83" s="5">
        <v>418.41807084600498</v>
      </c>
      <c r="E83" s="5">
        <v>6.3640708605312497</v>
      </c>
      <c r="F83" s="5">
        <v>18.0410607185574</v>
      </c>
      <c r="G83" s="13">
        <v>100.032529115043</v>
      </c>
      <c r="I83" s="6"/>
      <c r="J83" s="5">
        <v>5</v>
      </c>
      <c r="K83" s="5">
        <v>61.465013776140303</v>
      </c>
      <c r="L83" s="5">
        <v>114.375135561324</v>
      </c>
      <c r="M83" s="5">
        <v>69.485961884761196</v>
      </c>
      <c r="N83" s="28">
        <v>78.535958444468804</v>
      </c>
    </row>
    <row r="84" spans="1:14">
      <c r="A84" s="5"/>
      <c r="B84" s="6"/>
      <c r="C84" s="5">
        <v>6</v>
      </c>
      <c r="D84" s="5">
        <v>406.79000032729999</v>
      </c>
      <c r="E84" s="5">
        <v>6.3780052079362903</v>
      </c>
      <c r="F84" s="5">
        <v>12.398954854624099</v>
      </c>
      <c r="G84" s="13">
        <v>98.430965906265598</v>
      </c>
      <c r="I84" s="6"/>
      <c r="J84" s="5">
        <v>6</v>
      </c>
      <c r="K84" s="5">
        <v>68.600265498620104</v>
      </c>
      <c r="L84" s="5">
        <v>114.45304698526201</v>
      </c>
      <c r="M84" s="5">
        <v>82.359756843892299</v>
      </c>
      <c r="N84" s="28">
        <v>78.320680166111799</v>
      </c>
    </row>
    <row r="85" spans="1:14">
      <c r="A85" s="5"/>
      <c r="B85" s="6"/>
      <c r="C85" s="5">
        <v>7</v>
      </c>
      <c r="D85" s="5">
        <v>519.44528169155797</v>
      </c>
      <c r="E85" s="5">
        <v>6.3452349729159998</v>
      </c>
      <c r="F85" s="5">
        <v>16.506354196282999</v>
      </c>
      <c r="G85" s="13">
        <v>99.611361462739893</v>
      </c>
      <c r="I85" s="6"/>
      <c r="J85" s="5">
        <v>7</v>
      </c>
      <c r="K85" s="5">
        <v>66.827859745612201</v>
      </c>
      <c r="L85" s="5">
        <v>114.88236115874599</v>
      </c>
      <c r="M85" s="5">
        <v>68.857316603471006</v>
      </c>
      <c r="N85" s="28">
        <v>76.029414279986995</v>
      </c>
    </row>
    <row r="86" spans="1:14">
      <c r="A86" s="5"/>
      <c r="B86" s="6"/>
      <c r="C86" s="5">
        <v>8</v>
      </c>
      <c r="D86" s="5">
        <v>520.03801026747203</v>
      </c>
      <c r="E86" s="5">
        <v>6.3597419022655401</v>
      </c>
      <c r="F86" s="5">
        <v>14.914365932217001</v>
      </c>
      <c r="G86" s="13">
        <v>98.453238845223296</v>
      </c>
      <c r="I86" s="6"/>
      <c r="J86" s="5">
        <v>8</v>
      </c>
      <c r="K86" s="5">
        <v>65.852412788662306</v>
      </c>
      <c r="L86" s="5">
        <v>114.122888420365</v>
      </c>
      <c r="M86" s="5">
        <v>70.197819475665497</v>
      </c>
      <c r="N86" s="28">
        <v>77.382505173484503</v>
      </c>
    </row>
    <row r="87" spans="1:14">
      <c r="A87" s="5"/>
      <c r="B87" s="6"/>
      <c r="C87" s="5">
        <v>9</v>
      </c>
      <c r="D87" s="5">
        <v>500.59509352993302</v>
      </c>
      <c r="E87" s="5">
        <v>6.3790294318895198</v>
      </c>
      <c r="F87" s="5">
        <v>12.9998685183969</v>
      </c>
      <c r="G87" s="13">
        <v>98.507396996871194</v>
      </c>
      <c r="I87" s="6"/>
      <c r="J87" s="5">
        <v>9</v>
      </c>
      <c r="K87" s="5">
        <v>65.938278991237894</v>
      </c>
      <c r="L87" s="5">
        <v>113.272176842658</v>
      </c>
      <c r="M87" s="5">
        <v>75.316216670782097</v>
      </c>
      <c r="N87" s="28">
        <v>76.512793099159495</v>
      </c>
    </row>
    <row r="88" spans="1:14">
      <c r="A88" s="5"/>
      <c r="B88" s="6" t="s">
        <v>20</v>
      </c>
      <c r="C88" s="5">
        <v>1</v>
      </c>
      <c r="D88" s="5">
        <v>1.8117693593845601</v>
      </c>
      <c r="E88" s="5">
        <v>6.6465163702590102</v>
      </c>
      <c r="F88" s="5">
        <v>261.31620635789199</v>
      </c>
      <c r="G88" s="13">
        <v>14.7840295144147</v>
      </c>
      <c r="I88" s="6" t="s">
        <v>20</v>
      </c>
      <c r="J88" s="5">
        <v>1</v>
      </c>
      <c r="K88" s="5">
        <v>106.15147868342601</v>
      </c>
      <c r="L88" s="5">
        <v>71.607006687852504</v>
      </c>
      <c r="M88" s="5">
        <v>58.417019721265703</v>
      </c>
      <c r="N88" s="28">
        <v>86.567820908890695</v>
      </c>
    </row>
    <row r="89" spans="1:14">
      <c r="A89" s="5"/>
      <c r="B89" s="6"/>
      <c r="C89" s="5">
        <v>2</v>
      </c>
      <c r="D89" s="5">
        <v>17.124997588897902</v>
      </c>
      <c r="E89" s="5">
        <v>6.6106139399016</v>
      </c>
      <c r="F89" s="5">
        <v>274.59194912617602</v>
      </c>
      <c r="G89" s="13">
        <v>14.5763081741521</v>
      </c>
      <c r="I89" s="6"/>
      <c r="J89" s="5">
        <v>2</v>
      </c>
      <c r="K89" s="5">
        <v>78.2191778049432</v>
      </c>
      <c r="L89" s="5">
        <v>71.721223832652399</v>
      </c>
      <c r="M89" s="5">
        <v>54.341346236169898</v>
      </c>
      <c r="N89" s="28">
        <v>85.922222769055793</v>
      </c>
    </row>
    <row r="90" spans="1:14">
      <c r="A90" s="5"/>
      <c r="B90" s="6"/>
      <c r="C90" s="5">
        <v>3</v>
      </c>
      <c r="D90" s="5">
        <v>11.812540119469601</v>
      </c>
      <c r="E90" s="5">
        <v>6.5814109003572501</v>
      </c>
      <c r="F90" s="5">
        <v>291.79110172141202</v>
      </c>
      <c r="G90" s="13">
        <v>14.627253674591801</v>
      </c>
      <c r="I90" s="6"/>
      <c r="J90" s="5">
        <v>3</v>
      </c>
      <c r="K90" s="5">
        <v>90.633689019449093</v>
      </c>
      <c r="L90" s="5">
        <v>71.350252362108407</v>
      </c>
      <c r="M90" s="5">
        <v>50.0118586503879</v>
      </c>
      <c r="N90" s="28">
        <v>85.129263463510796</v>
      </c>
    </row>
    <row r="91" spans="1:14">
      <c r="A91" s="5"/>
      <c r="B91" s="6"/>
      <c r="C91" s="5">
        <v>4</v>
      </c>
      <c r="D91" s="5">
        <v>14.8407715573584</v>
      </c>
      <c r="E91" s="5">
        <v>6.6121178287662996</v>
      </c>
      <c r="F91" s="5">
        <v>318.90200793404</v>
      </c>
      <c r="G91" s="13">
        <v>14.608439238866101</v>
      </c>
      <c r="I91" s="6"/>
      <c r="J91" s="5">
        <v>4</v>
      </c>
      <c r="K91" s="5">
        <v>98.5434121309207</v>
      </c>
      <c r="L91" s="5">
        <v>69.462519883096903</v>
      </c>
      <c r="M91" s="5">
        <v>79.140696001886099</v>
      </c>
      <c r="N91" s="28">
        <v>86.298822575992503</v>
      </c>
    </row>
    <row r="92" spans="1:14">
      <c r="A92" s="5"/>
      <c r="B92" s="6"/>
      <c r="C92" s="5">
        <v>5</v>
      </c>
      <c r="D92" s="5">
        <v>15.418562854754301</v>
      </c>
      <c r="E92" s="5">
        <v>6.6017842515093097</v>
      </c>
      <c r="F92" s="5">
        <v>352.00419005336403</v>
      </c>
      <c r="G92" s="13">
        <v>14.531033371241801</v>
      </c>
      <c r="I92" s="6"/>
      <c r="J92" s="5">
        <v>5</v>
      </c>
      <c r="K92" s="5">
        <v>96.171615767152602</v>
      </c>
      <c r="L92" s="5">
        <v>71.539265717070705</v>
      </c>
      <c r="M92" s="5">
        <v>81.356608696307703</v>
      </c>
      <c r="N92" s="28">
        <v>87.795353932949197</v>
      </c>
    </row>
    <row r="93" spans="1:14">
      <c r="A93" s="5"/>
      <c r="B93" s="6"/>
      <c r="C93" s="5">
        <v>6</v>
      </c>
      <c r="D93" s="5">
        <v>15.438134039279699</v>
      </c>
      <c r="E93" s="5">
        <v>6.5689618657480997</v>
      </c>
      <c r="F93" s="5">
        <v>345.058687693423</v>
      </c>
      <c r="G93" s="13">
        <v>14.2797396976984</v>
      </c>
      <c r="I93" s="6"/>
      <c r="J93" s="5">
        <v>6</v>
      </c>
      <c r="K93" s="5">
        <v>97.5580252208498</v>
      </c>
      <c r="L93" s="5">
        <v>70.778699147415693</v>
      </c>
      <c r="M93" s="5">
        <v>76.257841504236396</v>
      </c>
      <c r="N93" s="28">
        <v>86.736244075969495</v>
      </c>
    </row>
    <row r="94" spans="1:14">
      <c r="A94" s="5"/>
      <c r="B94" s="38"/>
      <c r="C94" s="5">
        <v>7</v>
      </c>
      <c r="D94" s="5" t="s">
        <v>32</v>
      </c>
      <c r="E94" s="36">
        <v>6.5248130460237999</v>
      </c>
      <c r="F94" s="5" t="s">
        <v>32</v>
      </c>
      <c r="G94" s="28">
        <v>14.340615017054899</v>
      </c>
      <c r="I94" s="38"/>
      <c r="J94" s="5">
        <v>7</v>
      </c>
      <c r="K94" s="5" t="s">
        <v>32</v>
      </c>
      <c r="L94" s="27">
        <v>70.215066315762897</v>
      </c>
      <c r="M94" s="5" t="s">
        <v>32</v>
      </c>
      <c r="N94" s="28">
        <v>86.541236800431506</v>
      </c>
    </row>
    <row r="95" spans="1:14">
      <c r="A95" s="5"/>
      <c r="B95" s="38"/>
      <c r="C95" s="5">
        <v>8</v>
      </c>
      <c r="D95" s="5" t="s">
        <v>32</v>
      </c>
      <c r="E95" s="36">
        <v>6.5417417409337801</v>
      </c>
      <c r="F95" s="5" t="s">
        <v>32</v>
      </c>
      <c r="G95" s="28">
        <v>14.2951767707945</v>
      </c>
      <c r="I95" s="38"/>
      <c r="J95" s="5">
        <v>8</v>
      </c>
      <c r="K95" s="5" t="s">
        <v>32</v>
      </c>
      <c r="L95" s="27">
        <v>69.312765197779996</v>
      </c>
      <c r="M95" s="5" t="s">
        <v>32</v>
      </c>
      <c r="N95" s="28">
        <v>86.126753460687695</v>
      </c>
    </row>
    <row r="96" spans="1:14" ht="15.75" thickBot="1">
      <c r="A96" s="5"/>
      <c r="B96" s="39"/>
      <c r="C96" s="18">
        <v>9</v>
      </c>
      <c r="D96" s="18" t="s">
        <v>32</v>
      </c>
      <c r="E96" s="37">
        <v>6.5153814609172001</v>
      </c>
      <c r="F96" s="18" t="s">
        <v>32</v>
      </c>
      <c r="G96" s="31" t="s">
        <v>32</v>
      </c>
      <c r="I96" s="39"/>
      <c r="J96" s="18">
        <v>9</v>
      </c>
      <c r="K96" s="18" t="s">
        <v>32</v>
      </c>
      <c r="L96" s="30">
        <v>70.507769988306407</v>
      </c>
      <c r="M96" s="18" t="s">
        <v>32</v>
      </c>
      <c r="N96" s="31" t="s">
        <v>32</v>
      </c>
    </row>
    <row r="97" spans="2:2">
      <c r="B97" s="32" t="s">
        <v>84</v>
      </c>
    </row>
    <row r="98" spans="2:2">
      <c r="B98" s="24" t="s">
        <v>123</v>
      </c>
    </row>
    <row r="99" spans="2:2">
      <c r="B99" s="24" t="s">
        <v>124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Q61"/>
  <sheetViews>
    <sheetView zoomScale="130" zoomScaleNormal="130" zoomScalePageLayoutView="130" workbookViewId="0">
      <selection activeCell="B61" sqref="B61"/>
    </sheetView>
  </sheetViews>
  <sheetFormatPr defaultColWidth="8.85546875" defaultRowHeight="15"/>
  <cols>
    <col min="1" max="1" width="11.140625" customWidth="1"/>
    <col min="2" max="2" width="39.85546875" style="49" customWidth="1"/>
    <col min="3" max="3" width="8.85546875" style="24"/>
    <col min="4" max="4" width="17.42578125" style="24" customWidth="1"/>
    <col min="5" max="5" width="15.42578125" style="24" customWidth="1"/>
    <col min="6" max="6" width="22.42578125" style="24" customWidth="1"/>
    <col min="7" max="7" width="25.85546875" style="24" customWidth="1"/>
    <col min="8" max="9" width="8.85546875" style="24"/>
    <col min="10" max="10" width="7.85546875" style="2" customWidth="1"/>
    <col min="11" max="11" width="8.85546875" style="24"/>
    <col min="12" max="12" width="15.42578125" style="24" customWidth="1"/>
    <col min="13" max="13" width="15.28515625" style="24" customWidth="1"/>
    <col min="14" max="14" width="22.28515625" style="24" customWidth="1"/>
    <col min="15" max="15" width="26.28515625" style="24" customWidth="1"/>
    <col min="16" max="17" width="8.85546875" style="24"/>
    <col min="18" max="18" width="8.85546875" style="2"/>
    <col min="19" max="19" width="8.85546875" style="24"/>
    <col min="20" max="20" width="15.28515625" style="24" customWidth="1"/>
    <col min="21" max="21" width="16.42578125" style="24" customWidth="1"/>
    <col min="22" max="22" width="22.85546875" style="24" customWidth="1"/>
    <col min="23" max="23" width="27.140625" style="24" customWidth="1"/>
    <col min="24" max="25" width="8.85546875" style="24"/>
    <col min="26" max="26" width="7.85546875" style="24" customWidth="1"/>
    <col min="27" max="27" width="7.42578125" style="24" customWidth="1"/>
    <col min="28" max="28" width="7.140625" style="24" customWidth="1"/>
    <col min="29" max="29" width="7.28515625" style="24" customWidth="1"/>
    <col min="30" max="30" width="16.28515625" style="24" customWidth="1"/>
    <col min="31" max="31" width="15.7109375" style="24" customWidth="1"/>
    <col min="32" max="32" width="16.42578125" style="24" customWidth="1"/>
    <col min="33" max="33" width="15.28515625" style="24" customWidth="1"/>
    <col min="34" max="34" width="17.140625" style="24" customWidth="1"/>
    <col min="35" max="35" width="15.7109375" style="24" customWidth="1"/>
    <col min="36" max="36" width="5.28515625" style="24" customWidth="1"/>
    <col min="37" max="37" width="6" style="24" customWidth="1"/>
    <col min="38" max="39" width="8.85546875" style="24"/>
    <col min="40" max="40" width="5.42578125" style="24" customWidth="1"/>
    <col min="41" max="42" width="8.85546875" style="24"/>
    <col min="43" max="43" width="6.140625" style="24" customWidth="1"/>
    <col min="44" max="46" width="8.85546875" style="24"/>
    <col min="47" max="47" width="16.42578125" style="24" customWidth="1"/>
    <col min="48" max="48" width="15.42578125" style="24" customWidth="1"/>
    <col min="49" max="49" width="23.28515625" style="24" customWidth="1"/>
    <col min="50" max="50" width="25.85546875" style="24" customWidth="1"/>
    <col min="51" max="54" width="8.85546875" style="24"/>
    <col min="55" max="55" width="16.7109375" style="24" customWidth="1"/>
    <col min="56" max="56" width="14.42578125" style="24" customWidth="1"/>
    <col min="57" max="57" width="22.28515625" style="24" customWidth="1"/>
    <col min="58" max="58" width="26.85546875" style="24" customWidth="1"/>
    <col min="59" max="62" width="8.85546875" style="24"/>
    <col min="63" max="63" width="15.85546875" style="24" customWidth="1"/>
    <col min="64" max="64" width="15" style="24" customWidth="1"/>
    <col min="65" max="65" width="22.140625" style="24" customWidth="1"/>
    <col min="66" max="66" width="26.28515625" style="24" customWidth="1"/>
    <col min="67" max="69" width="8.85546875" style="24"/>
    <col min="70" max="70" width="6.85546875" style="24" customWidth="1"/>
    <col min="71" max="71" width="7.28515625" style="24" customWidth="1"/>
    <col min="72" max="72" width="6.42578125" style="24" customWidth="1"/>
    <col min="73" max="73" width="17.140625" style="24" customWidth="1"/>
    <col min="74" max="74" width="15" style="24" customWidth="1"/>
    <col min="75" max="75" width="17" style="24" customWidth="1"/>
    <col min="76" max="76" width="15" style="24" customWidth="1"/>
    <col min="77" max="77" width="16.7109375" style="24" customWidth="1"/>
    <col min="78" max="78" width="15.42578125" style="24" customWidth="1"/>
    <col min="79" max="79" width="4.7109375" style="24" customWidth="1"/>
    <col min="80" max="80" width="6.140625" style="24" customWidth="1"/>
    <col min="81" max="82" width="8.85546875" style="24"/>
    <col min="83" max="83" width="6.140625" style="24" customWidth="1"/>
    <col min="84" max="85" width="8.85546875" style="24"/>
    <col min="86" max="86" width="6.7109375" style="24" customWidth="1"/>
    <col min="87" max="95" width="8.85546875" style="24"/>
  </cols>
  <sheetData>
    <row r="2" spans="2:95">
      <c r="B2" s="45" t="s">
        <v>83</v>
      </c>
    </row>
    <row r="3" spans="2:95" ht="15.95" thickBot="1">
      <c r="B3" s="24" t="s">
        <v>82</v>
      </c>
    </row>
    <row r="4" spans="2:95" s="117" customFormat="1">
      <c r="B4" s="99"/>
      <c r="C4" s="92" t="s">
        <v>5</v>
      </c>
      <c r="D4" s="100"/>
      <c r="E4" s="100"/>
      <c r="F4" s="100"/>
      <c r="G4" s="100"/>
      <c r="H4" s="100"/>
      <c r="I4" s="100"/>
      <c r="J4" s="101"/>
      <c r="K4" s="102"/>
      <c r="L4" s="100"/>
      <c r="M4" s="100"/>
      <c r="N4" s="100"/>
      <c r="O4" s="100"/>
      <c r="P4" s="100"/>
      <c r="Q4" s="100"/>
      <c r="R4" s="101"/>
      <c r="S4" s="102"/>
      <c r="T4" s="100"/>
      <c r="U4" s="100"/>
      <c r="V4" s="100"/>
      <c r="W4" s="100"/>
      <c r="X4" s="100"/>
      <c r="Y4" s="100"/>
      <c r="Z4" s="114"/>
      <c r="AA4" s="102"/>
      <c r="AB4" s="100"/>
      <c r="AC4" s="100"/>
      <c r="AD4" s="100"/>
      <c r="AE4" s="100"/>
      <c r="AF4" s="100"/>
      <c r="AG4" s="100"/>
      <c r="AH4" s="100"/>
      <c r="AI4" s="114"/>
      <c r="AJ4" s="102"/>
      <c r="AK4" s="100"/>
      <c r="AL4" s="100"/>
      <c r="AM4" s="100"/>
      <c r="AN4" s="100"/>
      <c r="AO4" s="100"/>
      <c r="AP4" s="100"/>
      <c r="AQ4" s="100"/>
      <c r="AR4" s="100"/>
      <c r="AS4" s="115"/>
      <c r="AT4" s="116" t="s">
        <v>4</v>
      </c>
      <c r="AU4" s="100"/>
      <c r="AV4" s="100"/>
      <c r="AW4" s="100"/>
      <c r="AX4" s="100"/>
      <c r="AY4" s="100"/>
      <c r="AZ4" s="100"/>
      <c r="BA4" s="100"/>
      <c r="BB4" s="102"/>
      <c r="BC4" s="100"/>
      <c r="BD4" s="100"/>
      <c r="BE4" s="100"/>
      <c r="BF4" s="100"/>
      <c r="BG4" s="100"/>
      <c r="BH4" s="100"/>
      <c r="BI4" s="114"/>
      <c r="BJ4" s="102"/>
      <c r="BK4" s="100"/>
      <c r="BL4" s="100"/>
      <c r="BM4" s="100"/>
      <c r="BN4" s="100"/>
      <c r="BO4" s="100"/>
      <c r="BP4" s="100"/>
      <c r="BQ4" s="114"/>
      <c r="BR4" s="102"/>
      <c r="BS4" s="100"/>
      <c r="BT4" s="100"/>
      <c r="BU4" s="100"/>
      <c r="BV4" s="100"/>
      <c r="BW4" s="100"/>
      <c r="BX4" s="100"/>
      <c r="BY4" s="100"/>
      <c r="BZ4" s="114"/>
      <c r="CA4" s="102"/>
      <c r="CB4" s="100"/>
      <c r="CC4" s="100"/>
      <c r="CD4" s="100"/>
      <c r="CE4" s="100"/>
      <c r="CF4" s="100"/>
      <c r="CG4" s="100"/>
      <c r="CH4" s="100"/>
      <c r="CI4" s="100"/>
      <c r="CJ4" s="115"/>
      <c r="CK4" s="45"/>
      <c r="CL4" s="45"/>
      <c r="CM4" s="45"/>
      <c r="CN4" s="45"/>
      <c r="CO4" s="45"/>
      <c r="CP4" s="45"/>
      <c r="CQ4" s="89"/>
    </row>
    <row r="5" spans="2:95" s="117" customFormat="1" ht="15.95">
      <c r="B5" s="103"/>
      <c r="C5" s="104" t="s">
        <v>94</v>
      </c>
      <c r="D5" s="89"/>
      <c r="E5" s="89"/>
      <c r="F5" s="105"/>
      <c r="G5" s="105"/>
      <c r="H5" s="105"/>
      <c r="I5" s="105"/>
      <c r="J5" s="106"/>
      <c r="K5" s="107" t="s">
        <v>95</v>
      </c>
      <c r="L5" s="108"/>
      <c r="M5" s="108"/>
      <c r="N5" s="118"/>
      <c r="O5" s="118"/>
      <c r="P5" s="118"/>
      <c r="Q5" s="118"/>
      <c r="R5" s="119"/>
      <c r="S5" s="107" t="s">
        <v>98</v>
      </c>
      <c r="T5" s="89"/>
      <c r="U5" s="89"/>
      <c r="V5" s="105"/>
      <c r="W5" s="105"/>
      <c r="X5" s="105"/>
      <c r="Y5" s="105"/>
      <c r="Z5" s="106"/>
      <c r="AA5" s="107" t="s">
        <v>99</v>
      </c>
      <c r="AB5" s="108" t="s">
        <v>100</v>
      </c>
      <c r="AC5" s="108" t="s">
        <v>101</v>
      </c>
      <c r="AD5" s="108" t="s">
        <v>102</v>
      </c>
      <c r="AE5" s="108"/>
      <c r="AF5" s="108" t="s">
        <v>100</v>
      </c>
      <c r="AG5" s="108"/>
      <c r="AH5" s="108" t="s">
        <v>103</v>
      </c>
      <c r="AI5" s="119"/>
      <c r="AJ5" s="120" t="s">
        <v>21</v>
      </c>
      <c r="AK5" s="89"/>
      <c r="AL5" s="89"/>
      <c r="AM5" s="89"/>
      <c r="AN5" s="89"/>
      <c r="AO5" s="89"/>
      <c r="AP5" s="89"/>
      <c r="AQ5" s="89"/>
      <c r="AR5" s="89"/>
      <c r="AS5" s="121"/>
      <c r="AT5" s="122" t="s">
        <v>94</v>
      </c>
      <c r="AU5" s="122"/>
      <c r="AV5" s="122"/>
      <c r="AW5" s="123"/>
      <c r="AX5" s="123"/>
      <c r="AY5" s="123"/>
      <c r="AZ5" s="123"/>
      <c r="BA5" s="122"/>
      <c r="BB5" s="107" t="s">
        <v>95</v>
      </c>
      <c r="BC5" s="108"/>
      <c r="BD5" s="108"/>
      <c r="BE5" s="118"/>
      <c r="BF5" s="118"/>
      <c r="BG5" s="118"/>
      <c r="BH5" s="118"/>
      <c r="BI5" s="119"/>
      <c r="BJ5" s="107" t="s">
        <v>98</v>
      </c>
      <c r="BK5" s="89"/>
      <c r="BL5" s="89"/>
      <c r="BM5" s="105"/>
      <c r="BN5" s="105"/>
      <c r="BO5" s="105"/>
      <c r="BP5" s="105"/>
      <c r="BQ5" s="106"/>
      <c r="BR5" s="107" t="s">
        <v>99</v>
      </c>
      <c r="BS5" s="108" t="s">
        <v>100</v>
      </c>
      <c r="BT5" s="108" t="s">
        <v>104</v>
      </c>
      <c r="BU5" s="108" t="s">
        <v>102</v>
      </c>
      <c r="BV5" s="124"/>
      <c r="BW5" s="108" t="s">
        <v>100</v>
      </c>
      <c r="BX5" s="124"/>
      <c r="BY5" s="108" t="s">
        <v>103</v>
      </c>
      <c r="BZ5" s="125"/>
      <c r="CA5" s="126" t="s">
        <v>21</v>
      </c>
      <c r="CB5" s="45"/>
      <c r="CC5" s="45"/>
      <c r="CD5" s="45"/>
      <c r="CE5" s="45"/>
      <c r="CF5" s="45"/>
      <c r="CG5" s="45"/>
      <c r="CH5" s="45"/>
      <c r="CI5" s="45"/>
      <c r="CJ5" s="127"/>
      <c r="CK5" s="45"/>
      <c r="CL5" s="45"/>
      <c r="CM5" s="45"/>
      <c r="CN5" s="45"/>
      <c r="CO5" s="45"/>
      <c r="CP5" s="45"/>
      <c r="CQ5" s="89"/>
    </row>
    <row r="6" spans="2:95" s="117" customFormat="1" ht="15.95">
      <c r="B6" s="109" t="s">
        <v>111</v>
      </c>
      <c r="C6" s="110" t="s">
        <v>22</v>
      </c>
      <c r="D6" s="111" t="s">
        <v>24</v>
      </c>
      <c r="E6" s="111" t="s">
        <v>23</v>
      </c>
      <c r="F6" s="111" t="s">
        <v>80</v>
      </c>
      <c r="G6" s="111" t="s">
        <v>96</v>
      </c>
      <c r="H6" s="111" t="s">
        <v>1</v>
      </c>
      <c r="I6" s="111" t="s">
        <v>6</v>
      </c>
      <c r="J6" s="112" t="s">
        <v>97</v>
      </c>
      <c r="K6" s="113" t="s">
        <v>22</v>
      </c>
      <c r="L6" s="111" t="s">
        <v>24</v>
      </c>
      <c r="M6" s="111" t="s">
        <v>23</v>
      </c>
      <c r="N6" s="111" t="s">
        <v>80</v>
      </c>
      <c r="O6" s="111" t="s">
        <v>96</v>
      </c>
      <c r="P6" s="111" t="s">
        <v>1</v>
      </c>
      <c r="Q6" s="111" t="s">
        <v>6</v>
      </c>
      <c r="R6" s="128" t="s">
        <v>97</v>
      </c>
      <c r="S6" s="129" t="s">
        <v>22</v>
      </c>
      <c r="T6" s="130" t="s">
        <v>24</v>
      </c>
      <c r="U6" s="130" t="s">
        <v>23</v>
      </c>
      <c r="V6" s="130" t="s">
        <v>80</v>
      </c>
      <c r="W6" s="130" t="s">
        <v>96</v>
      </c>
      <c r="X6" s="130" t="s">
        <v>1</v>
      </c>
      <c r="Y6" s="130" t="s">
        <v>6</v>
      </c>
      <c r="Z6" s="128" t="s">
        <v>97</v>
      </c>
      <c r="AA6" s="131" t="s">
        <v>97</v>
      </c>
      <c r="AB6" s="132" t="s">
        <v>105</v>
      </c>
      <c r="AC6" s="132" t="s">
        <v>97</v>
      </c>
      <c r="AD6" s="111" t="s">
        <v>24</v>
      </c>
      <c r="AE6" s="111" t="s">
        <v>25</v>
      </c>
      <c r="AF6" s="111" t="s">
        <v>24</v>
      </c>
      <c r="AG6" s="111" t="s">
        <v>25</v>
      </c>
      <c r="AH6" s="111" t="s">
        <v>24</v>
      </c>
      <c r="AI6" s="112" t="s">
        <v>25</v>
      </c>
      <c r="AJ6" s="129" t="s">
        <v>106</v>
      </c>
      <c r="AK6" s="133" t="s">
        <v>107</v>
      </c>
      <c r="AL6" s="111" t="s">
        <v>1</v>
      </c>
      <c r="AM6" s="111" t="s">
        <v>6</v>
      </c>
      <c r="AN6" s="133" t="s">
        <v>108</v>
      </c>
      <c r="AO6" s="111" t="s">
        <v>1</v>
      </c>
      <c r="AP6" s="111" t="s">
        <v>6</v>
      </c>
      <c r="AQ6" s="133" t="s">
        <v>109</v>
      </c>
      <c r="AR6" s="111" t="s">
        <v>1</v>
      </c>
      <c r="AS6" s="134" t="s">
        <v>6</v>
      </c>
      <c r="AT6" s="111" t="s">
        <v>22</v>
      </c>
      <c r="AU6" s="111" t="s">
        <v>24</v>
      </c>
      <c r="AV6" s="111" t="s">
        <v>23</v>
      </c>
      <c r="AW6" s="111" t="s">
        <v>80</v>
      </c>
      <c r="AX6" s="111" t="s">
        <v>96</v>
      </c>
      <c r="AY6" s="111" t="s">
        <v>1</v>
      </c>
      <c r="AZ6" s="111" t="s">
        <v>6</v>
      </c>
      <c r="BA6" s="111" t="s">
        <v>97</v>
      </c>
      <c r="BB6" s="113" t="s">
        <v>22</v>
      </c>
      <c r="BC6" s="111" t="s">
        <v>24</v>
      </c>
      <c r="BD6" s="111" t="s">
        <v>23</v>
      </c>
      <c r="BE6" s="111" t="s">
        <v>80</v>
      </c>
      <c r="BF6" s="111" t="s">
        <v>110</v>
      </c>
      <c r="BG6" s="111" t="s">
        <v>1</v>
      </c>
      <c r="BH6" s="111" t="s">
        <v>6</v>
      </c>
      <c r="BI6" s="112" t="s">
        <v>97</v>
      </c>
      <c r="BJ6" s="129" t="s">
        <v>22</v>
      </c>
      <c r="BK6" s="130" t="s">
        <v>24</v>
      </c>
      <c r="BL6" s="130" t="s">
        <v>23</v>
      </c>
      <c r="BM6" s="130" t="s">
        <v>80</v>
      </c>
      <c r="BN6" s="130" t="s">
        <v>96</v>
      </c>
      <c r="BO6" s="130" t="s">
        <v>1</v>
      </c>
      <c r="BP6" s="130" t="s">
        <v>6</v>
      </c>
      <c r="BQ6" s="106" t="s">
        <v>97</v>
      </c>
      <c r="BR6" s="131" t="s">
        <v>97</v>
      </c>
      <c r="BS6" s="132" t="s">
        <v>105</v>
      </c>
      <c r="BT6" s="132" t="s">
        <v>97</v>
      </c>
      <c r="BU6" s="111" t="s">
        <v>24</v>
      </c>
      <c r="BV6" s="111" t="s">
        <v>25</v>
      </c>
      <c r="BW6" s="111" t="s">
        <v>24</v>
      </c>
      <c r="BX6" s="111" t="s">
        <v>25</v>
      </c>
      <c r="BY6" s="111" t="s">
        <v>24</v>
      </c>
      <c r="BZ6" s="112" t="s">
        <v>25</v>
      </c>
      <c r="CA6" s="129" t="s">
        <v>106</v>
      </c>
      <c r="CB6" s="133" t="s">
        <v>107</v>
      </c>
      <c r="CC6" s="111" t="s">
        <v>1</v>
      </c>
      <c r="CD6" s="111" t="s">
        <v>6</v>
      </c>
      <c r="CE6" s="133" t="s">
        <v>108</v>
      </c>
      <c r="CF6" s="111" t="s">
        <v>1</v>
      </c>
      <c r="CG6" s="111" t="s">
        <v>6</v>
      </c>
      <c r="CH6" s="133" t="s">
        <v>109</v>
      </c>
      <c r="CI6" s="111" t="s">
        <v>1</v>
      </c>
      <c r="CJ6" s="134" t="s">
        <v>6</v>
      </c>
      <c r="CK6" s="108"/>
      <c r="CL6" s="108"/>
      <c r="CM6" s="108"/>
      <c r="CN6" s="108"/>
      <c r="CO6" s="108"/>
      <c r="CP6" s="108"/>
      <c r="CQ6" s="108"/>
    </row>
    <row r="7" spans="2:95" ht="14.25" customHeight="1">
      <c r="B7" s="75" t="s">
        <v>79</v>
      </c>
      <c r="C7" s="9">
        <v>1</v>
      </c>
      <c r="D7" s="5">
        <v>226</v>
      </c>
      <c r="E7" s="5">
        <v>180</v>
      </c>
      <c r="F7" s="5">
        <f>D7/E7</f>
        <v>1.2555555555555555</v>
      </c>
      <c r="G7" s="5">
        <f>LOG(F7,2)</f>
        <v>0.32832586608551301</v>
      </c>
      <c r="H7" s="4">
        <f>AVERAGE(G7:G15)</f>
        <v>0.36246294527373973</v>
      </c>
      <c r="I7" s="4">
        <f>STDEVA(G7:G15)</f>
        <v>6.1054394969606948E-2</v>
      </c>
      <c r="J7" s="52">
        <v>3.5999999999999997E-2</v>
      </c>
      <c r="K7" s="51">
        <v>1</v>
      </c>
      <c r="L7" s="5">
        <v>150</v>
      </c>
      <c r="M7" s="5">
        <v>122</v>
      </c>
      <c r="N7" s="5">
        <f>L7/M7</f>
        <v>1.2295081967213115</v>
      </c>
      <c r="O7" s="5">
        <f>LOG(N7,2)</f>
        <v>0.29808135293299465</v>
      </c>
      <c r="P7" s="5">
        <f>AVERAGE(O7:O15)</f>
        <v>0.22013299559874083</v>
      </c>
      <c r="Q7" s="5">
        <f>STDEVA(O7:O15)</f>
        <v>7.9267198864461291E-2</v>
      </c>
      <c r="R7" s="52">
        <v>0.62</v>
      </c>
      <c r="S7" s="51">
        <v>1</v>
      </c>
      <c r="T7" s="5">
        <v>2438</v>
      </c>
      <c r="U7" s="5">
        <v>2406</v>
      </c>
      <c r="V7" s="5">
        <f>T7/U7</f>
        <v>1.0133000831255194</v>
      </c>
      <c r="W7" s="5">
        <f>LOG(V7,2)</f>
        <v>1.9061483444135448E-2</v>
      </c>
      <c r="X7" s="5">
        <f>AVERAGE(W7:W15)</f>
        <v>2.7739431948456159E-2</v>
      </c>
      <c r="Y7" s="5">
        <f>STDEVA(W7:W15)</f>
        <v>4.1200687662942187E-2</v>
      </c>
      <c r="Z7" s="52">
        <v>18.34</v>
      </c>
      <c r="AA7" s="51">
        <v>3.5999999999999997E-2</v>
      </c>
      <c r="AB7" s="5">
        <v>0.62</v>
      </c>
      <c r="AC7" s="5">
        <v>18.34</v>
      </c>
      <c r="AD7" s="5">
        <v>226</v>
      </c>
      <c r="AE7" s="5">
        <v>180</v>
      </c>
      <c r="AF7" s="5">
        <v>150</v>
      </c>
      <c r="AG7" s="5">
        <v>122</v>
      </c>
      <c r="AH7" s="5">
        <v>2438</v>
      </c>
      <c r="AI7" s="52">
        <v>2406</v>
      </c>
      <c r="AJ7" s="51">
        <v>0</v>
      </c>
      <c r="AK7" s="5">
        <f t="shared" ref="AK7:AK13" si="0">LOG((AB7*(AG7/(AF7+AG7)))/(AA7*(AE7/(AE7+AD7))),2)</f>
        <v>4.1229567209999738</v>
      </c>
      <c r="AL7" s="5">
        <f>AVERAGE(AK7:AK15)</f>
        <v>3.7166916183369874</v>
      </c>
      <c r="AM7" s="5">
        <f>STDEVA(AK7:AK15)</f>
        <v>0.23545790918238602</v>
      </c>
      <c r="AN7" s="5">
        <f t="shared" ref="AN7:AN14" si="1">LOG((AC7*(AI7/(AH7+AI7)))/(AB7*(AG7/(AG7+AF7))),2)</f>
        <v>5.0337448943773797</v>
      </c>
      <c r="AO7" s="5">
        <f>AVERAGE(AN7:AN15)</f>
        <v>4.7441561105302714</v>
      </c>
      <c r="AP7" s="5">
        <f>STDEVA(AN7:AN15)</f>
        <v>0.49397911891127372</v>
      </c>
      <c r="AQ7" s="5">
        <f t="shared" ref="AQ7:AQ14" si="2">AK7+AN7</f>
        <v>9.1567016153773544</v>
      </c>
      <c r="AR7" s="5">
        <f>AVERAGE(AQ7:AQ15)</f>
        <v>8.460847728867261</v>
      </c>
      <c r="AS7" s="13">
        <f>STDEVA(AQ7:AQ15)</f>
        <v>0.52348388898495923</v>
      </c>
      <c r="AT7" s="7">
        <v>1</v>
      </c>
      <c r="AU7" s="8">
        <v>150</v>
      </c>
      <c r="AV7" s="8">
        <v>129</v>
      </c>
      <c r="AW7" s="8">
        <f t="shared" ref="AW7:AW12" si="3">AU7/AV7</f>
        <v>1.1627906976744187</v>
      </c>
      <c r="AX7" s="8">
        <f t="shared" ref="AX7:AX12" si="4">LOG(AW7,2)</f>
        <v>0.21759143507262685</v>
      </c>
      <c r="AY7" s="8">
        <f>AVERAGE(AX7:AX15)</f>
        <v>0.18232943724033909</v>
      </c>
      <c r="AZ7" s="8">
        <f>STDEVA(AX7:AX15)</f>
        <v>5.2062735253466226E-2</v>
      </c>
      <c r="BA7" s="8">
        <v>3.6999999999999998E-2</v>
      </c>
      <c r="BB7" s="61">
        <v>1</v>
      </c>
      <c r="BC7" s="4">
        <v>1029</v>
      </c>
      <c r="BD7" s="4">
        <v>856</v>
      </c>
      <c r="BE7" s="4">
        <f t="shared" ref="BE7:BE15" si="5">BC7/BD7</f>
        <v>1.2021028037383177</v>
      </c>
      <c r="BF7" s="4">
        <f t="shared" ref="BF7:BF15" si="6">LOG(BE7,2)</f>
        <v>0.26556028049282149</v>
      </c>
      <c r="BG7" s="8">
        <f>AVERAGE(BF7:BF15)</f>
        <v>0.24451944610629336</v>
      </c>
      <c r="BH7" s="8">
        <f>STDEVA(BF7:BF15)</f>
        <v>2.5366463699554503E-2</v>
      </c>
      <c r="BI7" s="54">
        <v>0.41000000000000003</v>
      </c>
      <c r="BJ7" s="59">
        <v>1</v>
      </c>
      <c r="BK7" s="10">
        <v>1659</v>
      </c>
      <c r="BL7" s="10">
        <v>1563</v>
      </c>
      <c r="BM7" s="10">
        <f>BK7/BL7</f>
        <v>1.0614203454894433</v>
      </c>
      <c r="BN7" s="10">
        <f>LOG(BM7,2)</f>
        <v>8.5996107956198706E-2</v>
      </c>
      <c r="BO7" s="8">
        <f>AVERAGE(BN7:BN15)</f>
        <v>0.15693985365553162</v>
      </c>
      <c r="BP7" s="8">
        <f>STDEVA(BN7:BN15)</f>
        <v>4.3831937095689506E-2</v>
      </c>
      <c r="BQ7" s="72">
        <v>10.45</v>
      </c>
      <c r="BR7" s="8">
        <v>3.6999999999999998E-2</v>
      </c>
      <c r="BS7" s="8">
        <v>0.41000000000000003</v>
      </c>
      <c r="BT7" s="8">
        <v>10.45</v>
      </c>
      <c r="BU7" s="8">
        <v>150</v>
      </c>
      <c r="BV7" s="8">
        <v>129</v>
      </c>
      <c r="BW7" s="8">
        <v>1029</v>
      </c>
      <c r="BX7" s="8">
        <v>856</v>
      </c>
      <c r="BY7" s="8">
        <v>1659</v>
      </c>
      <c r="BZ7" s="68">
        <v>1563</v>
      </c>
      <c r="CA7" s="57">
        <v>0</v>
      </c>
      <c r="CB7" s="10">
        <f>LOG((BS7*(BX7/(BW7+BX7)))/(BR7*(BV7/(BV7+BU7))),2)</f>
        <v>3.444038968527551</v>
      </c>
      <c r="CC7" s="10">
        <f>AVERAGE(CB7:CB15)</f>
        <v>2.9101595352614895</v>
      </c>
      <c r="CD7" s="10">
        <f>STDEVA(CB7:CB15)</f>
        <v>0.48791914244652362</v>
      </c>
      <c r="CE7" s="10">
        <f>LOG((BT7*(BZ7/(BY7+BZ7)))/(BS7*(BX7/(BX7+BW7))),2)</f>
        <v>4.7669783283981371</v>
      </c>
      <c r="CF7" s="10">
        <f>AVERAGE(CE7:CE15)</f>
        <v>4.9734257838671887</v>
      </c>
      <c r="CG7" s="10">
        <f>STDEVA(CE7:CE15)</f>
        <v>0.17538589365723253</v>
      </c>
      <c r="CH7" s="10">
        <f>CB7+CE7</f>
        <v>8.2110172969256876</v>
      </c>
      <c r="CI7" s="10">
        <f>AVERAGE(CH7:CH15)</f>
        <v>7.8835853191286791</v>
      </c>
      <c r="CJ7" s="11">
        <f>STDEVA(CH7:CH15)</f>
        <v>0.3271125068554801</v>
      </c>
      <c r="CK7" s="5"/>
      <c r="CL7" s="5"/>
      <c r="CN7" s="5"/>
      <c r="CO7" s="5"/>
      <c r="CP7" s="5"/>
      <c r="CQ7" s="5"/>
    </row>
    <row r="8" spans="2:95">
      <c r="B8" s="14"/>
      <c r="C8" s="9">
        <v>2</v>
      </c>
      <c r="D8" s="5">
        <v>341</v>
      </c>
      <c r="E8" s="5">
        <v>245</v>
      </c>
      <c r="F8" s="5">
        <f t="shared" ref="F8:F15" si="7">D8/E8</f>
        <v>1.3918367346938776</v>
      </c>
      <c r="G8" s="5">
        <f t="shared" ref="G8:G15" si="8">LOG(F8,2)</f>
        <v>0.47698999002160192</v>
      </c>
      <c r="H8" s="5"/>
      <c r="I8" s="5"/>
      <c r="J8" s="52">
        <v>4.2000000000000003E-2</v>
      </c>
      <c r="K8" s="51">
        <v>2</v>
      </c>
      <c r="L8" s="5">
        <v>122</v>
      </c>
      <c r="M8" s="5">
        <v>95</v>
      </c>
      <c r="N8" s="5">
        <f t="shared" ref="N8:N14" si="9">L8/M8</f>
        <v>1.2842105263157895</v>
      </c>
      <c r="O8" s="5">
        <f t="shared" ref="O8:O14" si="10">LOG(N8,2)</f>
        <v>0.3608817292319384</v>
      </c>
      <c r="P8" s="5"/>
      <c r="Q8" s="5"/>
      <c r="R8" s="52">
        <v>0.56000000000000005</v>
      </c>
      <c r="S8" s="51">
        <v>2</v>
      </c>
      <c r="T8" s="5">
        <v>2205</v>
      </c>
      <c r="U8" s="5">
        <v>2146</v>
      </c>
      <c r="V8" s="5">
        <f t="shared" ref="V8:V15" si="11">T8/U8</f>
        <v>1.0274930102516309</v>
      </c>
      <c r="W8" s="5">
        <f t="shared" ref="W8:W15" si="12">LOG(V8,2)</f>
        <v>3.912857968836092E-2</v>
      </c>
      <c r="X8" s="5"/>
      <c r="Y8" s="5"/>
      <c r="Z8" s="52">
        <v>22.43</v>
      </c>
      <c r="AA8" s="51">
        <v>4.2000000000000003E-2</v>
      </c>
      <c r="AB8" s="5">
        <v>0.56000000000000005</v>
      </c>
      <c r="AC8" s="5">
        <v>22.43</v>
      </c>
      <c r="AD8" s="5">
        <v>341</v>
      </c>
      <c r="AE8" s="5">
        <v>245</v>
      </c>
      <c r="AF8" s="5">
        <v>122</v>
      </c>
      <c r="AG8" s="5">
        <v>95</v>
      </c>
      <c r="AH8" s="5">
        <v>2205</v>
      </c>
      <c r="AI8" s="52">
        <v>2146</v>
      </c>
      <c r="AJ8" s="51">
        <v>0</v>
      </c>
      <c r="AK8" s="5">
        <f t="shared" si="0"/>
        <v>3.8033888854723519</v>
      </c>
      <c r="AL8" s="5"/>
      <c r="AM8" s="5"/>
      <c r="AN8" s="5">
        <f t="shared" si="1"/>
        <v>5.4958576663581926</v>
      </c>
      <c r="AO8" s="5"/>
      <c r="AP8" s="5"/>
      <c r="AQ8" s="5">
        <f t="shared" si="2"/>
        <v>9.299246551830544</v>
      </c>
      <c r="AR8" s="5"/>
      <c r="AS8" s="13"/>
      <c r="AT8" s="12">
        <v>2</v>
      </c>
      <c r="AU8" s="4">
        <v>186</v>
      </c>
      <c r="AV8" s="4">
        <v>161</v>
      </c>
      <c r="AW8" s="4">
        <f t="shared" si="3"/>
        <v>1.15527950310559</v>
      </c>
      <c r="AX8" s="4">
        <f t="shared" si="4"/>
        <v>0.20824193299341437</v>
      </c>
      <c r="AY8" s="4"/>
      <c r="AZ8" s="4"/>
      <c r="BA8" s="4">
        <v>4.2999999999999997E-2</v>
      </c>
      <c r="BB8" s="61">
        <v>2</v>
      </c>
      <c r="BC8" s="4">
        <v>964</v>
      </c>
      <c r="BD8" s="4">
        <v>824</v>
      </c>
      <c r="BE8" s="4">
        <f t="shared" si="5"/>
        <v>1.1699029126213591</v>
      </c>
      <c r="BF8" s="4">
        <f t="shared" si="6"/>
        <v>0.22638880904674316</v>
      </c>
      <c r="BG8" s="4"/>
      <c r="BH8" s="4"/>
      <c r="BI8" s="54">
        <v>0.36</v>
      </c>
      <c r="BJ8" s="60">
        <v>2</v>
      </c>
      <c r="BK8" s="5">
        <v>1292</v>
      </c>
      <c r="BL8" s="5">
        <v>1159</v>
      </c>
      <c r="BM8" s="5">
        <f>BK8/BL8</f>
        <v>1.1147540983606556</v>
      </c>
      <c r="BN8" s="5">
        <f>LOG(BM8,2)</f>
        <v>0.15672550368745303</v>
      </c>
      <c r="BO8" s="5"/>
      <c r="BP8" s="5"/>
      <c r="BQ8" s="52">
        <v>10.210000000000001</v>
      </c>
      <c r="BR8" s="53">
        <v>4.2999999999999997E-2</v>
      </c>
      <c r="BS8" s="4">
        <v>0.36</v>
      </c>
      <c r="BT8" s="4">
        <v>10.210000000000001</v>
      </c>
      <c r="BU8" s="4">
        <v>186</v>
      </c>
      <c r="BV8" s="4">
        <v>161</v>
      </c>
      <c r="BW8" s="4">
        <v>964</v>
      </c>
      <c r="BX8" s="4">
        <v>824</v>
      </c>
      <c r="BY8" s="4">
        <v>1292</v>
      </c>
      <c r="BZ8" s="54">
        <v>1159</v>
      </c>
      <c r="CA8" s="51">
        <v>0</v>
      </c>
      <c r="CB8" s="5">
        <f>LOG((BS8*(BX8/(BW8+BX8)))/(BR8*(BV8/(BV8+BU8))),2)</f>
        <v>3.0558328220911215</v>
      </c>
      <c r="CC8" s="5"/>
      <c r="CD8" s="5"/>
      <c r="CE8" s="5">
        <f>LOG((BT8*(BZ7/(BY7+BZ7)))/(BS8*(BX8/(BX8+BW8))),2)</f>
        <v>4.8998339277286842</v>
      </c>
      <c r="CF8" s="5"/>
      <c r="CG8" s="5"/>
      <c r="CH8" s="5">
        <f>CB8+CE8</f>
        <v>7.9556667498198053</v>
      </c>
      <c r="CI8" s="5"/>
      <c r="CJ8" s="13"/>
      <c r="CK8" s="5"/>
      <c r="CL8" s="5"/>
      <c r="CN8" s="5"/>
      <c r="CO8" s="5"/>
      <c r="CP8" s="5"/>
      <c r="CQ8" s="5"/>
    </row>
    <row r="9" spans="2:95">
      <c r="B9" s="14"/>
      <c r="C9" s="9">
        <v>3</v>
      </c>
      <c r="D9" s="5">
        <v>304</v>
      </c>
      <c r="E9" s="5">
        <v>244</v>
      </c>
      <c r="F9" s="5">
        <f t="shared" si="7"/>
        <v>1.2459016393442623</v>
      </c>
      <c r="G9" s="5">
        <f t="shared" si="8"/>
        <v>0.31719017588069931</v>
      </c>
      <c r="H9" s="5"/>
      <c r="I9" s="5"/>
      <c r="J9" s="52">
        <v>4.8000000000000001E-2</v>
      </c>
      <c r="K9" s="51">
        <v>3</v>
      </c>
      <c r="L9" s="5">
        <v>618</v>
      </c>
      <c r="M9" s="5">
        <v>570</v>
      </c>
      <c r="N9" s="5">
        <f t="shared" si="9"/>
        <v>1.0842105263157895</v>
      </c>
      <c r="O9" s="5">
        <f t="shared" si="10"/>
        <v>0.11664491885227059</v>
      </c>
      <c r="P9" s="5"/>
      <c r="Q9" s="5"/>
      <c r="R9" s="52">
        <v>0.45</v>
      </c>
      <c r="S9" s="51">
        <v>3</v>
      </c>
      <c r="T9" s="5">
        <v>2170</v>
      </c>
      <c r="U9" s="5">
        <v>2115</v>
      </c>
      <c r="V9" s="5">
        <f t="shared" si="11"/>
        <v>1.0260047281323876</v>
      </c>
      <c r="W9" s="5">
        <f t="shared" si="12"/>
        <v>3.7037379324529475E-2</v>
      </c>
      <c r="X9" s="5"/>
      <c r="Y9" s="5"/>
      <c r="Z9" s="52">
        <v>17.329999999999998</v>
      </c>
      <c r="AA9" s="51">
        <v>4.8000000000000001E-2</v>
      </c>
      <c r="AB9" s="5">
        <v>0.45</v>
      </c>
      <c r="AC9" s="5">
        <v>17.329999999999998</v>
      </c>
      <c r="AD9" s="5">
        <v>304</v>
      </c>
      <c r="AE9" s="5">
        <v>244</v>
      </c>
      <c r="AF9" s="5">
        <v>618</v>
      </c>
      <c r="AG9" s="5">
        <v>570</v>
      </c>
      <c r="AH9" s="5">
        <v>2170</v>
      </c>
      <c r="AI9" s="52">
        <v>2115</v>
      </c>
      <c r="AJ9" s="51">
        <v>0</v>
      </c>
      <c r="AK9" s="5">
        <f t="shared" si="0"/>
        <v>3.3366124241448603</v>
      </c>
      <c r="AL9" s="5"/>
      <c r="AM9" s="5"/>
      <c r="AN9" s="5">
        <f t="shared" si="1"/>
        <v>5.3080663135866066</v>
      </c>
      <c r="AO9" s="5"/>
      <c r="AP9" s="5"/>
      <c r="AQ9" s="5">
        <f t="shared" si="2"/>
        <v>8.6446787377314678</v>
      </c>
      <c r="AR9" s="5"/>
      <c r="AS9" s="13"/>
      <c r="AT9" s="12">
        <v>3</v>
      </c>
      <c r="AU9" s="4">
        <v>207</v>
      </c>
      <c r="AV9" s="4">
        <v>185</v>
      </c>
      <c r="AW9" s="4">
        <f t="shared" si="3"/>
        <v>1.1189189189189188</v>
      </c>
      <c r="AX9" s="4">
        <f t="shared" si="4"/>
        <v>0.16210549698301299</v>
      </c>
      <c r="AY9" s="4"/>
      <c r="AZ9" s="4"/>
      <c r="BA9" s="4">
        <v>0.05</v>
      </c>
      <c r="BB9" s="61">
        <v>3</v>
      </c>
      <c r="BC9" s="4">
        <v>997</v>
      </c>
      <c r="BD9" s="4">
        <v>838</v>
      </c>
      <c r="BE9" s="4">
        <f t="shared" si="5"/>
        <v>1.1897374701670644</v>
      </c>
      <c r="BF9" s="4">
        <f t="shared" si="6"/>
        <v>0.25064326069884435</v>
      </c>
      <c r="BG9" s="4"/>
      <c r="BH9" s="4"/>
      <c r="BI9" s="54">
        <v>0.30599999999999999</v>
      </c>
      <c r="BJ9" s="60">
        <v>3</v>
      </c>
      <c r="BK9" s="5">
        <v>1275</v>
      </c>
      <c r="BL9" s="5">
        <v>1143</v>
      </c>
      <c r="BM9" s="5">
        <f>BK9/BL9</f>
        <v>1.1154855643044619</v>
      </c>
      <c r="BN9" s="5">
        <f>LOG(BM9,2)</f>
        <v>0.15767184353174202</v>
      </c>
      <c r="BO9" s="5"/>
      <c r="BP9" s="5"/>
      <c r="BQ9" s="52">
        <v>10.7</v>
      </c>
      <c r="BR9" s="53">
        <v>0.05</v>
      </c>
      <c r="BS9" s="4">
        <v>0.30599999999999999</v>
      </c>
      <c r="BT9" s="4">
        <v>10.7</v>
      </c>
      <c r="BU9" s="4">
        <v>207</v>
      </c>
      <c r="BV9" s="4">
        <v>185</v>
      </c>
      <c r="BW9" s="4">
        <v>997</v>
      </c>
      <c r="BX9" s="4">
        <v>838</v>
      </c>
      <c r="BY9" s="4">
        <v>1275</v>
      </c>
      <c r="BZ9" s="54">
        <v>1143</v>
      </c>
      <c r="CA9" s="51">
        <v>0</v>
      </c>
      <c r="CB9" s="5">
        <f>LOG((BS9*(BX9/(BW9+BX9)))/(BR9*(BV9/(BV9+BU9))),2)</f>
        <v>2.5661021224855998</v>
      </c>
      <c r="CC9" s="5"/>
      <c r="CD9" s="5"/>
      <c r="CE9" s="5">
        <f>LOG((BT9*(BZ9/(BY9+BZ9)))/(BS9*(BX9/(BX9+BW9))),2)</f>
        <v>5.1777044064797986</v>
      </c>
      <c r="CF9" s="5"/>
      <c r="CG9" s="5"/>
      <c r="CH9" s="5">
        <f>CB9+CE9</f>
        <v>7.7438065289653988</v>
      </c>
      <c r="CI9" s="5"/>
      <c r="CJ9" s="13"/>
      <c r="CK9" s="5"/>
      <c r="CL9" s="5"/>
      <c r="CN9" s="5"/>
      <c r="CO9" s="5"/>
      <c r="CP9" s="5"/>
      <c r="CQ9" s="5"/>
    </row>
    <row r="10" spans="2:95">
      <c r="B10" s="14"/>
      <c r="C10" s="9">
        <v>4</v>
      </c>
      <c r="D10" s="5">
        <v>315</v>
      </c>
      <c r="E10" s="5">
        <v>262</v>
      </c>
      <c r="F10" s="5">
        <f t="shared" si="7"/>
        <v>1.2022900763358779</v>
      </c>
      <c r="G10" s="5">
        <f t="shared" si="8"/>
        <v>0.26578501684982864</v>
      </c>
      <c r="H10" s="5"/>
      <c r="I10" s="5"/>
      <c r="J10" s="52">
        <v>4.4999999999999998E-2</v>
      </c>
      <c r="K10" s="51">
        <v>4</v>
      </c>
      <c r="L10" s="5">
        <v>847</v>
      </c>
      <c r="M10" s="5">
        <v>736</v>
      </c>
      <c r="N10" s="5">
        <f t="shared" si="9"/>
        <v>1.1508152173913044</v>
      </c>
      <c r="O10" s="5">
        <f t="shared" si="10"/>
        <v>0.20265620327518588</v>
      </c>
      <c r="P10" s="5"/>
      <c r="Q10" s="5"/>
      <c r="R10" s="52">
        <v>0.62</v>
      </c>
      <c r="S10" s="51">
        <v>4</v>
      </c>
      <c r="T10" s="5">
        <v>2163</v>
      </c>
      <c r="U10" s="5">
        <v>2109</v>
      </c>
      <c r="V10" s="5">
        <f t="shared" si="11"/>
        <v>1.0256045519203414</v>
      </c>
      <c r="W10" s="5">
        <f t="shared" si="12"/>
        <v>3.6474570168287208E-2</v>
      </c>
      <c r="X10" s="5"/>
      <c r="Y10" s="5"/>
      <c r="Z10" s="52">
        <v>11.25</v>
      </c>
      <c r="AA10" s="51">
        <v>4.4999999999999998E-2</v>
      </c>
      <c r="AB10" s="5">
        <v>0.62</v>
      </c>
      <c r="AC10" s="5">
        <v>11.25</v>
      </c>
      <c r="AD10" s="5">
        <v>315</v>
      </c>
      <c r="AE10" s="5">
        <v>262</v>
      </c>
      <c r="AF10" s="5">
        <v>847</v>
      </c>
      <c r="AG10" s="5">
        <v>736</v>
      </c>
      <c r="AH10" s="5">
        <v>2163</v>
      </c>
      <c r="AI10" s="52">
        <v>2109</v>
      </c>
      <c r="AJ10" s="51">
        <v>0</v>
      </c>
      <c r="AK10" s="5">
        <f t="shared" si="0"/>
        <v>3.8183922319724268</v>
      </c>
      <c r="AL10" s="5"/>
      <c r="AM10" s="5"/>
      <c r="AN10" s="5">
        <f t="shared" si="1"/>
        <v>4.2680440079038302</v>
      </c>
      <c r="AO10" s="5"/>
      <c r="AP10" s="5"/>
      <c r="AQ10" s="5">
        <f t="shared" si="2"/>
        <v>8.0864362398762566</v>
      </c>
      <c r="AR10" s="5"/>
      <c r="AS10" s="13"/>
      <c r="AT10" s="12">
        <v>4</v>
      </c>
      <c r="AU10" s="4">
        <v>160</v>
      </c>
      <c r="AV10" s="4">
        <v>138</v>
      </c>
      <c r="AW10" s="4">
        <f t="shared" si="3"/>
        <v>1.1594202898550725</v>
      </c>
      <c r="AX10" s="4">
        <f t="shared" si="4"/>
        <v>0.21340363810919336</v>
      </c>
      <c r="AY10" s="4"/>
      <c r="AZ10" s="4"/>
      <c r="BA10" s="4">
        <v>6.7000000000000004E-2</v>
      </c>
      <c r="BB10" s="61">
        <v>4</v>
      </c>
      <c r="BC10" s="4">
        <v>954</v>
      </c>
      <c r="BD10" s="4">
        <v>824</v>
      </c>
      <c r="BE10" s="4">
        <f t="shared" si="5"/>
        <v>1.1577669902912622</v>
      </c>
      <c r="BF10" s="4">
        <f t="shared" si="6"/>
        <v>0.21134492882229325</v>
      </c>
      <c r="BG10" s="4"/>
      <c r="BH10" s="4"/>
      <c r="BI10" s="54">
        <v>0.32</v>
      </c>
      <c r="BJ10" s="60">
        <v>4</v>
      </c>
      <c r="BK10" s="5">
        <v>1297</v>
      </c>
      <c r="BL10" s="5">
        <v>1128</v>
      </c>
      <c r="BM10" s="5">
        <f>BK10/BL10</f>
        <v>1.1498226950354611</v>
      </c>
      <c r="BN10" s="5">
        <f>LOG(BM10,2)</f>
        <v>0.20141141185290601</v>
      </c>
      <c r="BO10" s="5"/>
      <c r="BP10" s="5"/>
      <c r="BQ10" s="52">
        <v>11.2</v>
      </c>
      <c r="BR10" s="53">
        <v>6.7000000000000004E-2</v>
      </c>
      <c r="BS10" s="4">
        <v>0.32</v>
      </c>
      <c r="BT10" s="4">
        <v>11.2</v>
      </c>
      <c r="BU10" s="4">
        <v>160</v>
      </c>
      <c r="BV10" s="4">
        <v>138</v>
      </c>
      <c r="BW10" s="4">
        <v>954</v>
      </c>
      <c r="BX10" s="4">
        <v>824</v>
      </c>
      <c r="BY10" s="4">
        <v>1297</v>
      </c>
      <c r="BZ10" s="54">
        <v>1128</v>
      </c>
      <c r="CA10" s="51">
        <v>0</v>
      </c>
      <c r="CB10" s="5">
        <f>LOG((BS10*(BX10/(BW10+BX10)))/(BR10*(BV10/(BV10+BU10))),2)</f>
        <v>2.2569438864670306</v>
      </c>
      <c r="CC10" s="5"/>
      <c r="CD10" s="5"/>
      <c r="CE10" s="5">
        <f>LOG((BT10*(BZ10/(BY10+BZ10)))/(BS10*(BX10/(BX10+BW10))),2)</f>
        <v>5.1346044190284594</v>
      </c>
      <c r="CF10" s="5"/>
      <c r="CG10" s="5"/>
      <c r="CH10" s="5">
        <f>CB10+CE10</f>
        <v>7.3915483054954905</v>
      </c>
      <c r="CI10" s="5"/>
      <c r="CJ10" s="13"/>
      <c r="CK10" s="5"/>
      <c r="CL10" s="5"/>
      <c r="CN10" s="5"/>
      <c r="CO10" s="5"/>
      <c r="CP10" s="5"/>
      <c r="CQ10" s="5"/>
    </row>
    <row r="11" spans="2:95">
      <c r="B11" s="14"/>
      <c r="C11" s="9">
        <v>5</v>
      </c>
      <c r="D11" s="5">
        <v>303</v>
      </c>
      <c r="E11" s="5">
        <v>239</v>
      </c>
      <c r="F11" s="5">
        <f t="shared" si="7"/>
        <v>1.2677824267782427</v>
      </c>
      <c r="G11" s="5">
        <f t="shared" si="8"/>
        <v>0.34230717549220241</v>
      </c>
      <c r="H11" s="5"/>
      <c r="I11" s="5"/>
      <c r="J11" s="52">
        <v>4.2999999999999997E-2</v>
      </c>
      <c r="K11" s="51">
        <v>5</v>
      </c>
      <c r="L11" s="5">
        <v>1040</v>
      </c>
      <c r="M11" s="5">
        <v>919</v>
      </c>
      <c r="N11" s="5">
        <f t="shared" si="9"/>
        <v>1.131664853101197</v>
      </c>
      <c r="O11" s="5">
        <f t="shared" si="10"/>
        <v>0.17844676173942009</v>
      </c>
      <c r="P11" s="5"/>
      <c r="Q11" s="5"/>
      <c r="R11" s="52">
        <v>0.54</v>
      </c>
      <c r="S11" s="51">
        <v>5</v>
      </c>
      <c r="T11" s="5">
        <v>2202</v>
      </c>
      <c r="U11" s="5">
        <v>2092</v>
      </c>
      <c r="V11" s="5">
        <f t="shared" si="11"/>
        <v>1.0525812619502868</v>
      </c>
      <c r="W11" s="5">
        <f t="shared" si="12"/>
        <v>7.3931617317427548E-2</v>
      </c>
      <c r="X11" s="5"/>
      <c r="Y11" s="5"/>
      <c r="Z11" s="52">
        <v>11.3</v>
      </c>
      <c r="AA11" s="51">
        <v>4.2999999999999997E-2</v>
      </c>
      <c r="AB11" s="5">
        <v>0.54</v>
      </c>
      <c r="AC11" s="5">
        <v>11.3</v>
      </c>
      <c r="AD11" s="5">
        <v>303</v>
      </c>
      <c r="AE11" s="5">
        <v>239</v>
      </c>
      <c r="AF11" s="5">
        <v>1040</v>
      </c>
      <c r="AG11" s="5">
        <v>919</v>
      </c>
      <c r="AH11" s="5">
        <v>2202</v>
      </c>
      <c r="AI11" s="52">
        <v>2092</v>
      </c>
      <c r="AJ11" s="51">
        <v>0</v>
      </c>
      <c r="AK11" s="5">
        <f t="shared" si="0"/>
        <v>3.7398524447433039</v>
      </c>
      <c r="AL11" s="5"/>
      <c r="AM11" s="5"/>
      <c r="AN11" s="5">
        <f t="shared" si="1"/>
        <v>4.4417608465058027</v>
      </c>
      <c r="AO11" s="5"/>
      <c r="AP11" s="5"/>
      <c r="AQ11" s="5">
        <f t="shared" si="2"/>
        <v>8.1816132912491071</v>
      </c>
      <c r="AR11" s="5"/>
      <c r="AS11" s="13"/>
      <c r="AT11" s="12">
        <v>5</v>
      </c>
      <c r="AU11" s="4">
        <v>176</v>
      </c>
      <c r="AV11" s="4">
        <v>166</v>
      </c>
      <c r="AW11" s="4">
        <f t="shared" si="3"/>
        <v>1.0602409638554218</v>
      </c>
      <c r="AX11" s="4">
        <f t="shared" si="4"/>
        <v>8.4392187290372608E-2</v>
      </c>
      <c r="AY11" s="4"/>
      <c r="AZ11" s="4"/>
      <c r="BA11" s="4">
        <v>0.04</v>
      </c>
      <c r="BB11" s="61">
        <v>5</v>
      </c>
      <c r="BC11" s="4">
        <v>1013</v>
      </c>
      <c r="BD11" s="4">
        <v>841</v>
      </c>
      <c r="BE11" s="4">
        <f t="shared" si="5"/>
        <v>1.2045184304399525</v>
      </c>
      <c r="BF11" s="4">
        <f t="shared" si="6"/>
        <v>0.26845646854599409</v>
      </c>
      <c r="BG11" s="4"/>
      <c r="BH11" s="4"/>
      <c r="BI11" s="54">
        <v>0.40100000000000002</v>
      </c>
      <c r="BJ11" s="60">
        <v>5</v>
      </c>
      <c r="BK11" s="5">
        <v>1285</v>
      </c>
      <c r="BL11" s="5">
        <v>1132</v>
      </c>
      <c r="BM11" s="5">
        <f>BK11/BL11</f>
        <v>1.1351590106007068</v>
      </c>
      <c r="BN11" s="5">
        <f>LOG(BM11,2)</f>
        <v>0.18289440124935824</v>
      </c>
      <c r="BO11" s="5"/>
      <c r="BP11" s="5"/>
      <c r="BQ11" s="52">
        <v>11.5</v>
      </c>
      <c r="BR11" s="53">
        <v>0.04</v>
      </c>
      <c r="BS11" s="4">
        <v>0.40100000000000002</v>
      </c>
      <c r="BT11" s="4">
        <v>11.5</v>
      </c>
      <c r="BU11" s="4">
        <v>176</v>
      </c>
      <c r="BV11" s="4">
        <v>166</v>
      </c>
      <c r="BW11" s="4">
        <v>1013</v>
      </c>
      <c r="BX11" s="4">
        <v>841</v>
      </c>
      <c r="BY11" s="5">
        <v>1285</v>
      </c>
      <c r="BZ11" s="5">
        <v>1132</v>
      </c>
      <c r="CA11" s="51">
        <v>0</v>
      </c>
      <c r="CB11" s="5">
        <f>LOG((BS11*(BX11/(BW11+BX11)))/(BR11*(BV11/(BV11+BU11))),2)</f>
        <v>3.2278798767361447</v>
      </c>
      <c r="CC11" s="5"/>
      <c r="CD11" s="5"/>
      <c r="CE11" s="5">
        <f>LOG((BT11*(BZ11/(BY11+BZ11)))/(BS11*(BX11/(BX11+BW11))),2)</f>
        <v>4.888007837700866</v>
      </c>
      <c r="CF11" s="5"/>
      <c r="CG11" s="5"/>
      <c r="CH11" s="5">
        <f>CB11+CE11</f>
        <v>8.1158877144370116</v>
      </c>
      <c r="CI11" s="5"/>
      <c r="CJ11" s="13"/>
      <c r="CK11" s="5"/>
      <c r="CL11" s="5"/>
      <c r="CN11" s="5"/>
      <c r="CO11" s="5"/>
      <c r="CP11" s="5"/>
      <c r="CQ11" s="5"/>
    </row>
    <row r="12" spans="2:95">
      <c r="B12" s="14"/>
      <c r="C12" s="9">
        <v>6</v>
      </c>
      <c r="D12" s="5">
        <v>305</v>
      </c>
      <c r="E12" s="5">
        <v>233</v>
      </c>
      <c r="F12" s="5">
        <f t="shared" si="7"/>
        <v>1.3090128755364807</v>
      </c>
      <c r="G12" s="5">
        <f t="shared" si="8"/>
        <v>0.38847928779596846</v>
      </c>
      <c r="H12" s="5"/>
      <c r="I12" s="5"/>
      <c r="J12" s="52">
        <v>3.9E-2</v>
      </c>
      <c r="K12" s="51">
        <v>6</v>
      </c>
      <c r="L12" s="5">
        <v>953</v>
      </c>
      <c r="M12" s="5">
        <v>826</v>
      </c>
      <c r="N12" s="5">
        <f t="shared" si="9"/>
        <v>1.1537530266343825</v>
      </c>
      <c r="O12" s="5">
        <f t="shared" si="10"/>
        <v>0.20633443249049646</v>
      </c>
      <c r="P12" s="5"/>
      <c r="Q12" s="5"/>
      <c r="R12" s="52">
        <v>0.44</v>
      </c>
      <c r="S12" s="51">
        <v>6</v>
      </c>
      <c r="T12" s="5">
        <v>2186</v>
      </c>
      <c r="U12" s="5">
        <v>2095</v>
      </c>
      <c r="V12" s="5">
        <f t="shared" si="11"/>
        <v>1.043436754176611</v>
      </c>
      <c r="W12" s="5">
        <f t="shared" si="12"/>
        <v>6.134315708519069E-2</v>
      </c>
      <c r="X12" s="5"/>
      <c r="Y12" s="5"/>
      <c r="Z12" s="52">
        <v>11.36</v>
      </c>
      <c r="AA12" s="51">
        <v>3.9E-2</v>
      </c>
      <c r="AB12" s="5">
        <v>0.44</v>
      </c>
      <c r="AC12" s="5">
        <v>11.36</v>
      </c>
      <c r="AD12" s="5">
        <v>305</v>
      </c>
      <c r="AE12" s="5">
        <v>233</v>
      </c>
      <c r="AF12" s="5">
        <v>953</v>
      </c>
      <c r="AG12" s="5">
        <v>826</v>
      </c>
      <c r="AH12" s="5">
        <v>2186</v>
      </c>
      <c r="AI12" s="52">
        <v>2095</v>
      </c>
      <c r="AJ12" s="51">
        <v>0</v>
      </c>
      <c r="AK12" s="5">
        <f t="shared" si="0"/>
        <v>3.5963808887170408</v>
      </c>
      <c r="AL12" s="5"/>
      <c r="AM12" s="5"/>
      <c r="AN12" s="5">
        <f t="shared" si="1"/>
        <v>4.7661707331048939</v>
      </c>
      <c r="AO12" s="5"/>
      <c r="AP12" s="5"/>
      <c r="AQ12" s="5">
        <f t="shared" si="2"/>
        <v>8.3625516218219342</v>
      </c>
      <c r="AR12" s="5"/>
      <c r="AS12" s="13"/>
      <c r="AT12" s="12">
        <v>6</v>
      </c>
      <c r="AU12" s="4">
        <v>186</v>
      </c>
      <c r="AV12" s="4">
        <v>161</v>
      </c>
      <c r="AW12" s="4">
        <f t="shared" si="3"/>
        <v>1.15527950310559</v>
      </c>
      <c r="AX12" s="4">
        <f t="shared" si="4"/>
        <v>0.20824193299341437</v>
      </c>
      <c r="AY12" s="4"/>
      <c r="AZ12" s="4"/>
      <c r="BA12" s="4">
        <v>4.3999999999999997E-2</v>
      </c>
      <c r="BB12" s="61">
        <v>6</v>
      </c>
      <c r="BC12" s="4">
        <v>944</v>
      </c>
      <c r="BD12" s="4">
        <v>780</v>
      </c>
      <c r="BE12" s="4">
        <f t="shared" si="5"/>
        <v>1.2102564102564102</v>
      </c>
      <c r="BF12" s="4">
        <f t="shared" si="6"/>
        <v>0.27531273561223046</v>
      </c>
      <c r="BG12" s="4"/>
      <c r="BH12" s="4"/>
      <c r="BI12" s="54">
        <v>0.32200000000000001</v>
      </c>
      <c r="BJ12" s="60">
        <v>6</v>
      </c>
      <c r="BK12" s="32" t="s">
        <v>32</v>
      </c>
      <c r="BL12" s="32" t="s">
        <v>32</v>
      </c>
      <c r="BM12" s="32"/>
      <c r="BN12" s="32"/>
      <c r="BO12" s="32"/>
      <c r="BP12" s="32"/>
      <c r="BQ12" s="52" t="s">
        <v>32</v>
      </c>
      <c r="BR12" s="53">
        <v>4.3999999999999997E-2</v>
      </c>
      <c r="BS12" s="4">
        <v>0.32200000000000001</v>
      </c>
      <c r="BT12" s="4"/>
      <c r="BU12" s="4">
        <v>186</v>
      </c>
      <c r="BV12" s="4">
        <v>161</v>
      </c>
      <c r="BW12" s="4">
        <v>944</v>
      </c>
      <c r="BX12" s="4">
        <v>780</v>
      </c>
      <c r="BY12" s="4"/>
      <c r="BZ12" s="54"/>
      <c r="CA12" s="51">
        <v>0</v>
      </c>
      <c r="CB12" s="5"/>
      <c r="CC12" s="5"/>
      <c r="CD12" s="5"/>
      <c r="CE12" s="5"/>
      <c r="CF12" s="5"/>
      <c r="CG12" s="5"/>
      <c r="CH12" s="5"/>
      <c r="CI12" s="5"/>
      <c r="CJ12" s="13"/>
      <c r="CK12" s="5"/>
      <c r="CL12" s="5"/>
      <c r="CM12" s="5"/>
      <c r="CN12" s="5"/>
      <c r="CO12" s="5"/>
      <c r="CP12" s="5"/>
      <c r="CQ12" s="5"/>
    </row>
    <row r="13" spans="2:95">
      <c r="B13" s="14"/>
      <c r="C13" s="9">
        <v>7</v>
      </c>
      <c r="D13" s="5">
        <v>326</v>
      </c>
      <c r="E13" s="5">
        <v>252</v>
      </c>
      <c r="F13" s="5">
        <f t="shared" si="7"/>
        <v>1.2936507936507937</v>
      </c>
      <c r="G13" s="5">
        <f t="shared" si="8"/>
        <v>0.37144823073116123</v>
      </c>
      <c r="H13" s="5"/>
      <c r="I13" s="5"/>
      <c r="J13" s="52">
        <v>0.05</v>
      </c>
      <c r="K13" s="51">
        <v>7</v>
      </c>
      <c r="L13" s="5">
        <v>945</v>
      </c>
      <c r="M13" s="5">
        <v>850</v>
      </c>
      <c r="N13" s="5">
        <f t="shared" si="9"/>
        <v>1.111764705882353</v>
      </c>
      <c r="O13" s="5">
        <f t="shared" si="10"/>
        <v>0.15285148808337096</v>
      </c>
      <c r="P13" s="5"/>
      <c r="Q13" s="5"/>
      <c r="R13" s="52">
        <v>0.64</v>
      </c>
      <c r="S13" s="51">
        <v>7</v>
      </c>
      <c r="T13" s="5">
        <v>1571</v>
      </c>
      <c r="U13" s="5">
        <v>1651</v>
      </c>
      <c r="V13" s="5">
        <f t="shared" si="11"/>
        <v>0.95154451847365229</v>
      </c>
      <c r="W13" s="5">
        <f t="shared" si="12"/>
        <v>-7.1656939619061763E-2</v>
      </c>
      <c r="X13" s="5"/>
      <c r="Y13" s="5"/>
      <c r="Z13" s="52">
        <v>10.45</v>
      </c>
      <c r="AA13" s="51">
        <v>0.05</v>
      </c>
      <c r="AB13" s="5">
        <v>0.64</v>
      </c>
      <c r="AC13" s="5">
        <v>10.45</v>
      </c>
      <c r="AD13" s="5">
        <v>326</v>
      </c>
      <c r="AE13" s="5">
        <v>252</v>
      </c>
      <c r="AF13" s="5">
        <v>945</v>
      </c>
      <c r="AG13" s="5">
        <v>850</v>
      </c>
      <c r="AH13" s="5">
        <v>1571</v>
      </c>
      <c r="AI13" s="52">
        <v>1651</v>
      </c>
      <c r="AJ13" s="51">
        <v>0</v>
      </c>
      <c r="AK13" s="5">
        <f t="shared" si="0"/>
        <v>3.7972685664280501</v>
      </c>
      <c r="AL13" s="5"/>
      <c r="AM13" s="5"/>
      <c r="AN13" s="5">
        <f t="shared" si="1"/>
        <v>4.1431199508602834</v>
      </c>
      <c r="AO13" s="5"/>
      <c r="AP13" s="5"/>
      <c r="AQ13" s="5">
        <f t="shared" si="2"/>
        <v>7.9403885172883335</v>
      </c>
      <c r="AR13" s="5"/>
      <c r="AS13" s="13"/>
      <c r="AT13" s="12">
        <v>7</v>
      </c>
      <c r="AU13" s="4" t="s">
        <v>32</v>
      </c>
      <c r="AV13" s="4" t="s">
        <v>32</v>
      </c>
      <c r="AW13" s="4"/>
      <c r="AX13" s="4"/>
      <c r="AY13" s="4"/>
      <c r="AZ13" s="4"/>
      <c r="BA13" s="4" t="s">
        <v>32</v>
      </c>
      <c r="BB13" s="61">
        <v>7</v>
      </c>
      <c r="BC13" s="4">
        <v>994</v>
      </c>
      <c r="BD13" s="4">
        <v>832</v>
      </c>
      <c r="BE13" s="4">
        <f t="shared" si="5"/>
        <v>1.1947115384615385</v>
      </c>
      <c r="BF13" s="4">
        <f t="shared" si="6"/>
        <v>0.25666232342119411</v>
      </c>
      <c r="BG13" s="4"/>
      <c r="BH13" s="4"/>
      <c r="BI13" s="54">
        <v>0.34399999999999997</v>
      </c>
      <c r="BJ13" s="60">
        <v>7</v>
      </c>
      <c r="BK13" s="32" t="s">
        <v>32</v>
      </c>
      <c r="BL13" s="32" t="s">
        <v>32</v>
      </c>
      <c r="BM13" s="32"/>
      <c r="BN13" s="32"/>
      <c r="BO13" s="32"/>
      <c r="BP13" s="32"/>
      <c r="BQ13" s="66" t="s">
        <v>32</v>
      </c>
      <c r="BR13" s="53"/>
      <c r="BS13" s="4">
        <v>0.34399999999999997</v>
      </c>
      <c r="BT13" s="4"/>
      <c r="BU13" s="4"/>
      <c r="BV13" s="4"/>
      <c r="BW13" s="4">
        <v>994</v>
      </c>
      <c r="BX13" s="4">
        <v>832</v>
      </c>
      <c r="BY13" s="4"/>
      <c r="BZ13" s="54"/>
      <c r="CA13" s="51">
        <v>0</v>
      </c>
      <c r="CB13" s="5"/>
      <c r="CC13" s="5"/>
      <c r="CD13" s="5"/>
      <c r="CE13" s="5"/>
      <c r="CF13" s="5"/>
      <c r="CG13" s="5"/>
      <c r="CH13" s="5"/>
      <c r="CI13" s="5"/>
      <c r="CJ13" s="13"/>
      <c r="CK13" s="5"/>
      <c r="CL13" s="5"/>
      <c r="CM13" s="5"/>
      <c r="CN13" s="5"/>
      <c r="CO13" s="5"/>
      <c r="CP13" s="5"/>
      <c r="CQ13" s="5"/>
    </row>
    <row r="14" spans="2:95">
      <c r="B14" s="14"/>
      <c r="C14" s="9">
        <v>8</v>
      </c>
      <c r="D14" s="5">
        <v>319</v>
      </c>
      <c r="E14" s="5">
        <v>239</v>
      </c>
      <c r="F14" s="5">
        <f t="shared" si="7"/>
        <v>1.3347280334728033</v>
      </c>
      <c r="G14" s="5">
        <f t="shared" si="8"/>
        <v>0.41654580578412082</v>
      </c>
      <c r="H14" s="5"/>
      <c r="I14" s="5"/>
      <c r="J14" s="52">
        <v>5.5E-2</v>
      </c>
      <c r="K14" s="51">
        <v>8</v>
      </c>
      <c r="L14" s="5">
        <v>979</v>
      </c>
      <c r="M14" s="5">
        <v>826</v>
      </c>
      <c r="N14" s="5">
        <f t="shared" si="9"/>
        <v>1.1852300242130751</v>
      </c>
      <c r="O14" s="5">
        <f t="shared" si="10"/>
        <v>0.24516707818424971</v>
      </c>
      <c r="P14" s="5"/>
      <c r="Q14" s="5"/>
      <c r="R14" s="52">
        <v>0.59</v>
      </c>
      <c r="S14" s="51">
        <v>8</v>
      </c>
      <c r="T14" s="5">
        <v>2120</v>
      </c>
      <c r="U14" s="5">
        <v>2072</v>
      </c>
      <c r="V14" s="5">
        <f t="shared" si="11"/>
        <v>1.0231660231660231</v>
      </c>
      <c r="W14" s="5">
        <f t="shared" si="12"/>
        <v>3.3040261764007574E-2</v>
      </c>
      <c r="X14" s="5"/>
      <c r="Y14" s="5"/>
      <c r="Z14" s="52">
        <v>12.33</v>
      </c>
      <c r="AA14" s="51">
        <v>5.5E-2</v>
      </c>
      <c r="AB14" s="5">
        <v>0.59</v>
      </c>
      <c r="AC14" s="5">
        <v>12.33</v>
      </c>
      <c r="AD14" s="5">
        <v>319</v>
      </c>
      <c r="AE14" s="5">
        <v>239</v>
      </c>
      <c r="AF14" s="5">
        <v>979</v>
      </c>
      <c r="AG14" s="5">
        <v>826</v>
      </c>
      <c r="AH14" s="5">
        <v>2120</v>
      </c>
      <c r="AI14" s="52">
        <v>2072</v>
      </c>
      <c r="AJ14" s="51">
        <v>0</v>
      </c>
      <c r="AK14" s="5">
        <f>LOG((AB14*(AG14/(AF14+AG14)))/(AA14*(AE14/(AE14+AD14))),2)</f>
        <v>3.5186807842178953</v>
      </c>
      <c r="AL14" s="5"/>
      <c r="AM14" s="5"/>
      <c r="AN14" s="5">
        <f t="shared" si="1"/>
        <v>4.4964844715451893</v>
      </c>
      <c r="AO14" s="5"/>
      <c r="AP14" s="5"/>
      <c r="AQ14" s="5">
        <f t="shared" si="2"/>
        <v>8.015165255763085</v>
      </c>
      <c r="AR14" s="5"/>
      <c r="AS14" s="13"/>
      <c r="AT14" s="12">
        <v>8</v>
      </c>
      <c r="AU14" s="4" t="s">
        <v>32</v>
      </c>
      <c r="AV14" s="4" t="s">
        <v>32</v>
      </c>
      <c r="AW14" s="4"/>
      <c r="AX14" s="4"/>
      <c r="AY14" s="4"/>
      <c r="AZ14" s="4"/>
      <c r="BA14" s="4" t="s">
        <v>32</v>
      </c>
      <c r="BB14" s="61">
        <v>8</v>
      </c>
      <c r="BC14" s="4">
        <v>1019</v>
      </c>
      <c r="BD14" s="4">
        <v>884</v>
      </c>
      <c r="BE14" s="4">
        <f t="shared" si="5"/>
        <v>1.1527149321266967</v>
      </c>
      <c r="BF14" s="4">
        <f t="shared" si="6"/>
        <v>0.20503577677438214</v>
      </c>
      <c r="BG14" s="4"/>
      <c r="BH14" s="4"/>
      <c r="BI14" s="54">
        <v>0.39</v>
      </c>
      <c r="BJ14" s="60">
        <v>8</v>
      </c>
      <c r="BK14" s="32" t="s">
        <v>32</v>
      </c>
      <c r="BL14" s="32" t="s">
        <v>32</v>
      </c>
      <c r="BM14" s="32"/>
      <c r="BN14" s="32"/>
      <c r="BO14" s="32"/>
      <c r="BP14" s="32"/>
      <c r="BQ14" s="66" t="s">
        <v>32</v>
      </c>
      <c r="BR14" s="53"/>
      <c r="BS14" s="4">
        <v>0.39</v>
      </c>
      <c r="BT14" s="4"/>
      <c r="BU14" s="4"/>
      <c r="BV14" s="4"/>
      <c r="BW14" s="4">
        <v>1019</v>
      </c>
      <c r="BX14" s="4">
        <v>884</v>
      </c>
      <c r="BY14" s="4"/>
      <c r="BZ14" s="54"/>
      <c r="CA14" s="51">
        <v>0</v>
      </c>
      <c r="CB14" s="5"/>
      <c r="CC14" s="5"/>
      <c r="CD14" s="5"/>
      <c r="CE14" s="5"/>
      <c r="CF14" s="5"/>
      <c r="CG14" s="5"/>
      <c r="CH14" s="5"/>
      <c r="CI14" s="5"/>
      <c r="CJ14" s="13"/>
      <c r="CK14" s="5"/>
      <c r="CL14" s="5"/>
      <c r="CM14" s="5"/>
      <c r="CN14" s="5"/>
      <c r="CO14" s="5"/>
      <c r="CP14" s="5"/>
      <c r="CQ14" s="5"/>
    </row>
    <row r="15" spans="2:95">
      <c r="B15" s="14"/>
      <c r="C15" s="76">
        <v>9</v>
      </c>
      <c r="D15" s="16">
        <v>330</v>
      </c>
      <c r="E15" s="16">
        <v>258</v>
      </c>
      <c r="F15" s="16">
        <f t="shared" si="7"/>
        <v>1.2790697674418605</v>
      </c>
      <c r="G15" s="16">
        <f t="shared" si="8"/>
        <v>0.35509495882256176</v>
      </c>
      <c r="H15" s="16"/>
      <c r="I15" s="16"/>
      <c r="J15" s="55">
        <v>5.8000000000000003E-2</v>
      </c>
      <c r="K15" s="56">
        <v>9</v>
      </c>
      <c r="L15" s="32" t="s">
        <v>32</v>
      </c>
      <c r="M15" s="32" t="s">
        <v>32</v>
      </c>
      <c r="N15" s="16"/>
      <c r="O15" s="16"/>
      <c r="P15" s="16"/>
      <c r="Q15" s="16"/>
      <c r="R15" s="55" t="s">
        <v>32</v>
      </c>
      <c r="S15" s="56">
        <v>9</v>
      </c>
      <c r="T15" s="16">
        <v>1911</v>
      </c>
      <c r="U15" s="16">
        <v>1883</v>
      </c>
      <c r="V15" s="16">
        <f t="shared" si="11"/>
        <v>1.0148698884758365</v>
      </c>
      <c r="W15" s="16">
        <f t="shared" si="12"/>
        <v>2.1294778363228375E-2</v>
      </c>
      <c r="X15" s="16"/>
      <c r="Y15" s="16"/>
      <c r="Z15" s="55">
        <v>12.25</v>
      </c>
      <c r="AA15" s="56">
        <v>5.8000000000000003E-2</v>
      </c>
      <c r="AB15" s="16"/>
      <c r="AC15" s="16">
        <v>12.25</v>
      </c>
      <c r="AD15" s="16">
        <v>330</v>
      </c>
      <c r="AE15" s="16">
        <v>258</v>
      </c>
      <c r="AF15" s="16"/>
      <c r="AG15" s="16"/>
      <c r="AH15" s="16">
        <v>1911</v>
      </c>
      <c r="AI15" s="55">
        <v>1883</v>
      </c>
      <c r="AJ15" s="56">
        <v>0</v>
      </c>
      <c r="AK15" s="16"/>
      <c r="AL15" s="16"/>
      <c r="AM15" s="16"/>
      <c r="AN15" s="16"/>
      <c r="AO15" s="16"/>
      <c r="AP15" s="16"/>
      <c r="AQ15" s="16"/>
      <c r="AR15" s="16"/>
      <c r="AS15" s="17"/>
      <c r="AT15" s="12">
        <v>9</v>
      </c>
      <c r="AU15" s="4" t="s">
        <v>32</v>
      </c>
      <c r="AV15" s="4" t="s">
        <v>32</v>
      </c>
      <c r="AW15" s="4"/>
      <c r="AX15" s="4"/>
      <c r="AY15" s="4"/>
      <c r="AZ15" s="4"/>
      <c r="BA15" s="4" t="s">
        <v>32</v>
      </c>
      <c r="BB15" s="61">
        <v>9</v>
      </c>
      <c r="BC15" s="4">
        <v>1000</v>
      </c>
      <c r="BD15" s="4">
        <v>846</v>
      </c>
      <c r="BE15" s="4">
        <f t="shared" si="5"/>
        <v>1.1820330969267139</v>
      </c>
      <c r="BF15" s="4">
        <f t="shared" si="6"/>
        <v>0.2412704315421372</v>
      </c>
      <c r="BG15" s="4"/>
      <c r="BH15" s="4"/>
      <c r="BI15" s="54">
        <v>0.38</v>
      </c>
      <c r="BJ15" s="60">
        <v>9</v>
      </c>
      <c r="BK15" s="5" t="s">
        <v>32</v>
      </c>
      <c r="BL15" s="5" t="s">
        <v>32</v>
      </c>
      <c r="BM15" s="5"/>
      <c r="BN15" s="5"/>
      <c r="BO15" s="5"/>
      <c r="BP15" s="5"/>
      <c r="BQ15" s="52" t="s">
        <v>32</v>
      </c>
      <c r="BR15" s="53"/>
      <c r="BS15" s="4">
        <v>0.38</v>
      </c>
      <c r="BT15" s="4"/>
      <c r="BU15" s="4"/>
      <c r="BV15" s="4"/>
      <c r="BW15" s="4">
        <v>1000</v>
      </c>
      <c r="BX15" s="4">
        <v>846</v>
      </c>
      <c r="BY15" s="4"/>
      <c r="BZ15" s="54"/>
      <c r="CA15" s="51">
        <v>0</v>
      </c>
      <c r="CB15" s="5"/>
      <c r="CC15" s="5"/>
      <c r="CD15" s="5"/>
      <c r="CE15" s="5"/>
      <c r="CF15" s="5"/>
      <c r="CG15" s="5"/>
      <c r="CH15" s="5"/>
      <c r="CI15" s="5"/>
      <c r="CJ15" s="13"/>
      <c r="CK15" s="5"/>
      <c r="CL15" s="5"/>
      <c r="CM15" s="5"/>
      <c r="CN15" s="5"/>
      <c r="CO15" s="5"/>
      <c r="CP15" s="5"/>
      <c r="CQ15" s="5"/>
    </row>
    <row r="16" spans="2:95">
      <c r="B16" s="75" t="s">
        <v>78</v>
      </c>
      <c r="C16" s="15">
        <v>1</v>
      </c>
      <c r="D16" s="10">
        <v>90</v>
      </c>
      <c r="E16" s="10">
        <v>67</v>
      </c>
      <c r="F16" s="10">
        <f t="shared" ref="F16:F24" si="13">D16/E16</f>
        <v>1.3432835820895523</v>
      </c>
      <c r="G16" s="10">
        <f t="shared" ref="G16:G24" si="14">LOG(F16,2)</f>
        <v>0.42576390587190238</v>
      </c>
      <c r="H16" s="10">
        <f>AVERAGE(G16:G24)</f>
        <v>0.44246795235213959</v>
      </c>
      <c r="I16" s="10">
        <f>STDEVA(G16:G24)</f>
        <v>7.4894534155588749E-2</v>
      </c>
      <c r="J16" s="58">
        <v>0.1</v>
      </c>
      <c r="K16" s="57">
        <v>1</v>
      </c>
      <c r="L16" s="10">
        <v>411</v>
      </c>
      <c r="M16" s="10">
        <v>215</v>
      </c>
      <c r="N16" s="10">
        <f t="shared" ref="N16:N23" si="15">L16/M16</f>
        <v>1.9116279069767441</v>
      </c>
      <c r="O16" s="10">
        <f t="shared" ref="O16:O23" si="16">LOG(N16,2)</f>
        <v>0.93480173409222256</v>
      </c>
      <c r="P16" s="10">
        <f>AVERAGE(O16:O24)</f>
        <v>0.92981513810308702</v>
      </c>
      <c r="Q16" s="10">
        <f>STDEVA(O16:O24)</f>
        <v>7.5663110124128422E-2</v>
      </c>
      <c r="R16" s="58">
        <v>11.100000000000001</v>
      </c>
      <c r="S16" s="57">
        <v>1</v>
      </c>
      <c r="T16" s="10">
        <v>2689</v>
      </c>
      <c r="U16" s="10">
        <v>2257</v>
      </c>
      <c r="V16" s="10">
        <f t="shared" ref="V16:V24" si="17">T16/U16</f>
        <v>1.1914045192733718</v>
      </c>
      <c r="W16" s="10">
        <f t="shared" ref="W16:W24" si="18">LOG(V16,2)</f>
        <v>0.25266333668103697</v>
      </c>
      <c r="X16" s="10">
        <f>AVERAGE(W16:W24)</f>
        <v>0.17965803964862889</v>
      </c>
      <c r="Y16" s="10">
        <f>STDEVA(W16:W24)</f>
        <v>4.3814386380477868E-2</v>
      </c>
      <c r="Z16" s="58">
        <v>25</v>
      </c>
      <c r="AA16" s="57">
        <v>0.1</v>
      </c>
      <c r="AB16" s="10">
        <v>11.100000000000001</v>
      </c>
      <c r="AC16" s="10">
        <v>25</v>
      </c>
      <c r="AD16" s="10">
        <v>90</v>
      </c>
      <c r="AE16" s="10">
        <v>67</v>
      </c>
      <c r="AF16" s="10">
        <v>411</v>
      </c>
      <c r="AG16" s="10">
        <v>215</v>
      </c>
      <c r="AH16" s="10">
        <v>2689</v>
      </c>
      <c r="AI16" s="58">
        <v>2257</v>
      </c>
      <c r="AJ16" s="57">
        <v>0</v>
      </c>
      <c r="AK16" s="10">
        <f t="shared" ref="AK16:AK23" si="19">LOG((AB16*(AG16/(AF16+AG16)))/(AA16*(AE16/(AE16+AD16))),2)</f>
        <v>6.4811214274408036</v>
      </c>
      <c r="AL16" s="10">
        <f>AVERAGE(AK16:AK24)</f>
        <v>6.0764429584464814</v>
      </c>
      <c r="AM16" s="10">
        <f>STDEVA(AK16:AK24)</f>
        <v>0.25313745269066945</v>
      </c>
      <c r="AN16" s="10">
        <f t="shared" ref="AN16:AN23" si="20">LOG((AC16*(AI16/(AH16+AI16)))/(AB16*(AG16/(AG16+AF16))),2)</f>
        <v>1.5813385944570373</v>
      </c>
      <c r="AO16" s="10">
        <f>AVERAGE(AN16:AN24)</f>
        <v>1.5156754926435942</v>
      </c>
      <c r="AP16" s="10">
        <f>STDEVA(AN16:AN24)</f>
        <v>0.14826488124723136</v>
      </c>
      <c r="AQ16" s="10">
        <f t="shared" ref="AQ16:AQ23" si="21">AK16+AN16</f>
        <v>8.0624600218978415</v>
      </c>
      <c r="AR16" s="10">
        <f>AVERAGE(AQ16:AQ24)</f>
        <v>7.5921184510900774</v>
      </c>
      <c r="AS16" s="11">
        <f>STDEVA(AQ16:AQ24)</f>
        <v>0.24331090076372164</v>
      </c>
      <c r="AT16" s="7">
        <v>1</v>
      </c>
      <c r="AU16" s="8">
        <v>257</v>
      </c>
      <c r="AV16" s="8">
        <v>234</v>
      </c>
      <c r="AW16" s="8">
        <f t="shared" ref="AW16" si="22">AU16/AV16</f>
        <v>1.0982905982905984</v>
      </c>
      <c r="AX16" s="8">
        <f t="shared" ref="AX16" si="23">LOG(AW16,2)</f>
        <v>0.1352598296104737</v>
      </c>
      <c r="AY16" s="8">
        <f>AVERAGE(AX16:AX24)</f>
        <v>0.13401853606773825</v>
      </c>
      <c r="AZ16" s="8">
        <f>STDEVA(AX16:AX24)</f>
        <v>5.5842319827252594E-2</v>
      </c>
      <c r="BA16" s="8">
        <v>5.0000000000000001E-3</v>
      </c>
      <c r="BB16" s="62">
        <v>1</v>
      </c>
      <c r="BC16" s="8">
        <v>193</v>
      </c>
      <c r="BD16" s="8">
        <v>162</v>
      </c>
      <c r="BE16" s="8">
        <f t="shared" ref="BE16:BE17" si="24">BC16/BD16</f>
        <v>1.191358024691358</v>
      </c>
      <c r="BF16" s="8">
        <f t="shared" ref="BF16:BF17" si="25">LOG(BE16,2)</f>
        <v>0.25260703438345566</v>
      </c>
      <c r="BG16" s="8">
        <f>AVERAGE(BF16:BF24)</f>
        <v>0.18120722417994148</v>
      </c>
      <c r="BH16" s="8">
        <f>STDEVA(BF16:BF24)</f>
        <v>4.9018830619777562E-2</v>
      </c>
      <c r="BI16" s="68">
        <v>0.16</v>
      </c>
      <c r="BJ16" s="59">
        <v>1</v>
      </c>
      <c r="BK16" s="10">
        <v>2949</v>
      </c>
      <c r="BL16" s="10">
        <v>4376</v>
      </c>
      <c r="BM16" s="10">
        <f t="shared" ref="BM16:BM33" si="26">BK16/BL16</f>
        <v>0.67390310786106034</v>
      </c>
      <c r="BN16" s="10">
        <f t="shared" ref="BN16:BN33" si="27">LOG(BM16,2)</f>
        <v>-0.56938691573081979</v>
      </c>
      <c r="BO16" s="8">
        <f>AVERAGE(BN16:BN24)</f>
        <v>-0.50843999205634061</v>
      </c>
      <c r="BP16" s="8">
        <f>STDEVA(BN16:BN24)</f>
        <v>5.6130157998539487E-2</v>
      </c>
      <c r="BQ16" s="58">
        <v>0.185</v>
      </c>
      <c r="BR16" s="67">
        <v>5.0000000000000001E-3</v>
      </c>
      <c r="BS16" s="8">
        <v>0.16</v>
      </c>
      <c r="BT16" s="8">
        <v>0.185</v>
      </c>
      <c r="BU16" s="8">
        <v>257</v>
      </c>
      <c r="BV16" s="8">
        <v>234</v>
      </c>
      <c r="BW16" s="8">
        <v>193</v>
      </c>
      <c r="BX16" s="8">
        <v>162</v>
      </c>
      <c r="BY16" s="8">
        <v>2949</v>
      </c>
      <c r="BZ16" s="68">
        <v>4376</v>
      </c>
      <c r="CA16" s="57">
        <v>0</v>
      </c>
      <c r="CB16" s="10">
        <f t="shared" ref="CB16:CB22" si="28">LOG((BS16*(BX16/(BW16+BX16)))/(BR16*(BV16/(BV16+BU16))),2)</f>
        <v>4.9373892832238697</v>
      </c>
      <c r="CC16" s="10">
        <f>AVERAGE(CB16:CB24)</f>
        <v>5.7071785235326926</v>
      </c>
      <c r="CD16" s="10">
        <f>STDEVA(CB16:CB24)</f>
        <v>0.39322922599718585</v>
      </c>
      <c r="CE16" s="10">
        <f>LOG((BT16*(BZ16/(BY16+BZ16)))/(BS16*(BX16/(BX16+BW16))),2)</f>
        <v>0.5980625557319531</v>
      </c>
      <c r="CF16" s="10">
        <f>AVERAGE(CE16:CE24)</f>
        <v>0.24412380796922339</v>
      </c>
      <c r="CG16" s="10">
        <f>STDEVA(CE16:CE24)</f>
        <v>0.36120623104288496</v>
      </c>
      <c r="CH16" s="10">
        <f t="shared" ref="CH16:CH22" si="29">CB16+CE16</f>
        <v>5.5354518389558232</v>
      </c>
      <c r="CI16" s="10">
        <f>AVERAGE(CH16:CH24)</f>
        <v>5.9513023315019158</v>
      </c>
      <c r="CJ16" s="11">
        <f>STDEVA(CH16:CH24)</f>
        <v>0.41580269548221443</v>
      </c>
      <c r="CK16" s="5"/>
      <c r="CL16" s="5"/>
      <c r="CM16" s="5"/>
      <c r="CN16" s="5"/>
      <c r="CO16" s="5"/>
      <c r="CP16" s="5"/>
      <c r="CQ16" s="5"/>
    </row>
    <row r="17" spans="2:95">
      <c r="B17" s="14"/>
      <c r="C17" s="9">
        <v>2</v>
      </c>
      <c r="D17" s="5">
        <v>135</v>
      </c>
      <c r="E17" s="5">
        <v>96</v>
      </c>
      <c r="F17" s="5">
        <f t="shared" si="13"/>
        <v>1.40625</v>
      </c>
      <c r="G17" s="5">
        <f t="shared" si="14"/>
        <v>0.49185309632967472</v>
      </c>
      <c r="H17" s="5"/>
      <c r="I17" s="5"/>
      <c r="J17" s="52">
        <v>0.13</v>
      </c>
      <c r="K17" s="51">
        <v>2</v>
      </c>
      <c r="L17" s="5">
        <v>441</v>
      </c>
      <c r="M17" s="5">
        <v>232</v>
      </c>
      <c r="N17" s="5">
        <f t="shared" si="15"/>
        <v>1.9008620689655173</v>
      </c>
      <c r="O17" s="5">
        <f t="shared" si="16"/>
        <v>0.92665385042994863</v>
      </c>
      <c r="P17" s="5"/>
      <c r="Q17" s="5"/>
      <c r="R17" s="52">
        <v>12.1</v>
      </c>
      <c r="S17" s="51">
        <v>2</v>
      </c>
      <c r="T17" s="5">
        <v>3482</v>
      </c>
      <c r="U17" s="5">
        <v>3120</v>
      </c>
      <c r="V17" s="5">
        <f t="shared" si="17"/>
        <v>1.1160256410256411</v>
      </c>
      <c r="W17" s="5">
        <f t="shared" si="18"/>
        <v>0.15837017390149047</v>
      </c>
      <c r="X17" s="5"/>
      <c r="Y17" s="5"/>
      <c r="Z17" s="52">
        <v>22.650000000000002</v>
      </c>
      <c r="AA17" s="51">
        <v>0.13</v>
      </c>
      <c r="AB17" s="5">
        <v>12.1</v>
      </c>
      <c r="AC17" s="5">
        <v>22.650000000000002</v>
      </c>
      <c r="AD17" s="5">
        <v>135</v>
      </c>
      <c r="AE17" s="5">
        <v>96</v>
      </c>
      <c r="AF17" s="5">
        <v>441</v>
      </c>
      <c r="AG17" s="5">
        <v>232</v>
      </c>
      <c r="AH17" s="5">
        <v>3482</v>
      </c>
      <c r="AI17" s="52">
        <v>3120</v>
      </c>
      <c r="AJ17" s="51">
        <v>0</v>
      </c>
      <c r="AK17" s="5">
        <f t="shared" si="19"/>
        <v>6.2706564552330208</v>
      </c>
      <c r="AL17" s="5"/>
      <c r="AM17" s="5"/>
      <c r="AN17" s="5">
        <f t="shared" si="20"/>
        <v>1.3596285927814609</v>
      </c>
      <c r="AO17" s="5"/>
      <c r="AP17" s="5"/>
      <c r="AQ17" s="5">
        <f t="shared" si="21"/>
        <v>7.6302850480144819</v>
      </c>
      <c r="AR17" s="5"/>
      <c r="AS17" s="13"/>
      <c r="AT17" s="12">
        <v>2</v>
      </c>
      <c r="AU17" s="4">
        <v>193</v>
      </c>
      <c r="AV17" s="4">
        <v>179</v>
      </c>
      <c r="AW17" s="4">
        <f t="shared" ref="AW17:AW32" si="30">AU17/AV17</f>
        <v>1.0782122905027933</v>
      </c>
      <c r="AX17" s="4">
        <f t="shared" ref="AX17:AX32" si="31">LOG(AW17,2)</f>
        <v>0.10864126000382403</v>
      </c>
      <c r="AY17" s="4"/>
      <c r="AZ17" s="4"/>
      <c r="BA17" s="4">
        <v>4.0000000000000001E-3</v>
      </c>
      <c r="BB17" s="61">
        <v>2</v>
      </c>
      <c r="BC17" s="4">
        <v>350</v>
      </c>
      <c r="BD17" s="4">
        <v>318</v>
      </c>
      <c r="BE17" s="4">
        <f t="shared" si="24"/>
        <v>1.10062893081761</v>
      </c>
      <c r="BF17" s="4">
        <f t="shared" si="25"/>
        <v>0.13832815654797342</v>
      </c>
      <c r="BG17" s="4"/>
      <c r="BH17" s="4"/>
      <c r="BI17" s="54">
        <v>0.25</v>
      </c>
      <c r="BJ17" s="60">
        <v>2</v>
      </c>
      <c r="BK17" s="5">
        <v>3065</v>
      </c>
      <c r="BL17" s="5">
        <v>4085</v>
      </c>
      <c r="BM17" s="5">
        <f t="shared" si="26"/>
        <v>0.75030599755201954</v>
      </c>
      <c r="BN17" s="5">
        <f t="shared" si="27"/>
        <v>-0.41444900445490201</v>
      </c>
      <c r="BO17" s="5"/>
      <c r="BP17" s="5"/>
      <c r="BQ17" s="52">
        <v>0.28500000000000003</v>
      </c>
      <c r="BR17" s="53">
        <v>4.0000000000000001E-3</v>
      </c>
      <c r="BS17" s="4">
        <v>0.25</v>
      </c>
      <c r="BT17" s="4">
        <v>0.28500000000000003</v>
      </c>
      <c r="BU17" s="4">
        <v>193</v>
      </c>
      <c r="BV17" s="4">
        <v>179</v>
      </c>
      <c r="BW17" s="4">
        <v>350</v>
      </c>
      <c r="BX17" s="4">
        <v>318</v>
      </c>
      <c r="BY17" s="4">
        <v>3065</v>
      </c>
      <c r="BZ17" s="54">
        <v>4085</v>
      </c>
      <c r="CA17" s="51">
        <v>0</v>
      </c>
      <c r="CB17" s="5">
        <f t="shared" si="28"/>
        <v>5.9503059813161645</v>
      </c>
      <c r="CC17" s="5"/>
      <c r="CD17" s="5"/>
      <c r="CE17" s="5">
        <f t="shared" ref="CE17:CE22" si="32">LOG((BT17*(BZ17/(BY17+BZ17)))/(BS17*(BX17/(BX17+BW17))),2)</f>
        <v>0.45224799805964566</v>
      </c>
      <c r="CF17" s="5"/>
      <c r="CG17" s="5"/>
      <c r="CH17" s="5">
        <f t="shared" si="29"/>
        <v>6.4025539793758099</v>
      </c>
      <c r="CI17" s="5"/>
      <c r="CJ17" s="13"/>
      <c r="CK17" s="5"/>
      <c r="CL17" s="5"/>
      <c r="CM17" s="5"/>
      <c r="CN17" s="5"/>
      <c r="CO17" s="5"/>
      <c r="CP17" s="5"/>
      <c r="CQ17" s="5"/>
    </row>
    <row r="18" spans="2:95">
      <c r="B18" s="14"/>
      <c r="C18" s="9">
        <v>3</v>
      </c>
      <c r="D18" s="5">
        <v>98</v>
      </c>
      <c r="E18" s="5">
        <v>74</v>
      </c>
      <c r="F18" s="5">
        <f t="shared" si="13"/>
        <v>1.3243243243243243</v>
      </c>
      <c r="G18" s="5">
        <f t="shared" si="14"/>
        <v>0.40525647848625845</v>
      </c>
      <c r="H18" s="5"/>
      <c r="I18" s="5"/>
      <c r="J18" s="52">
        <v>0.14000000000000001</v>
      </c>
      <c r="K18" s="51">
        <v>3</v>
      </c>
      <c r="L18" s="5">
        <v>450</v>
      </c>
      <c r="M18" s="5">
        <v>229</v>
      </c>
      <c r="N18" s="5">
        <f t="shared" si="15"/>
        <v>1.965065502183406</v>
      </c>
      <c r="O18" s="5">
        <f t="shared" si="16"/>
        <v>0.97457740312009311</v>
      </c>
      <c r="P18" s="5"/>
      <c r="Q18" s="5"/>
      <c r="R18" s="52">
        <v>11</v>
      </c>
      <c r="S18" s="51">
        <v>3</v>
      </c>
      <c r="T18" s="5">
        <v>3620</v>
      </c>
      <c r="U18" s="5">
        <v>3223</v>
      </c>
      <c r="V18" s="5">
        <f t="shared" si="17"/>
        <v>1.1231771641327954</v>
      </c>
      <c r="W18" s="5">
        <f t="shared" si="18"/>
        <v>0.16758550891102247</v>
      </c>
      <c r="X18" s="5"/>
      <c r="Y18" s="5"/>
      <c r="Z18" s="52">
        <v>23.1</v>
      </c>
      <c r="AA18" s="51">
        <v>0.14000000000000001</v>
      </c>
      <c r="AB18" s="5">
        <v>11</v>
      </c>
      <c r="AC18" s="5">
        <v>23.1</v>
      </c>
      <c r="AD18" s="5">
        <v>98</v>
      </c>
      <c r="AE18" s="5">
        <v>74</v>
      </c>
      <c r="AF18" s="5">
        <v>450</v>
      </c>
      <c r="AG18" s="5">
        <v>229</v>
      </c>
      <c r="AH18" s="5">
        <v>3620</v>
      </c>
      <c r="AI18" s="52">
        <v>3223</v>
      </c>
      <c r="AJ18" s="51">
        <v>0</v>
      </c>
      <c r="AK18" s="5">
        <f t="shared" si="19"/>
        <v>5.9446802992797778</v>
      </c>
      <c r="AL18" s="5"/>
      <c r="AM18" s="5"/>
      <c r="AN18" s="5">
        <f t="shared" si="20"/>
        <v>1.5522285450654374</v>
      </c>
      <c r="AO18" s="5"/>
      <c r="AP18" s="5"/>
      <c r="AQ18" s="5">
        <f t="shared" si="21"/>
        <v>7.4969088443452154</v>
      </c>
      <c r="AR18" s="5"/>
      <c r="AS18" s="13"/>
      <c r="AT18" s="12">
        <v>3</v>
      </c>
      <c r="AU18" s="4">
        <v>163</v>
      </c>
      <c r="AV18" s="4">
        <v>143</v>
      </c>
      <c r="AW18" s="4">
        <f t="shared" si="30"/>
        <v>1.1398601398601398</v>
      </c>
      <c r="AX18" s="4">
        <f t="shared" si="31"/>
        <v>0.18885681745268804</v>
      </c>
      <c r="AY18" s="4"/>
      <c r="AZ18" s="4"/>
      <c r="BA18" s="4">
        <v>3.0000000000000001E-3</v>
      </c>
      <c r="BB18" s="61">
        <v>3</v>
      </c>
      <c r="BC18" s="4">
        <v>323</v>
      </c>
      <c r="BD18" s="4">
        <v>296</v>
      </c>
      <c r="BE18" s="4">
        <f>BC18/BD18</f>
        <v>1.0912162162162162</v>
      </c>
      <c r="BF18" s="4">
        <f>LOG(BE18,2)</f>
        <v>0.12593698906497514</v>
      </c>
      <c r="BG18" s="4"/>
      <c r="BH18" s="4"/>
      <c r="BI18" s="54">
        <v>0.15</v>
      </c>
      <c r="BJ18" s="60">
        <v>3</v>
      </c>
      <c r="BK18" s="5">
        <v>3047</v>
      </c>
      <c r="BL18" s="5">
        <v>4099</v>
      </c>
      <c r="BM18" s="5">
        <f t="shared" si="26"/>
        <v>0.7433520370822152</v>
      </c>
      <c r="BN18" s="5">
        <f t="shared" si="27"/>
        <v>-0.42788248994829309</v>
      </c>
      <c r="BO18" s="5"/>
      <c r="BP18" s="5"/>
      <c r="BQ18" s="52">
        <v>0.2</v>
      </c>
      <c r="BR18" s="53">
        <v>3.0000000000000001E-3</v>
      </c>
      <c r="BS18" s="4">
        <v>0.15</v>
      </c>
      <c r="BT18" s="4">
        <v>0.2</v>
      </c>
      <c r="BU18" s="4">
        <v>163</v>
      </c>
      <c r="BV18" s="4">
        <v>143</v>
      </c>
      <c r="BW18" s="4">
        <v>323</v>
      </c>
      <c r="BX18" s="4">
        <v>296</v>
      </c>
      <c r="BY18" s="4">
        <v>3047</v>
      </c>
      <c r="BZ18" s="54">
        <v>4099</v>
      </c>
      <c r="CA18" s="51">
        <v>0</v>
      </c>
      <c r="CB18" s="5">
        <f t="shared" si="28"/>
        <v>5.677030462103672</v>
      </c>
      <c r="CC18" s="5"/>
      <c r="CD18" s="5"/>
      <c r="CE18" s="5">
        <f t="shared" si="32"/>
        <v>0.67751580891366758</v>
      </c>
      <c r="CF18" s="5"/>
      <c r="CG18" s="5"/>
      <c r="CH18" s="5">
        <f t="shared" si="29"/>
        <v>6.3545462710173393</v>
      </c>
      <c r="CI18" s="5"/>
      <c r="CJ18" s="13"/>
      <c r="CK18" s="5"/>
      <c r="CL18" s="5"/>
      <c r="CM18" s="5"/>
      <c r="CN18" s="5"/>
      <c r="CO18" s="5"/>
      <c r="CP18" s="5"/>
      <c r="CQ18" s="5"/>
    </row>
    <row r="19" spans="2:95">
      <c r="B19" s="14"/>
      <c r="C19" s="9">
        <v>4</v>
      </c>
      <c r="D19" s="5">
        <v>109</v>
      </c>
      <c r="E19" s="5">
        <v>75</v>
      </c>
      <c r="F19" s="5">
        <f t="shared" si="13"/>
        <v>1.4533333333333334</v>
      </c>
      <c r="G19" s="5">
        <f t="shared" si="14"/>
        <v>0.53936563428104556</v>
      </c>
      <c r="H19" s="5"/>
      <c r="I19" s="5"/>
      <c r="J19" s="52">
        <v>0.15</v>
      </c>
      <c r="K19" s="51">
        <v>4</v>
      </c>
      <c r="L19" s="5">
        <v>484</v>
      </c>
      <c r="M19" s="5">
        <v>270</v>
      </c>
      <c r="N19" s="5">
        <f t="shared" si="15"/>
        <v>1.7925925925925925</v>
      </c>
      <c r="O19" s="5">
        <f t="shared" si="16"/>
        <v>0.84204764022376355</v>
      </c>
      <c r="P19" s="5"/>
      <c r="Q19" s="5"/>
      <c r="R19" s="52">
        <v>12.3</v>
      </c>
      <c r="S19" s="51">
        <v>4</v>
      </c>
      <c r="T19" s="5">
        <v>3591</v>
      </c>
      <c r="U19" s="5">
        <v>3226</v>
      </c>
      <c r="V19" s="5">
        <f t="shared" si="17"/>
        <v>1.1131432114073156</v>
      </c>
      <c r="W19" s="5">
        <f t="shared" si="18"/>
        <v>0.1546392145090156</v>
      </c>
      <c r="X19" s="5"/>
      <c r="Y19" s="5"/>
      <c r="Z19" s="52">
        <v>22.4</v>
      </c>
      <c r="AA19" s="51">
        <v>0.15</v>
      </c>
      <c r="AB19" s="5">
        <v>12.3</v>
      </c>
      <c r="AC19" s="5">
        <v>22.4</v>
      </c>
      <c r="AD19" s="5">
        <v>109</v>
      </c>
      <c r="AE19" s="5">
        <v>75</v>
      </c>
      <c r="AF19" s="5">
        <v>484</v>
      </c>
      <c r="AG19" s="5">
        <v>270</v>
      </c>
      <c r="AH19" s="5">
        <v>3591</v>
      </c>
      <c r="AI19" s="52">
        <v>3226</v>
      </c>
      <c r="AJ19" s="51">
        <v>0</v>
      </c>
      <c r="AK19" s="5">
        <f t="shared" si="19"/>
        <v>6.1706901539613828</v>
      </c>
      <c r="AL19" s="5"/>
      <c r="AM19" s="5"/>
      <c r="AN19" s="5">
        <f t="shared" si="20"/>
        <v>1.2670549883865803</v>
      </c>
      <c r="AO19" s="5"/>
      <c r="AP19" s="5"/>
      <c r="AQ19" s="5">
        <f t="shared" si="21"/>
        <v>7.4377451423479632</v>
      </c>
      <c r="AR19" s="5"/>
      <c r="AS19" s="13"/>
      <c r="AT19" s="12">
        <v>4</v>
      </c>
      <c r="AU19" s="4">
        <v>246</v>
      </c>
      <c r="AV19" s="4">
        <v>227</v>
      </c>
      <c r="AW19" s="4">
        <f t="shared" si="30"/>
        <v>1.0837004405286343</v>
      </c>
      <c r="AX19" s="4">
        <f t="shared" si="31"/>
        <v>0.11596601804832488</v>
      </c>
      <c r="AY19" s="4"/>
      <c r="AZ19" s="4"/>
      <c r="BA19" s="4">
        <v>4.0000000000000001E-3</v>
      </c>
      <c r="BB19" s="61">
        <v>4</v>
      </c>
      <c r="BC19" s="4">
        <v>281</v>
      </c>
      <c r="BD19" s="4">
        <v>243</v>
      </c>
      <c r="BE19" s="4">
        <f>BC19/BD19</f>
        <v>1.1563786008230452</v>
      </c>
      <c r="BF19" s="4">
        <f>LOG(BE19,2)</f>
        <v>0.20961381661514514</v>
      </c>
      <c r="BG19" s="4"/>
      <c r="BH19" s="4"/>
      <c r="BI19" s="54">
        <v>0.22</v>
      </c>
      <c r="BJ19" s="60">
        <v>4</v>
      </c>
      <c r="BK19" s="5">
        <v>2426</v>
      </c>
      <c r="BL19" s="5">
        <v>3489</v>
      </c>
      <c r="BM19" s="5">
        <f t="shared" si="26"/>
        <v>0.69532817426196614</v>
      </c>
      <c r="BN19" s="5">
        <f t="shared" si="27"/>
        <v>-0.52423404707386434</v>
      </c>
      <c r="BO19" s="5"/>
      <c r="BP19" s="5"/>
      <c r="BQ19" s="52">
        <v>0.18</v>
      </c>
      <c r="BR19" s="53">
        <v>4.0000000000000001E-3</v>
      </c>
      <c r="BS19" s="4">
        <v>0.22</v>
      </c>
      <c r="BT19" s="4">
        <v>0.18</v>
      </c>
      <c r="BU19" s="4">
        <v>246</v>
      </c>
      <c r="BV19" s="4">
        <v>227</v>
      </c>
      <c r="BW19" s="4">
        <v>281</v>
      </c>
      <c r="BX19" s="4">
        <v>243</v>
      </c>
      <c r="BY19" s="4">
        <v>2426</v>
      </c>
      <c r="BZ19" s="54">
        <v>3489</v>
      </c>
      <c r="CA19" s="51">
        <v>0</v>
      </c>
      <c r="CB19" s="5">
        <f t="shared" si="28"/>
        <v>5.7318971016414704</v>
      </c>
      <c r="CC19" s="5"/>
      <c r="CD19" s="5"/>
      <c r="CE19" s="5">
        <f t="shared" si="32"/>
        <v>5.7539309703908137E-2</v>
      </c>
      <c r="CF19" s="5"/>
      <c r="CG19" s="5"/>
      <c r="CH19" s="5">
        <f t="shared" si="29"/>
        <v>5.7894364113453785</v>
      </c>
      <c r="CI19" s="5"/>
      <c r="CJ19" s="13"/>
      <c r="CK19" s="5"/>
      <c r="CL19" s="5"/>
      <c r="CM19" s="5"/>
      <c r="CN19" s="5"/>
      <c r="CO19" s="5"/>
      <c r="CP19" s="5"/>
      <c r="CQ19" s="5"/>
    </row>
    <row r="20" spans="2:95">
      <c r="B20" s="14"/>
      <c r="C20" s="9">
        <v>5</v>
      </c>
      <c r="D20" s="5">
        <v>98</v>
      </c>
      <c r="E20" s="5">
        <v>71</v>
      </c>
      <c r="F20" s="5">
        <f t="shared" si="13"/>
        <v>1.380281690140845</v>
      </c>
      <c r="G20" s="5">
        <f t="shared" si="14"/>
        <v>0.46496272461052612</v>
      </c>
      <c r="H20" s="5"/>
      <c r="I20" s="5"/>
      <c r="J20" s="52">
        <v>0.16</v>
      </c>
      <c r="K20" s="51">
        <v>5</v>
      </c>
      <c r="L20" s="5">
        <v>458</v>
      </c>
      <c r="M20" s="5">
        <v>225</v>
      </c>
      <c r="N20" s="5">
        <f t="shared" si="15"/>
        <v>2.0355555555555553</v>
      </c>
      <c r="O20" s="5">
        <f t="shared" si="16"/>
        <v>1.0254225968799067</v>
      </c>
      <c r="P20" s="5"/>
      <c r="Q20" s="5"/>
      <c r="R20" s="52">
        <v>10.039999999999999</v>
      </c>
      <c r="S20" s="51">
        <v>5</v>
      </c>
      <c r="T20" s="5">
        <v>3575</v>
      </c>
      <c r="U20" s="5">
        <v>3208</v>
      </c>
      <c r="V20" s="5">
        <f t="shared" si="17"/>
        <v>1.1144014962593516</v>
      </c>
      <c r="W20" s="5">
        <f t="shared" si="18"/>
        <v>0.15626910009819378</v>
      </c>
      <c r="X20" s="5"/>
      <c r="Y20" s="5"/>
      <c r="Z20" s="52">
        <v>22.23</v>
      </c>
      <c r="AA20" s="51">
        <v>0.16</v>
      </c>
      <c r="AB20" s="5">
        <v>10.039999999999999</v>
      </c>
      <c r="AC20" s="5">
        <v>22.23</v>
      </c>
      <c r="AD20" s="5">
        <v>98</v>
      </c>
      <c r="AE20" s="5">
        <v>71</v>
      </c>
      <c r="AF20" s="5">
        <v>458</v>
      </c>
      <c r="AG20" s="5">
        <v>225</v>
      </c>
      <c r="AH20" s="5">
        <v>3575</v>
      </c>
      <c r="AI20" s="52">
        <v>3208</v>
      </c>
      <c r="AJ20" s="51">
        <v>0</v>
      </c>
      <c r="AK20" s="5">
        <f t="shared" si="19"/>
        <v>5.6207152936552207</v>
      </c>
      <c r="AL20" s="5"/>
      <c r="AM20" s="5"/>
      <c r="AN20" s="5">
        <f t="shared" si="20"/>
        <v>1.6684599051315068</v>
      </c>
      <c r="AO20" s="5"/>
      <c r="AP20" s="5"/>
      <c r="AQ20" s="5">
        <f t="shared" si="21"/>
        <v>7.2891751987867277</v>
      </c>
      <c r="AR20" s="5"/>
      <c r="AS20" s="13"/>
      <c r="AT20" s="12">
        <v>5</v>
      </c>
      <c r="AU20" s="4">
        <v>180</v>
      </c>
      <c r="AV20" s="4">
        <v>155</v>
      </c>
      <c r="AW20" s="4">
        <f t="shared" si="30"/>
        <v>1.1612903225806452</v>
      </c>
      <c r="AX20" s="4">
        <f t="shared" si="31"/>
        <v>0.21572869105543727</v>
      </c>
      <c r="AY20" s="4"/>
      <c r="AZ20" s="4"/>
      <c r="BA20" s="4">
        <v>4.0000000000000001E-3</v>
      </c>
      <c r="BB20" s="61">
        <v>5</v>
      </c>
      <c r="BC20" s="4">
        <v>515</v>
      </c>
      <c r="BD20" s="4">
        <v>446</v>
      </c>
      <c r="BE20" s="4">
        <f>BC20/BD20</f>
        <v>1.1547085201793721</v>
      </c>
      <c r="BF20" s="4">
        <f>LOG(BE20,2)</f>
        <v>0.20752872215027587</v>
      </c>
      <c r="BG20" s="4"/>
      <c r="BH20" s="4"/>
      <c r="BI20" s="54">
        <v>0.22</v>
      </c>
      <c r="BJ20" s="60">
        <v>5</v>
      </c>
      <c r="BK20" s="5">
        <v>2624</v>
      </c>
      <c r="BL20" s="5">
        <v>3679</v>
      </c>
      <c r="BM20" s="5">
        <f t="shared" si="26"/>
        <v>0.71323729274259307</v>
      </c>
      <c r="BN20" s="5">
        <f t="shared" si="27"/>
        <v>-0.48754595635489084</v>
      </c>
      <c r="BO20" s="5"/>
      <c r="BP20" s="5"/>
      <c r="BQ20" s="52">
        <v>0.21</v>
      </c>
      <c r="BR20" s="53">
        <v>4.0000000000000001E-3</v>
      </c>
      <c r="BS20" s="4">
        <v>0.22</v>
      </c>
      <c r="BT20" s="4">
        <v>0.21</v>
      </c>
      <c r="BU20" s="4">
        <v>180</v>
      </c>
      <c r="BV20" s="4">
        <v>155</v>
      </c>
      <c r="BW20" s="4">
        <v>515</v>
      </c>
      <c r="BX20" s="4">
        <v>446</v>
      </c>
      <c r="BY20" s="4">
        <v>2624</v>
      </c>
      <c r="BZ20" s="54">
        <v>3679</v>
      </c>
      <c r="CA20" s="51">
        <v>0</v>
      </c>
      <c r="CB20" s="5">
        <f t="shared" si="28"/>
        <v>5.7857598727421111</v>
      </c>
      <c r="CC20" s="5"/>
      <c r="CD20" s="5"/>
      <c r="CE20" s="5">
        <f t="shared" si="32"/>
        <v>0.26365353857368118</v>
      </c>
      <c r="CF20" s="5"/>
      <c r="CG20" s="5"/>
      <c r="CH20" s="5">
        <f t="shared" si="29"/>
        <v>6.0494134113157925</v>
      </c>
      <c r="CI20" s="5"/>
      <c r="CJ20" s="13"/>
      <c r="CK20" s="5"/>
      <c r="CL20" s="5"/>
      <c r="CM20" s="5"/>
      <c r="CN20" s="5"/>
      <c r="CO20" s="5"/>
      <c r="CP20" s="5"/>
      <c r="CQ20" s="5"/>
    </row>
    <row r="21" spans="2:95">
      <c r="B21" s="14"/>
      <c r="C21" s="9">
        <v>6</v>
      </c>
      <c r="D21" s="5">
        <v>100</v>
      </c>
      <c r="E21" s="5">
        <v>74</v>
      </c>
      <c r="F21" s="5">
        <f t="shared" si="13"/>
        <v>1.3513513513513513</v>
      </c>
      <c r="G21" s="5">
        <f t="shared" si="14"/>
        <v>0.43440282414577491</v>
      </c>
      <c r="H21" s="5"/>
      <c r="I21" s="5"/>
      <c r="J21" s="52">
        <v>0.13</v>
      </c>
      <c r="K21" s="51">
        <v>6</v>
      </c>
      <c r="L21" s="5">
        <v>474</v>
      </c>
      <c r="M21" s="5">
        <v>262</v>
      </c>
      <c r="N21" s="5">
        <f t="shared" si="15"/>
        <v>1.8091603053435115</v>
      </c>
      <c r="O21" s="5">
        <f t="shared" si="16"/>
        <v>0.85532024736080892</v>
      </c>
      <c r="P21" s="5"/>
      <c r="Q21" s="5"/>
      <c r="R21" s="52">
        <v>10.8</v>
      </c>
      <c r="S21" s="51">
        <v>6</v>
      </c>
      <c r="T21" s="5">
        <v>3559</v>
      </c>
      <c r="U21" s="5">
        <v>3229</v>
      </c>
      <c r="V21" s="5">
        <f t="shared" si="17"/>
        <v>1.1021988231650666</v>
      </c>
      <c r="W21" s="5">
        <f t="shared" si="18"/>
        <v>0.1403844918958046</v>
      </c>
      <c r="X21" s="5"/>
      <c r="Y21" s="5"/>
      <c r="Z21" s="52">
        <v>26</v>
      </c>
      <c r="AA21" s="51">
        <v>0.13</v>
      </c>
      <c r="AB21" s="5">
        <v>10.8</v>
      </c>
      <c r="AC21" s="5">
        <v>26</v>
      </c>
      <c r="AD21" s="5">
        <v>100</v>
      </c>
      <c r="AE21" s="5">
        <v>74</v>
      </c>
      <c r="AF21" s="5">
        <v>474</v>
      </c>
      <c r="AG21" s="5">
        <v>262</v>
      </c>
      <c r="AH21" s="5">
        <v>3559</v>
      </c>
      <c r="AI21" s="52">
        <v>3229</v>
      </c>
      <c r="AJ21" s="51">
        <v>0</v>
      </c>
      <c r="AK21" s="5">
        <f t="shared" si="19"/>
        <v>6.1197270546099549</v>
      </c>
      <c r="AL21" s="5"/>
      <c r="AM21" s="5"/>
      <c r="AN21" s="5">
        <f t="shared" si="20"/>
        <v>1.685720141455866</v>
      </c>
      <c r="AO21" s="5"/>
      <c r="AP21" s="5"/>
      <c r="AQ21" s="5">
        <f t="shared" si="21"/>
        <v>7.8054471960658205</v>
      </c>
      <c r="AR21" s="5"/>
      <c r="AS21" s="13"/>
      <c r="AT21" s="12">
        <v>6</v>
      </c>
      <c r="AU21" s="4">
        <v>105</v>
      </c>
      <c r="AV21" s="4">
        <v>96</v>
      </c>
      <c r="AW21" s="4">
        <f t="shared" si="30"/>
        <v>1.09375</v>
      </c>
      <c r="AX21" s="4">
        <f t="shared" si="31"/>
        <v>0.12928301694496647</v>
      </c>
      <c r="AY21" s="4"/>
      <c r="AZ21" s="4"/>
      <c r="BA21" s="4">
        <v>3.0000000000000001E-3</v>
      </c>
      <c r="BB21" s="61">
        <v>6</v>
      </c>
      <c r="BC21" s="4">
        <v>488</v>
      </c>
      <c r="BD21" s="4">
        <v>424</v>
      </c>
      <c r="BE21" s="4">
        <f>BC21/BD21</f>
        <v>1.1509433962264151</v>
      </c>
      <c r="BF21" s="4">
        <f>LOG(BE21,2)</f>
        <v>0.20281688299968706</v>
      </c>
      <c r="BG21" s="4"/>
      <c r="BH21" s="4"/>
      <c r="BI21" s="54">
        <v>0.23</v>
      </c>
      <c r="BJ21" s="60">
        <v>6</v>
      </c>
      <c r="BK21" s="5">
        <v>2541</v>
      </c>
      <c r="BL21" s="5">
        <v>3625</v>
      </c>
      <c r="BM21" s="5">
        <f t="shared" si="26"/>
        <v>0.70096551724137934</v>
      </c>
      <c r="BN21" s="5">
        <f t="shared" si="27"/>
        <v>-0.51258461973630431</v>
      </c>
      <c r="BO21" s="5"/>
      <c r="BP21" s="5"/>
      <c r="BQ21" s="52">
        <v>0.18</v>
      </c>
      <c r="BR21" s="53">
        <v>3.0000000000000001E-3</v>
      </c>
      <c r="BS21" s="4">
        <v>0.23</v>
      </c>
      <c r="BT21" s="4">
        <v>0.18</v>
      </c>
      <c r="BU21" s="4">
        <v>105</v>
      </c>
      <c r="BV21" s="4">
        <v>96</v>
      </c>
      <c r="BW21" s="4">
        <v>488</v>
      </c>
      <c r="BX21" s="4">
        <v>424</v>
      </c>
      <c r="BY21" s="4">
        <v>2541</v>
      </c>
      <c r="BZ21" s="54">
        <v>3625</v>
      </c>
      <c r="CA21" s="51">
        <v>0</v>
      </c>
      <c r="CB21" s="5">
        <f t="shared" si="28"/>
        <v>6.22164718107945</v>
      </c>
      <c r="CC21" s="5"/>
      <c r="CD21" s="5"/>
      <c r="CE21" s="5">
        <f t="shared" si="32"/>
        <v>-1.5021289330674132E-2</v>
      </c>
      <c r="CF21" s="5"/>
      <c r="CG21" s="5"/>
      <c r="CH21" s="5">
        <f t="shared" si="29"/>
        <v>6.206625891748776</v>
      </c>
      <c r="CI21" s="5"/>
      <c r="CJ21" s="13"/>
      <c r="CK21" s="5"/>
      <c r="CL21" s="5"/>
      <c r="CM21" s="5"/>
      <c r="CN21" s="5"/>
      <c r="CO21" s="5"/>
      <c r="CP21" s="5"/>
      <c r="CQ21" s="5"/>
    </row>
    <row r="22" spans="2:95">
      <c r="B22" s="14"/>
      <c r="C22" s="9">
        <v>7</v>
      </c>
      <c r="D22" s="5">
        <v>119</v>
      </c>
      <c r="E22" s="5">
        <v>84</v>
      </c>
      <c r="F22" s="5">
        <f t="shared" si="13"/>
        <v>1.4166666666666667</v>
      </c>
      <c r="G22" s="5">
        <f t="shared" si="14"/>
        <v>0.50250034052918335</v>
      </c>
      <c r="H22" s="5"/>
      <c r="I22" s="5"/>
      <c r="J22" s="52">
        <v>0.14000000000000001</v>
      </c>
      <c r="K22" s="51">
        <v>7</v>
      </c>
      <c r="L22" s="5">
        <v>473</v>
      </c>
      <c r="M22" s="5">
        <v>232</v>
      </c>
      <c r="N22" s="5">
        <f t="shared" si="15"/>
        <v>2.0387931034482758</v>
      </c>
      <c r="O22" s="5">
        <f t="shared" si="16"/>
        <v>1.0277153782118229</v>
      </c>
      <c r="P22" s="5"/>
      <c r="Q22" s="5"/>
      <c r="R22" s="52">
        <v>11.21</v>
      </c>
      <c r="S22" s="51">
        <v>7</v>
      </c>
      <c r="T22" s="5">
        <v>2636</v>
      </c>
      <c r="U22" s="5">
        <v>2206</v>
      </c>
      <c r="V22" s="5">
        <f t="shared" si="17"/>
        <v>1.1949229374433363</v>
      </c>
      <c r="W22" s="5">
        <f t="shared" si="18"/>
        <v>0.2569175794166691</v>
      </c>
      <c r="X22" s="5"/>
      <c r="Y22" s="5"/>
      <c r="Z22" s="52">
        <v>24.12</v>
      </c>
      <c r="AA22" s="51">
        <v>0.14000000000000001</v>
      </c>
      <c r="AB22" s="5">
        <v>11.21</v>
      </c>
      <c r="AC22" s="5">
        <v>24.12</v>
      </c>
      <c r="AD22" s="5">
        <v>119</v>
      </c>
      <c r="AE22" s="5">
        <v>84</v>
      </c>
      <c r="AF22" s="5">
        <v>473</v>
      </c>
      <c r="AG22" s="5">
        <v>232</v>
      </c>
      <c r="AH22" s="5">
        <v>2636</v>
      </c>
      <c r="AI22" s="52">
        <v>2206</v>
      </c>
      <c r="AJ22" s="51">
        <v>0</v>
      </c>
      <c r="AK22" s="5">
        <f t="shared" si="19"/>
        <v>5.9927356829956544</v>
      </c>
      <c r="AL22" s="5"/>
      <c r="AM22" s="5"/>
      <c r="AN22" s="5">
        <f t="shared" si="20"/>
        <v>1.5747717928456881</v>
      </c>
      <c r="AO22" s="5"/>
      <c r="AP22" s="5"/>
      <c r="AQ22" s="5">
        <f t="shared" si="21"/>
        <v>7.5675074758413423</v>
      </c>
      <c r="AR22" s="5"/>
      <c r="AS22" s="13"/>
      <c r="AT22" s="12">
        <v>7</v>
      </c>
      <c r="AU22" s="4">
        <v>132</v>
      </c>
      <c r="AV22" s="4">
        <v>128</v>
      </c>
      <c r="AW22" s="4">
        <f>AU22/AV22</f>
        <v>1.03125</v>
      </c>
      <c r="AX22" s="4">
        <f>LOG(AW22,2)</f>
        <v>4.4394119358453436E-2</v>
      </c>
      <c r="AY22" s="4"/>
      <c r="AZ22" s="4"/>
      <c r="BA22" s="4">
        <v>6.0000000000000001E-3</v>
      </c>
      <c r="BB22" s="61">
        <v>7</v>
      </c>
      <c r="BC22" s="4">
        <v>367</v>
      </c>
      <c r="BD22" s="4">
        <v>335</v>
      </c>
      <c r="BE22" s="4">
        <f>BC22/BD22</f>
        <v>1.0955223880597016</v>
      </c>
      <c r="BF22" s="4">
        <f>LOG(BE22,2)</f>
        <v>0.13161896749807811</v>
      </c>
      <c r="BG22" s="4"/>
      <c r="BH22" s="4"/>
      <c r="BI22" s="54">
        <v>0.31</v>
      </c>
      <c r="BJ22" s="60">
        <v>7</v>
      </c>
      <c r="BK22" s="5">
        <v>2618</v>
      </c>
      <c r="BL22" s="5">
        <v>3774</v>
      </c>
      <c r="BM22" s="5">
        <f t="shared" si="26"/>
        <v>0.69369369369369371</v>
      </c>
      <c r="BN22" s="5">
        <f t="shared" si="27"/>
        <v>-0.5276293256552046</v>
      </c>
      <c r="BO22" s="5"/>
      <c r="BP22" s="5"/>
      <c r="BQ22" s="52">
        <v>0.2</v>
      </c>
      <c r="BR22" s="53">
        <v>6.0000000000000001E-3</v>
      </c>
      <c r="BS22" s="4">
        <v>0.31</v>
      </c>
      <c r="BT22" s="4">
        <v>0.2</v>
      </c>
      <c r="BU22" s="4">
        <v>132</v>
      </c>
      <c r="BV22" s="4">
        <v>128</v>
      </c>
      <c r="BW22" s="4">
        <v>367</v>
      </c>
      <c r="BX22" s="4">
        <v>335</v>
      </c>
      <c r="BY22" s="4">
        <v>2618</v>
      </c>
      <c r="BZ22" s="54">
        <v>3774</v>
      </c>
      <c r="CA22" s="51">
        <v>0</v>
      </c>
      <c r="CB22" s="5">
        <f t="shared" si="28"/>
        <v>5.6462197826221106</v>
      </c>
      <c r="CC22" s="5"/>
      <c r="CD22" s="5"/>
      <c r="CE22" s="5">
        <f t="shared" si="32"/>
        <v>-0.32513126586761815</v>
      </c>
      <c r="CF22" s="5"/>
      <c r="CG22" s="5"/>
      <c r="CH22" s="5">
        <f t="shared" si="29"/>
        <v>5.3210885167544921</v>
      </c>
      <c r="CI22" s="5"/>
      <c r="CJ22" s="13"/>
      <c r="CK22" s="5"/>
      <c r="CL22" s="5"/>
      <c r="CM22" s="5"/>
      <c r="CN22" s="5"/>
      <c r="CO22" s="5"/>
      <c r="CP22" s="5"/>
      <c r="CQ22" s="5"/>
    </row>
    <row r="23" spans="2:95">
      <c r="B23" s="14"/>
      <c r="C23" s="9">
        <v>8</v>
      </c>
      <c r="D23" s="5">
        <v>80</v>
      </c>
      <c r="E23" s="5">
        <v>66</v>
      </c>
      <c r="F23" s="5">
        <f t="shared" si="13"/>
        <v>1.2121212121212122</v>
      </c>
      <c r="G23" s="5">
        <f t="shared" si="14"/>
        <v>0.27753397552890896</v>
      </c>
      <c r="H23" s="5"/>
      <c r="I23" s="5"/>
      <c r="J23" s="52">
        <v>0.14000000000000001</v>
      </c>
      <c r="K23" s="51">
        <v>8</v>
      </c>
      <c r="L23" s="5">
        <v>435</v>
      </c>
      <c r="M23" s="5">
        <v>241</v>
      </c>
      <c r="N23" s="5">
        <f t="shared" si="15"/>
        <v>1.8049792531120332</v>
      </c>
      <c r="O23" s="5">
        <f t="shared" si="16"/>
        <v>0.85198225450612908</v>
      </c>
      <c r="P23" s="5"/>
      <c r="Q23" s="5"/>
      <c r="R23" s="52">
        <v>11.45</v>
      </c>
      <c r="S23" s="51">
        <v>8</v>
      </c>
      <c r="T23" s="5">
        <v>3513</v>
      </c>
      <c r="U23" s="5">
        <v>3106</v>
      </c>
      <c r="V23" s="5">
        <f t="shared" si="17"/>
        <v>1.1310367031551836</v>
      </c>
      <c r="W23" s="5">
        <f t="shared" si="18"/>
        <v>0.17764574683507015</v>
      </c>
      <c r="X23" s="5"/>
      <c r="Y23" s="5"/>
      <c r="Z23" s="52">
        <v>23.54</v>
      </c>
      <c r="AA23" s="51">
        <v>0.14000000000000001</v>
      </c>
      <c r="AB23" s="5">
        <v>11.45</v>
      </c>
      <c r="AC23" s="5">
        <v>23.54</v>
      </c>
      <c r="AD23" s="5">
        <v>80</v>
      </c>
      <c r="AE23" s="5">
        <v>66</v>
      </c>
      <c r="AF23" s="5">
        <v>435</v>
      </c>
      <c r="AG23" s="5">
        <v>241</v>
      </c>
      <c r="AH23" s="5">
        <v>3513</v>
      </c>
      <c r="AI23" s="52">
        <v>3106</v>
      </c>
      <c r="AJ23" s="51">
        <v>0</v>
      </c>
      <c r="AK23" s="5">
        <f t="shared" si="19"/>
        <v>6.0112173003960434</v>
      </c>
      <c r="AL23" s="5"/>
      <c r="AM23" s="5"/>
      <c r="AN23" s="5">
        <f t="shared" si="20"/>
        <v>1.4362013810251766</v>
      </c>
      <c r="AO23" s="5"/>
      <c r="AP23" s="5"/>
      <c r="AQ23" s="5">
        <f t="shared" si="21"/>
        <v>7.4474186814212198</v>
      </c>
      <c r="AR23" s="5"/>
      <c r="AS23" s="13"/>
      <c r="AT23" s="12">
        <v>8</v>
      </c>
      <c r="AU23" s="4" t="s">
        <v>32</v>
      </c>
      <c r="AV23" s="4" t="s">
        <v>32</v>
      </c>
      <c r="AW23" s="4"/>
      <c r="AX23" s="4"/>
      <c r="AY23" s="4"/>
      <c r="AZ23" s="4"/>
      <c r="BA23" s="4" t="s">
        <v>32</v>
      </c>
      <c r="BB23" s="61">
        <v>8</v>
      </c>
      <c r="BC23" s="32" t="s">
        <v>32</v>
      </c>
      <c r="BD23" s="32" t="s">
        <v>32</v>
      </c>
      <c r="BE23" s="32"/>
      <c r="BF23" s="32"/>
      <c r="BG23" s="4"/>
      <c r="BH23" s="4"/>
      <c r="BI23" s="66" t="s">
        <v>32</v>
      </c>
      <c r="BJ23" s="60">
        <v>8</v>
      </c>
      <c r="BK23" s="5">
        <v>2475</v>
      </c>
      <c r="BL23" s="5">
        <v>3681</v>
      </c>
      <c r="BM23" s="5">
        <f t="shared" si="26"/>
        <v>0.67237163814180934</v>
      </c>
      <c r="BN23" s="5">
        <f t="shared" si="27"/>
        <v>-0.57266922452972679</v>
      </c>
      <c r="BO23" s="5"/>
      <c r="BP23" s="5"/>
      <c r="BQ23" s="52">
        <v>0.17</v>
      </c>
      <c r="BR23" s="53"/>
      <c r="BS23" s="4"/>
      <c r="BT23" s="4">
        <v>0.17</v>
      </c>
      <c r="BU23" s="4"/>
      <c r="BV23" s="4"/>
      <c r="BW23" s="4"/>
      <c r="BX23" s="4"/>
      <c r="BY23" s="4">
        <v>2475</v>
      </c>
      <c r="BZ23" s="54">
        <v>3681</v>
      </c>
      <c r="CA23" s="51">
        <v>0</v>
      </c>
      <c r="CB23" s="5"/>
      <c r="CC23" s="5"/>
      <c r="CD23" s="5"/>
      <c r="CE23" s="5"/>
      <c r="CF23" s="5"/>
      <c r="CG23" s="5"/>
      <c r="CH23" s="5"/>
      <c r="CI23" s="5"/>
      <c r="CJ23" s="13"/>
      <c r="CK23" s="5"/>
      <c r="CL23" s="5"/>
      <c r="CM23" s="5"/>
      <c r="CN23" s="5"/>
      <c r="CO23" s="5"/>
      <c r="CP23" s="5"/>
      <c r="CQ23" s="5"/>
    </row>
    <row r="24" spans="2:95">
      <c r="B24" s="14"/>
      <c r="C24" s="77">
        <v>9</v>
      </c>
      <c r="D24" s="16">
        <v>95</v>
      </c>
      <c r="E24" s="16">
        <v>70</v>
      </c>
      <c r="F24" s="16">
        <f t="shared" si="13"/>
        <v>1.3571428571428572</v>
      </c>
      <c r="G24" s="16">
        <f t="shared" si="14"/>
        <v>0.44057259138598148</v>
      </c>
      <c r="H24" s="16"/>
      <c r="I24" s="16"/>
      <c r="J24" s="55">
        <v>0.13</v>
      </c>
      <c r="K24" s="56">
        <v>9</v>
      </c>
      <c r="L24" s="16" t="s">
        <v>32</v>
      </c>
      <c r="M24" s="16"/>
      <c r="N24" s="16"/>
      <c r="O24" s="16"/>
      <c r="P24" s="16"/>
      <c r="Q24" s="16"/>
      <c r="R24" s="55" t="s">
        <v>32</v>
      </c>
      <c r="S24" s="56">
        <v>9</v>
      </c>
      <c r="T24" s="16">
        <v>3610</v>
      </c>
      <c r="U24" s="16">
        <v>3248</v>
      </c>
      <c r="V24" s="16">
        <f t="shared" si="17"/>
        <v>1.1114532019704433</v>
      </c>
      <c r="W24" s="16">
        <f t="shared" si="18"/>
        <v>0.15244720458935704</v>
      </c>
      <c r="X24" s="16"/>
      <c r="Y24" s="16"/>
      <c r="Z24" s="55">
        <v>22.45</v>
      </c>
      <c r="AA24" s="56">
        <v>0.13</v>
      </c>
      <c r="AB24" s="16"/>
      <c r="AC24" s="16">
        <v>22.45</v>
      </c>
      <c r="AD24" s="16">
        <v>95</v>
      </c>
      <c r="AE24" s="16">
        <v>70</v>
      </c>
      <c r="AF24" s="16"/>
      <c r="AG24" s="16"/>
      <c r="AH24" s="16">
        <v>3610</v>
      </c>
      <c r="AI24" s="55">
        <v>3248</v>
      </c>
      <c r="AJ24" s="56">
        <v>0</v>
      </c>
      <c r="AK24" s="16"/>
      <c r="AL24" s="16"/>
      <c r="AM24" s="16"/>
      <c r="AN24" s="16"/>
      <c r="AO24" s="16"/>
      <c r="AP24" s="16"/>
      <c r="AQ24" s="16"/>
      <c r="AR24" s="16"/>
      <c r="AS24" s="17"/>
      <c r="AT24" s="12">
        <v>9</v>
      </c>
      <c r="AU24" s="4" t="s">
        <v>32</v>
      </c>
      <c r="AV24" s="4" t="s">
        <v>32</v>
      </c>
      <c r="AW24" s="4"/>
      <c r="AX24" s="4"/>
      <c r="AY24" s="4"/>
      <c r="AZ24" s="4"/>
      <c r="BA24" s="4" t="s">
        <v>32</v>
      </c>
      <c r="BB24" s="61">
        <v>9</v>
      </c>
      <c r="BC24" s="32" t="s">
        <v>32</v>
      </c>
      <c r="BD24" s="32" t="s">
        <v>32</v>
      </c>
      <c r="BE24" s="32"/>
      <c r="BF24" s="32"/>
      <c r="BG24" s="4"/>
      <c r="BH24" s="4"/>
      <c r="BI24" s="66" t="s">
        <v>32</v>
      </c>
      <c r="BJ24" s="60">
        <v>9</v>
      </c>
      <c r="BK24" s="5">
        <v>2551</v>
      </c>
      <c r="BL24" s="5">
        <v>3708</v>
      </c>
      <c r="BM24" s="5">
        <f t="shared" si="26"/>
        <v>0.68797195253505938</v>
      </c>
      <c r="BN24" s="5">
        <f t="shared" si="27"/>
        <v>-0.53957834502305846</v>
      </c>
      <c r="BO24" s="5"/>
      <c r="BP24" s="5"/>
      <c r="BQ24" s="52">
        <v>0.2</v>
      </c>
      <c r="BR24" s="53"/>
      <c r="BS24" s="4"/>
      <c r="BT24" s="4">
        <v>0.2</v>
      </c>
      <c r="BU24" s="4"/>
      <c r="BV24" s="4"/>
      <c r="BW24" s="4"/>
      <c r="BX24" s="4"/>
      <c r="BY24" s="4">
        <v>2551</v>
      </c>
      <c r="BZ24" s="54">
        <v>3708</v>
      </c>
      <c r="CA24" s="56">
        <v>0</v>
      </c>
      <c r="CB24" s="16"/>
      <c r="CC24" s="16"/>
      <c r="CD24" s="16"/>
      <c r="CE24" s="16"/>
      <c r="CF24" s="16"/>
      <c r="CG24" s="16"/>
      <c r="CH24" s="16"/>
      <c r="CI24" s="16"/>
      <c r="CJ24" s="17"/>
      <c r="CK24" s="5"/>
      <c r="CL24" s="5"/>
      <c r="CM24" s="5"/>
      <c r="CN24" s="5"/>
      <c r="CO24" s="5"/>
      <c r="CP24" s="5"/>
      <c r="CQ24" s="5"/>
    </row>
    <row r="25" spans="2:95">
      <c r="B25" s="75" t="s">
        <v>77</v>
      </c>
      <c r="C25" s="15">
        <v>1</v>
      </c>
      <c r="D25" s="10">
        <v>50</v>
      </c>
      <c r="E25" s="10">
        <v>42</v>
      </c>
      <c r="F25" s="10">
        <f t="shared" ref="F25:F33" si="33">D25/E25</f>
        <v>1.1904761904761905</v>
      </c>
      <c r="G25" s="10">
        <f t="shared" ref="G25:G33" si="34">LOG(F25,2)</f>
        <v>0.25153876699596439</v>
      </c>
      <c r="H25" s="10">
        <f>AVERAGE(G25:G33)</f>
        <v>0.22910969293603159</v>
      </c>
      <c r="I25" s="10">
        <f>STDEVA(G25:G33)</f>
        <v>9.4602631495763159E-2</v>
      </c>
      <c r="J25" s="58">
        <v>0.188</v>
      </c>
      <c r="K25" s="57">
        <v>1</v>
      </c>
      <c r="L25" s="10">
        <v>2144</v>
      </c>
      <c r="M25" s="10">
        <v>1999</v>
      </c>
      <c r="N25" s="10">
        <f t="shared" ref="N25:N32" si="35">L25/M25</f>
        <v>1.0725362681340671</v>
      </c>
      <c r="O25" s="10">
        <f t="shared" ref="O25:O32" si="36">LOG(N25,2)</f>
        <v>0.10102643371314492</v>
      </c>
      <c r="P25" s="10">
        <f>AVERAGE(O25:O32)</f>
        <v>0.10691753084329529</v>
      </c>
      <c r="Q25" s="10">
        <f>STDEVA(O25:O32)</f>
        <v>8.1019759849868117E-3</v>
      </c>
      <c r="R25" s="58">
        <v>11.5</v>
      </c>
      <c r="S25" s="57">
        <v>1</v>
      </c>
      <c r="T25" s="10">
        <v>3130</v>
      </c>
      <c r="U25" s="10">
        <v>2734</v>
      </c>
      <c r="V25" s="10">
        <f t="shared" ref="V25:V26" si="37">T25/U25</f>
        <v>1.1448427212874908</v>
      </c>
      <c r="W25" s="10">
        <f t="shared" ref="W25:W26" si="38">LOG(V25,2)</f>
        <v>0.19514941421392054</v>
      </c>
      <c r="X25" s="10">
        <f>AVERAGE(W25:W33)</f>
        <v>0.20397949753633843</v>
      </c>
      <c r="Y25" s="10">
        <f>STDEVA(W25:W33)</f>
        <v>9.1591145825673376E-2</v>
      </c>
      <c r="Z25" s="58">
        <v>25</v>
      </c>
      <c r="AA25" s="57">
        <v>0.188</v>
      </c>
      <c r="AB25" s="10">
        <v>11.5</v>
      </c>
      <c r="AC25" s="10">
        <v>25</v>
      </c>
      <c r="AD25" s="10">
        <v>50</v>
      </c>
      <c r="AE25" s="10">
        <v>42</v>
      </c>
      <c r="AF25" s="10">
        <v>2144</v>
      </c>
      <c r="AG25" s="10">
        <v>1999</v>
      </c>
      <c r="AH25" s="10">
        <v>3130</v>
      </c>
      <c r="AI25" s="58">
        <v>2734</v>
      </c>
      <c r="AJ25" s="57">
        <v>0</v>
      </c>
      <c r="AK25" s="10">
        <f t="shared" ref="AK25:AK32" si="39">LOG((AB25*(AG25/(AF25+AG25)))/(AA25*(AE25/(AE25+AD25))),2)</f>
        <v>6.0146045740851362</v>
      </c>
      <c r="AL25" s="10">
        <f>AVERAGE(AK25:AK33)</f>
        <v>6.2194285319055309</v>
      </c>
      <c r="AM25" s="10">
        <f>STDEVA(AK25:AK33)</f>
        <v>0.1609054996444528</v>
      </c>
      <c r="AN25" s="10">
        <f t="shared" ref="AN25:AN31" si="40">LOG((AC25*(AI25/(AH25+AI25)))/(AB25*(AG25/(AG25+AF25))),2)</f>
        <v>1.0708197214245394</v>
      </c>
      <c r="AO25" s="10">
        <f>AVERAGE(AN25:AN33)</f>
        <v>0.85306505907616692</v>
      </c>
      <c r="AP25" s="10">
        <f>STDEVA(AN25:AN33)</f>
        <v>0.13744083218578998</v>
      </c>
      <c r="AQ25" s="10">
        <f t="shared" ref="AQ25:AQ31" si="41">AK25+AN25</f>
        <v>7.0854242955096751</v>
      </c>
      <c r="AR25" s="10">
        <f>AVERAGE(AQ25:AQ33)</f>
        <v>7.0576871016479412</v>
      </c>
      <c r="AS25" s="11">
        <f>STDEVA(AQ25:AQ33)</f>
        <v>9.6280129725239527E-2</v>
      </c>
      <c r="AT25" s="7">
        <v>1</v>
      </c>
      <c r="AU25" s="8">
        <v>375</v>
      </c>
      <c r="AV25" s="8">
        <v>280</v>
      </c>
      <c r="AW25" s="8">
        <f t="shared" si="30"/>
        <v>1.3392857142857142</v>
      </c>
      <c r="AX25" s="8">
        <f t="shared" si="31"/>
        <v>0.42146376843827671</v>
      </c>
      <c r="AY25" s="8">
        <f>AVERAGE(AX25:AX33)</f>
        <v>0.4523923060444846</v>
      </c>
      <c r="AZ25" s="8">
        <f>STDEVA(AX25:AX33)</f>
        <v>3.4028097281168769E-2</v>
      </c>
      <c r="BA25" s="8">
        <v>5.3999999999999999E-2</v>
      </c>
      <c r="BB25" s="62">
        <v>1</v>
      </c>
      <c r="BC25" s="8">
        <v>1229</v>
      </c>
      <c r="BD25" s="8">
        <v>1147</v>
      </c>
      <c r="BE25" s="8">
        <f>BC25/BD25</f>
        <v>1.0714908456843941</v>
      </c>
      <c r="BF25" s="8">
        <f>LOG(BE25,2)</f>
        <v>9.9619524356836742E-2</v>
      </c>
      <c r="BG25" s="8">
        <f>AVERAGE(BF25:BF33)</f>
        <v>9.4764082285171289E-2</v>
      </c>
      <c r="BH25" s="8">
        <f>STDEVA(BF25:BF33)</f>
        <v>1.4873675883360655E-2</v>
      </c>
      <c r="BI25" s="68">
        <v>0.18</v>
      </c>
      <c r="BJ25" s="59">
        <v>1</v>
      </c>
      <c r="BK25" s="10">
        <v>244</v>
      </c>
      <c r="BL25" s="10">
        <v>794</v>
      </c>
      <c r="BM25" s="10">
        <f t="shared" si="26"/>
        <v>0.30730478589420657</v>
      </c>
      <c r="BN25" s="10">
        <f t="shared" si="27"/>
        <v>-1.7022578595800715</v>
      </c>
      <c r="BO25" s="8">
        <f>AVERAGE(BN25:BN33)</f>
        <v>-1.5839079615615783</v>
      </c>
      <c r="BP25" s="8">
        <f>STDEVA(BN25:BN33)</f>
        <v>0.18000298001318671</v>
      </c>
      <c r="BQ25" s="58">
        <v>12.5</v>
      </c>
      <c r="BR25" s="67">
        <v>5.3999999999999999E-2</v>
      </c>
      <c r="BS25" s="8">
        <v>0.18</v>
      </c>
      <c r="BT25" s="8">
        <v>12.5</v>
      </c>
      <c r="BU25" s="8">
        <v>375</v>
      </c>
      <c r="BV25" s="8">
        <v>280</v>
      </c>
      <c r="BW25" s="8">
        <v>1229</v>
      </c>
      <c r="BX25" s="8">
        <v>1147</v>
      </c>
      <c r="BY25" s="8">
        <v>244</v>
      </c>
      <c r="BZ25" s="68">
        <v>794</v>
      </c>
      <c r="CA25" s="57">
        <v>0</v>
      </c>
      <c r="CB25" s="10">
        <f>LOG((BS25*(BX25/(BW25+BX25)))/(BR25*(BV25/(BV25+BU25))),2)</f>
        <v>1.9123642288611116</v>
      </c>
      <c r="CC25" s="10">
        <f>AVERAGE(CB25:CB33)</f>
        <v>1.6282947055292065</v>
      </c>
      <c r="CD25" s="10">
        <f>STDEVA(CB25:CB33)</f>
        <v>0.47419553535735509</v>
      </c>
      <c r="CE25" s="10">
        <f>LOG((BT25*(BZ25/(BY25+BZ25)))/(BS25*(BX25/(BX25+BW25))),2)</f>
        <v>6.7818612916771546</v>
      </c>
      <c r="CF25" s="10">
        <f>AVERAGE(CE25:CE33)</f>
        <v>7.0244735162447647</v>
      </c>
      <c r="CG25" s="10">
        <f>STDEVA(CE25:CE33)</f>
        <v>0.51224412310391987</v>
      </c>
      <c r="CH25" s="10">
        <f>CB25+CE25</f>
        <v>8.6942255205382661</v>
      </c>
      <c r="CI25" s="10">
        <f>AVERAGE(CH25:CH33)</f>
        <v>8.4718465878262812</v>
      </c>
      <c r="CJ25" s="11">
        <f>STDEVA(CH25:CH33)</f>
        <v>0.72858751808875399</v>
      </c>
      <c r="CK25" s="5"/>
      <c r="CL25" s="5"/>
      <c r="CM25" s="5"/>
      <c r="CN25" s="5"/>
      <c r="CO25" s="5"/>
      <c r="CP25" s="5"/>
      <c r="CQ25" s="5"/>
    </row>
    <row r="26" spans="2:95">
      <c r="B26" s="14"/>
      <c r="C26" s="9">
        <v>2</v>
      </c>
      <c r="D26" s="5">
        <v>101</v>
      </c>
      <c r="E26" s="5">
        <v>80</v>
      </c>
      <c r="F26" s="5">
        <f t="shared" si="33"/>
        <v>1.2625</v>
      </c>
      <c r="G26" s="5">
        <f t="shared" si="34"/>
        <v>0.33628338786443235</v>
      </c>
      <c r="H26" s="5"/>
      <c r="I26" s="5"/>
      <c r="J26" s="52">
        <v>0.14399999999999999</v>
      </c>
      <c r="K26" s="51">
        <v>2</v>
      </c>
      <c r="L26" s="5">
        <v>2210</v>
      </c>
      <c r="M26" s="5">
        <v>2031</v>
      </c>
      <c r="N26" s="5">
        <f t="shared" si="35"/>
        <v>1.0881339241752832</v>
      </c>
      <c r="O26" s="5">
        <f t="shared" si="36"/>
        <v>0.12185612998264111</v>
      </c>
      <c r="P26" s="5"/>
      <c r="Q26" s="5"/>
      <c r="R26" s="52">
        <v>10.199999999999999</v>
      </c>
      <c r="S26" s="51">
        <v>2</v>
      </c>
      <c r="T26" s="5">
        <v>3420</v>
      </c>
      <c r="U26" s="5">
        <v>2986</v>
      </c>
      <c r="V26" s="5">
        <f t="shared" si="37"/>
        <v>1.145344943067649</v>
      </c>
      <c r="W26" s="5">
        <f t="shared" si="38"/>
        <v>0.19578215963871889</v>
      </c>
      <c r="X26" s="5"/>
      <c r="Y26" s="5"/>
      <c r="Z26" s="52">
        <v>17.559999999999999</v>
      </c>
      <c r="AA26" s="51">
        <v>0.14399999999999999</v>
      </c>
      <c r="AB26" s="5">
        <v>10.199999999999999</v>
      </c>
      <c r="AC26" s="5">
        <v>17.559999999999999</v>
      </c>
      <c r="AD26" s="5">
        <v>101</v>
      </c>
      <c r="AE26" s="5">
        <v>80</v>
      </c>
      <c r="AF26" s="5">
        <v>2210</v>
      </c>
      <c r="AG26" s="5">
        <v>2031</v>
      </c>
      <c r="AH26" s="5">
        <v>3420</v>
      </c>
      <c r="AI26" s="52">
        <v>2986</v>
      </c>
      <c r="AJ26" s="51">
        <v>0</v>
      </c>
      <c r="AK26" s="5">
        <f t="shared" si="39"/>
        <v>6.2620600791994692</v>
      </c>
      <c r="AL26" s="5"/>
      <c r="AM26" s="5"/>
      <c r="AN26" s="5">
        <f t="shared" si="40"/>
        <v>0.74472830333663975</v>
      </c>
      <c r="AO26" s="5"/>
      <c r="AP26" s="5"/>
      <c r="AQ26" s="5">
        <f t="shared" si="41"/>
        <v>7.0067883825361088</v>
      </c>
      <c r="AR26" s="5"/>
      <c r="AS26" s="13"/>
      <c r="AT26" s="12">
        <v>2</v>
      </c>
      <c r="AU26" s="4">
        <v>424</v>
      </c>
      <c r="AV26" s="4">
        <v>315</v>
      </c>
      <c r="AW26" s="4">
        <f t="shared" si="30"/>
        <v>1.3460317460317461</v>
      </c>
      <c r="AX26" s="4">
        <f t="shared" si="31"/>
        <v>0.42871243617592053</v>
      </c>
      <c r="AY26" s="4"/>
      <c r="AZ26" s="4"/>
      <c r="BA26" s="4">
        <v>4.7E-2</v>
      </c>
      <c r="BB26" s="61">
        <v>2</v>
      </c>
      <c r="BC26" s="4">
        <v>873</v>
      </c>
      <c r="BD26" s="4">
        <v>796</v>
      </c>
      <c r="BE26" s="4">
        <f>BC26/BD26</f>
        <v>1.0967336683417086</v>
      </c>
      <c r="BF26" s="4">
        <f>LOG(BE26,2)</f>
        <v>0.13321322308579128</v>
      </c>
      <c r="BG26" s="4"/>
      <c r="BH26" s="4"/>
      <c r="BI26" s="54">
        <v>7.0000000000000007E-2</v>
      </c>
      <c r="BJ26" s="60">
        <v>2</v>
      </c>
      <c r="BK26" s="5">
        <v>240</v>
      </c>
      <c r="BL26" s="5">
        <v>811</v>
      </c>
      <c r="BM26" s="5">
        <f t="shared" si="26"/>
        <v>0.29593094944512949</v>
      </c>
      <c r="BN26" s="5">
        <f t="shared" si="27"/>
        <v>-1.7566675086087544</v>
      </c>
      <c r="BO26" s="5"/>
      <c r="BP26" s="5"/>
      <c r="BQ26" s="52">
        <v>12.5</v>
      </c>
      <c r="BR26" s="53">
        <v>4.7E-2</v>
      </c>
      <c r="BS26" s="4">
        <v>7.0000000000000007E-2</v>
      </c>
      <c r="BT26" s="4">
        <v>12.5</v>
      </c>
      <c r="BU26" s="4">
        <v>424</v>
      </c>
      <c r="BV26" s="4">
        <v>315</v>
      </c>
      <c r="BW26" s="4">
        <v>873</v>
      </c>
      <c r="BX26" s="4">
        <v>796</v>
      </c>
      <c r="BY26" s="4">
        <v>240</v>
      </c>
      <c r="BZ26" s="54">
        <v>811</v>
      </c>
      <c r="CA26" s="51">
        <v>0</v>
      </c>
      <c r="CB26" s="5">
        <f>LOG((BS26*(BX26/(BW26+BX26)))/(BR26*(BV26/(BV26+BU26))),2)</f>
        <v>0.73677308220725146</v>
      </c>
      <c r="CC26" s="5"/>
      <c r="CD26" s="5"/>
      <c r="CE26" s="5">
        <f>LOG((BT26*(BZ26/(BY26+BZ26)))/(BS26*(BX26/(BX26+BW26))),2)</f>
        <v>8.1745122265658896</v>
      </c>
      <c r="CF26" s="5"/>
      <c r="CG26" s="5"/>
      <c r="CH26" s="5">
        <f>CB26+CE26</f>
        <v>8.9112853087731416</v>
      </c>
      <c r="CI26" s="5"/>
      <c r="CJ26" s="13"/>
      <c r="CK26" s="5"/>
      <c r="CL26" s="5"/>
      <c r="CM26" s="5"/>
      <c r="CN26" s="5"/>
      <c r="CO26" s="5"/>
      <c r="CP26" s="5"/>
      <c r="CQ26" s="5"/>
    </row>
    <row r="27" spans="2:95">
      <c r="B27" s="14"/>
      <c r="C27" s="9">
        <v>3</v>
      </c>
      <c r="D27" s="5">
        <v>98</v>
      </c>
      <c r="E27" s="5">
        <v>87</v>
      </c>
      <c r="F27" s="5">
        <f t="shared" si="33"/>
        <v>1.1264367816091954</v>
      </c>
      <c r="G27" s="5">
        <f t="shared" si="34"/>
        <v>0.17176634826647985</v>
      </c>
      <c r="H27" s="5"/>
      <c r="I27" s="5"/>
      <c r="J27" s="52">
        <v>0.17199999999999999</v>
      </c>
      <c r="K27" s="51">
        <v>3</v>
      </c>
      <c r="L27" s="5">
        <v>2138</v>
      </c>
      <c r="M27" s="5">
        <v>1987</v>
      </c>
      <c r="N27" s="5">
        <f t="shared" si="35"/>
        <v>1.0759939607448414</v>
      </c>
      <c r="O27" s="5">
        <f t="shared" si="36"/>
        <v>0.10566998047082042</v>
      </c>
      <c r="P27" s="5"/>
      <c r="Q27" s="5"/>
      <c r="R27" s="52">
        <v>11.56</v>
      </c>
      <c r="S27" s="51">
        <v>3</v>
      </c>
      <c r="T27" s="5">
        <v>3484</v>
      </c>
      <c r="U27" s="5">
        <v>3030</v>
      </c>
      <c r="V27" s="5">
        <f>T27/U27</f>
        <v>1.1498349834983499</v>
      </c>
      <c r="W27" s="5">
        <f>LOG(V27,2)</f>
        <v>0.2014268302385514</v>
      </c>
      <c r="X27" s="5"/>
      <c r="Y27" s="5"/>
      <c r="Z27" s="52">
        <v>23.54</v>
      </c>
      <c r="AA27" s="51">
        <v>0.17199999999999999</v>
      </c>
      <c r="AB27" s="5">
        <v>11.56</v>
      </c>
      <c r="AC27" s="5">
        <v>23.54</v>
      </c>
      <c r="AD27" s="5">
        <v>98</v>
      </c>
      <c r="AE27" s="5">
        <v>87</v>
      </c>
      <c r="AF27" s="5">
        <v>2138</v>
      </c>
      <c r="AG27" s="5">
        <v>1987</v>
      </c>
      <c r="AH27" s="5">
        <v>3484</v>
      </c>
      <c r="AI27" s="52">
        <v>3030</v>
      </c>
      <c r="AJ27" s="51">
        <v>0</v>
      </c>
      <c r="AK27" s="5">
        <f t="shared" si="39"/>
        <v>6.1052247405826572</v>
      </c>
      <c r="AL27" s="5"/>
      <c r="AM27" s="5"/>
      <c r="AN27" s="5">
        <f t="shared" si="40"/>
        <v>0.9755492432730456</v>
      </c>
      <c r="AO27" s="5"/>
      <c r="AP27" s="5"/>
      <c r="AQ27" s="5">
        <f t="shared" si="41"/>
        <v>7.0807739838557024</v>
      </c>
      <c r="AR27" s="5"/>
      <c r="AS27" s="13"/>
      <c r="AT27" s="12">
        <v>3</v>
      </c>
      <c r="AU27" s="4">
        <v>425</v>
      </c>
      <c r="AV27" s="4">
        <v>298</v>
      </c>
      <c r="AW27" s="4">
        <f t="shared" si="30"/>
        <v>1.4261744966442953</v>
      </c>
      <c r="AX27" s="4">
        <f t="shared" si="31"/>
        <v>0.51215051056290251</v>
      </c>
      <c r="AY27" s="4"/>
      <c r="AZ27" s="4"/>
      <c r="BA27" s="4">
        <v>5.5E-2</v>
      </c>
      <c r="BB27" s="61">
        <v>3</v>
      </c>
      <c r="BC27" s="4">
        <v>890</v>
      </c>
      <c r="BD27" s="4">
        <v>837</v>
      </c>
      <c r="BE27" s="4">
        <f>BC27/BD27</f>
        <v>1.063321385902031</v>
      </c>
      <c r="BF27" s="4">
        <f>LOG(BE27,2)</f>
        <v>8.8577713303416211E-2</v>
      </c>
      <c r="BG27" s="4"/>
      <c r="BH27" s="4"/>
      <c r="BI27" s="54">
        <v>0.17</v>
      </c>
      <c r="BJ27" s="60">
        <v>3</v>
      </c>
      <c r="BK27" s="5">
        <v>231</v>
      </c>
      <c r="BL27" s="5">
        <v>776</v>
      </c>
      <c r="BM27" s="5">
        <f t="shared" si="26"/>
        <v>0.29768041237113402</v>
      </c>
      <c r="BN27" s="5">
        <f t="shared" si="27"/>
        <v>-1.7481638007710703</v>
      </c>
      <c r="BO27" s="5"/>
      <c r="BP27" s="5"/>
      <c r="BQ27" s="52">
        <v>11.34</v>
      </c>
      <c r="BR27" s="53">
        <v>5.5E-2</v>
      </c>
      <c r="BS27" s="4">
        <v>0.17</v>
      </c>
      <c r="BT27" s="4">
        <v>11.34</v>
      </c>
      <c r="BU27" s="4">
        <v>425</v>
      </c>
      <c r="BV27" s="4">
        <v>298</v>
      </c>
      <c r="BW27" s="4">
        <v>890</v>
      </c>
      <c r="BX27" s="4">
        <v>837</v>
      </c>
      <c r="BY27" s="4">
        <v>231</v>
      </c>
      <c r="BZ27" s="54">
        <v>776</v>
      </c>
      <c r="CA27" s="51">
        <v>0</v>
      </c>
      <c r="CB27" s="5">
        <f>LOG((BS27*(BX27/(BW27+BX27)))/(BR27*(BV27/(BV27+BU27))),2)</f>
        <v>1.8617459841234181</v>
      </c>
      <c r="CC27" s="5"/>
      <c r="CD27" s="5"/>
      <c r="CE27" s="5">
        <f>LOG((BT27*(BZ27/(BY27+BZ27)))/(BS27*(BX27/(BX27+BW27))),2)</f>
        <v>6.7287755128508131</v>
      </c>
      <c r="CF27" s="5"/>
      <c r="CG27" s="5"/>
      <c r="CH27" s="5">
        <f>CB27+CE27</f>
        <v>8.5905214969742314</v>
      </c>
      <c r="CI27" s="5"/>
      <c r="CJ27" s="13"/>
      <c r="CK27" s="5"/>
      <c r="CL27" s="5"/>
      <c r="CM27" s="5"/>
      <c r="CN27" s="5"/>
      <c r="CO27" s="5"/>
      <c r="CP27" s="5"/>
      <c r="CQ27" s="5"/>
    </row>
    <row r="28" spans="2:95">
      <c r="B28" s="14"/>
      <c r="C28" s="9">
        <v>4</v>
      </c>
      <c r="D28" s="5">
        <v>166</v>
      </c>
      <c r="E28" s="5">
        <v>140</v>
      </c>
      <c r="F28" s="5">
        <f t="shared" si="33"/>
        <v>1.1857142857142857</v>
      </c>
      <c r="G28" s="5">
        <f t="shared" si="34"/>
        <v>0.24575641440195831</v>
      </c>
      <c r="H28" s="5"/>
      <c r="I28" s="5"/>
      <c r="J28" s="52">
        <v>0.18099999999999999</v>
      </c>
      <c r="K28" s="51">
        <v>4</v>
      </c>
      <c r="L28" s="5">
        <v>2102</v>
      </c>
      <c r="M28" s="5">
        <v>1965</v>
      </c>
      <c r="N28" s="5">
        <f t="shared" si="35"/>
        <v>1.0697201017811704</v>
      </c>
      <c r="O28" s="5">
        <f t="shared" si="36"/>
        <v>9.7233356816209482E-2</v>
      </c>
      <c r="P28" s="5"/>
      <c r="Q28" s="5"/>
      <c r="R28" s="52">
        <v>11.25</v>
      </c>
      <c r="S28" s="51">
        <v>4</v>
      </c>
      <c r="T28" s="5">
        <v>3468</v>
      </c>
      <c r="U28" s="5">
        <v>2953</v>
      </c>
      <c r="V28" s="5">
        <f>T28/U28</f>
        <v>1.1743989163562478</v>
      </c>
      <c r="W28" s="5">
        <f>LOG(V28,2)</f>
        <v>0.23192254208788068</v>
      </c>
      <c r="X28" s="5"/>
      <c r="Y28" s="5"/>
      <c r="Z28" s="52">
        <v>22.54</v>
      </c>
      <c r="AA28" s="51">
        <v>0.18099999999999999</v>
      </c>
      <c r="AB28" s="5">
        <v>11.25</v>
      </c>
      <c r="AC28" s="5">
        <v>22.54</v>
      </c>
      <c r="AD28" s="5">
        <v>166</v>
      </c>
      <c r="AE28" s="5">
        <v>140</v>
      </c>
      <c r="AF28" s="5">
        <v>2102</v>
      </c>
      <c r="AG28" s="5">
        <v>1965</v>
      </c>
      <c r="AH28" s="5">
        <v>3468</v>
      </c>
      <c r="AI28" s="52">
        <v>2953</v>
      </c>
      <c r="AJ28" s="51">
        <v>0</v>
      </c>
      <c r="AK28" s="5">
        <f t="shared" si="39"/>
        <v>6.0364606413400779</v>
      </c>
      <c r="AL28" s="5"/>
      <c r="AM28" s="5"/>
      <c r="AN28" s="5">
        <f t="shared" si="40"/>
        <v>0.93138155015420487</v>
      </c>
      <c r="AO28" s="5"/>
      <c r="AP28" s="5"/>
      <c r="AQ28" s="5">
        <f t="shared" si="41"/>
        <v>6.9678421914942827</v>
      </c>
      <c r="AR28" s="5"/>
      <c r="AS28" s="13"/>
      <c r="AT28" s="12">
        <v>4</v>
      </c>
      <c r="AU28" s="4">
        <v>383</v>
      </c>
      <c r="AV28" s="4">
        <v>278</v>
      </c>
      <c r="AW28" s="4">
        <f t="shared" si="30"/>
        <v>1.3776978417266188</v>
      </c>
      <c r="AX28" s="4">
        <f t="shared" si="31"/>
        <v>0.46225950920144976</v>
      </c>
      <c r="AY28" s="4"/>
      <c r="AZ28" s="4"/>
      <c r="BA28" s="4">
        <v>4.2999999999999997E-2</v>
      </c>
      <c r="BB28" s="61">
        <v>4</v>
      </c>
      <c r="BC28" s="27">
        <v>887</v>
      </c>
      <c r="BD28" s="27">
        <v>743</v>
      </c>
      <c r="BE28" s="27">
        <v>1.063321385902031</v>
      </c>
      <c r="BF28" s="27">
        <v>8.8577713303416211E-2</v>
      </c>
      <c r="BG28" s="4"/>
      <c r="BH28" s="4"/>
      <c r="BI28" s="63">
        <v>0.1</v>
      </c>
      <c r="BJ28" s="60">
        <v>4</v>
      </c>
      <c r="BK28" s="5">
        <v>254</v>
      </c>
      <c r="BL28" s="5">
        <v>846</v>
      </c>
      <c r="BM28" s="5">
        <f t="shared" si="26"/>
        <v>0.30023640661938533</v>
      </c>
      <c r="BN28" s="5">
        <f t="shared" si="27"/>
        <v>-1.7358291663477841</v>
      </c>
      <c r="BO28" s="5"/>
      <c r="BP28" s="5"/>
      <c r="BQ28" s="52">
        <v>11.25</v>
      </c>
      <c r="BR28" s="53">
        <v>4.2999999999999997E-2</v>
      </c>
      <c r="BS28" s="4">
        <v>0.1</v>
      </c>
      <c r="BT28" s="4">
        <v>11.25</v>
      </c>
      <c r="BU28" s="4">
        <v>383</v>
      </c>
      <c r="BV28" s="4">
        <v>278</v>
      </c>
      <c r="BW28" s="4">
        <v>887</v>
      </c>
      <c r="BX28" s="4">
        <v>743</v>
      </c>
      <c r="BY28" s="4">
        <v>254</v>
      </c>
      <c r="BZ28" s="54">
        <v>846</v>
      </c>
      <c r="CA28" s="51">
        <v>0</v>
      </c>
      <c r="CB28" s="5">
        <f t="shared" ref="CB28:CB32" si="42">LOG((BS28*(BX28/(BW28+BX28)))/(BR28*(BV28/(BV28+BU28))),2)</f>
        <v>1.3337189752769674</v>
      </c>
      <c r="CC28" s="5"/>
      <c r="CD28" s="5"/>
      <c r="CE28" s="5">
        <f>LOG((BT28*(BZ28/(BY28+BZ28)))/(BS28*(BX28/(BX28+BW28))),2)</f>
        <v>7.568445084504809</v>
      </c>
      <c r="CF28" s="5"/>
      <c r="CG28" s="5"/>
      <c r="CH28" s="5">
        <f t="shared" ref="CH28:CH33" si="43">CB28+CE28</f>
        <v>8.9021640597817768</v>
      </c>
      <c r="CI28" s="5"/>
      <c r="CJ28" s="13"/>
      <c r="CK28" s="5"/>
      <c r="CL28" s="5"/>
      <c r="CM28" s="5"/>
      <c r="CN28" s="5"/>
      <c r="CO28" s="5"/>
      <c r="CP28" s="5"/>
      <c r="CQ28" s="5"/>
    </row>
    <row r="29" spans="2:95">
      <c r="B29" s="14"/>
      <c r="C29" s="9">
        <v>5</v>
      </c>
      <c r="D29" s="5">
        <v>73</v>
      </c>
      <c r="E29" s="5">
        <v>56</v>
      </c>
      <c r="F29" s="5">
        <f t="shared" si="33"/>
        <v>1.3035714285714286</v>
      </c>
      <c r="G29" s="5">
        <f t="shared" si="34"/>
        <v>0.38246963682241314</v>
      </c>
      <c r="H29" s="5"/>
      <c r="I29" s="5"/>
      <c r="J29" s="52">
        <v>0.16</v>
      </c>
      <c r="K29" s="51">
        <v>5</v>
      </c>
      <c r="L29" s="5">
        <v>2185</v>
      </c>
      <c r="M29" s="5">
        <v>2024</v>
      </c>
      <c r="N29" s="5">
        <f t="shared" si="35"/>
        <v>1.0795454545454546</v>
      </c>
      <c r="O29" s="5">
        <f t="shared" si="36"/>
        <v>0.11042398969365065</v>
      </c>
      <c r="P29" s="5"/>
      <c r="Q29" s="5"/>
      <c r="R29" s="52">
        <v>12.33</v>
      </c>
      <c r="S29" s="51">
        <v>5</v>
      </c>
      <c r="T29" s="5">
        <v>3419</v>
      </c>
      <c r="U29" s="5">
        <v>2926</v>
      </c>
      <c r="V29" s="5">
        <f>T29/U29</f>
        <v>1.1684894053315107</v>
      </c>
      <c r="W29" s="5">
        <f>LOG(V29,2)</f>
        <v>0.22464465329490776</v>
      </c>
      <c r="X29" s="5"/>
      <c r="Y29" s="5"/>
      <c r="Z29" s="52">
        <v>21.98</v>
      </c>
      <c r="AA29" s="51">
        <v>0.16</v>
      </c>
      <c r="AB29" s="5">
        <v>12.33</v>
      </c>
      <c r="AC29" s="5">
        <v>21.98</v>
      </c>
      <c r="AD29" s="5">
        <v>73</v>
      </c>
      <c r="AE29" s="5">
        <v>56</v>
      </c>
      <c r="AF29" s="5">
        <v>2185</v>
      </c>
      <c r="AG29" s="5">
        <v>2024</v>
      </c>
      <c r="AH29" s="5">
        <v>3419</v>
      </c>
      <c r="AI29" s="52">
        <v>2926</v>
      </c>
      <c r="AJ29" s="51">
        <v>0</v>
      </c>
      <c r="AK29" s="5">
        <f t="shared" si="39"/>
        <v>6.4155611981217442</v>
      </c>
      <c r="AL29" s="5"/>
      <c r="AM29" s="5"/>
      <c r="AN29" s="5">
        <f t="shared" si="40"/>
        <v>0.77359641160315595</v>
      </c>
      <c r="AO29" s="5"/>
      <c r="AP29" s="5"/>
      <c r="AQ29" s="5">
        <f t="shared" si="41"/>
        <v>7.1891576097248997</v>
      </c>
      <c r="AR29" s="5"/>
      <c r="AS29" s="13"/>
      <c r="AT29" s="12">
        <v>5</v>
      </c>
      <c r="AU29" s="4">
        <v>423</v>
      </c>
      <c r="AV29" s="4">
        <v>303</v>
      </c>
      <c r="AW29" s="4">
        <f t="shared" si="30"/>
        <v>1.3960396039603959</v>
      </c>
      <c r="AX29" s="4">
        <f t="shared" si="31"/>
        <v>0.48133986964699871</v>
      </c>
      <c r="AY29" s="4"/>
      <c r="AZ29" s="4"/>
      <c r="BA29" s="4">
        <v>0.05</v>
      </c>
      <c r="BB29" s="61">
        <v>5</v>
      </c>
      <c r="BC29" s="4">
        <v>913</v>
      </c>
      <c r="BD29" s="4">
        <v>785</v>
      </c>
      <c r="BE29" s="4">
        <v>1.063321385902031</v>
      </c>
      <c r="BF29" s="4">
        <v>8.8577713303416211E-2</v>
      </c>
      <c r="BG29" s="4"/>
      <c r="BH29" s="4"/>
      <c r="BI29" s="54">
        <v>0.16</v>
      </c>
      <c r="BJ29" s="60">
        <v>5</v>
      </c>
      <c r="BK29" s="5">
        <v>269</v>
      </c>
      <c r="BL29" s="5">
        <v>877</v>
      </c>
      <c r="BM29" s="5">
        <f t="shared" si="26"/>
        <v>0.30672748004561001</v>
      </c>
      <c r="BN29" s="5">
        <f t="shared" si="27"/>
        <v>-1.7049706698881091</v>
      </c>
      <c r="BO29" s="5"/>
      <c r="BP29" s="5"/>
      <c r="BQ29" s="52">
        <v>11.64</v>
      </c>
      <c r="BR29" s="53">
        <v>0.05</v>
      </c>
      <c r="BS29" s="4">
        <v>0.16</v>
      </c>
      <c r="BT29" s="4">
        <v>11.64</v>
      </c>
      <c r="BU29" s="4">
        <v>423</v>
      </c>
      <c r="BV29" s="4">
        <v>303</v>
      </c>
      <c r="BW29" s="4">
        <v>913</v>
      </c>
      <c r="BX29" s="4">
        <v>785</v>
      </c>
      <c r="BY29" s="4">
        <v>269</v>
      </c>
      <c r="BZ29" s="54">
        <v>877</v>
      </c>
      <c r="CA29" s="51">
        <v>0</v>
      </c>
      <c r="CB29" s="5">
        <f t="shared" si="42"/>
        <v>1.8256517598613882</v>
      </c>
      <c r="CC29" s="5"/>
      <c r="CD29" s="5"/>
      <c r="CE29" s="5">
        <f t="shared" ref="CE29:CE32" si="44">LOG((BT29*(BZ29/(BY29+BZ29)))/(BS29*(BX29/(BX29+BW29))),2)</f>
        <v>6.9119889463701618</v>
      </c>
      <c r="CF29" s="5"/>
      <c r="CG29" s="5"/>
      <c r="CH29" s="5">
        <f t="shared" si="43"/>
        <v>8.7376407062315504</v>
      </c>
      <c r="CI29" s="5"/>
      <c r="CJ29" s="13"/>
      <c r="CK29" s="5"/>
      <c r="CL29" s="5"/>
      <c r="CM29" s="5"/>
      <c r="CN29" s="5"/>
      <c r="CO29" s="5"/>
      <c r="CP29" s="5"/>
      <c r="CQ29" s="5"/>
    </row>
    <row r="30" spans="2:95">
      <c r="B30" s="14"/>
      <c r="C30" s="9">
        <v>6</v>
      </c>
      <c r="D30" s="5">
        <v>83</v>
      </c>
      <c r="E30" s="5">
        <v>74</v>
      </c>
      <c r="F30" s="5">
        <f t="shared" si="33"/>
        <v>1.1216216216216217</v>
      </c>
      <c r="G30" s="5">
        <f t="shared" si="34"/>
        <v>0.1655860657179751</v>
      </c>
      <c r="H30" s="5"/>
      <c r="I30" s="5"/>
      <c r="J30" s="52">
        <v>0.17299999999999999</v>
      </c>
      <c r="K30" s="51">
        <v>6</v>
      </c>
      <c r="L30" s="5">
        <v>2165</v>
      </c>
      <c r="M30" s="5">
        <v>2010</v>
      </c>
      <c r="N30" s="5">
        <f t="shared" si="35"/>
        <v>1.0771144278606966</v>
      </c>
      <c r="O30" s="5">
        <f t="shared" si="36"/>
        <v>0.10717152354779635</v>
      </c>
      <c r="P30" s="5"/>
      <c r="Q30" s="5"/>
      <c r="R30" s="52">
        <v>12.27</v>
      </c>
      <c r="S30" s="51">
        <v>6</v>
      </c>
      <c r="T30" s="5">
        <v>3241</v>
      </c>
      <c r="U30" s="5">
        <v>2808</v>
      </c>
      <c r="V30" s="5">
        <f>T30/U30</f>
        <v>1.1542022792022792</v>
      </c>
      <c r="W30" s="5">
        <f>LOG(V30,2)</f>
        <v>0.20689608501327986</v>
      </c>
      <c r="X30" s="5"/>
      <c r="Y30" s="5"/>
      <c r="Z30" s="52">
        <v>21.33</v>
      </c>
      <c r="AA30" s="51">
        <v>0.17299999999999999</v>
      </c>
      <c r="AB30" s="5">
        <v>12.27</v>
      </c>
      <c r="AC30" s="5">
        <v>21.33</v>
      </c>
      <c r="AD30" s="5">
        <v>83</v>
      </c>
      <c r="AE30" s="5">
        <v>74</v>
      </c>
      <c r="AF30" s="5">
        <v>2165</v>
      </c>
      <c r="AG30" s="5">
        <v>2010</v>
      </c>
      <c r="AH30" s="5">
        <v>3241</v>
      </c>
      <c r="AI30" s="52">
        <v>2808</v>
      </c>
      <c r="AJ30" s="51">
        <v>0</v>
      </c>
      <c r="AK30" s="5">
        <f t="shared" si="39"/>
        <v>6.1788060879937348</v>
      </c>
      <c r="AL30" s="5"/>
      <c r="AM30" s="5"/>
      <c r="AN30" s="5">
        <f t="shared" si="40"/>
        <v>0.74517568781539811</v>
      </c>
      <c r="AO30" s="5"/>
      <c r="AP30" s="5"/>
      <c r="AQ30" s="5">
        <f t="shared" si="41"/>
        <v>6.9239817758091329</v>
      </c>
      <c r="AR30" s="5"/>
      <c r="AS30" s="13"/>
      <c r="AT30" s="12">
        <v>6</v>
      </c>
      <c r="AU30" s="4">
        <v>315</v>
      </c>
      <c r="AV30" s="4">
        <v>231</v>
      </c>
      <c r="AW30" s="4">
        <f t="shared" si="30"/>
        <v>1.3636363636363635</v>
      </c>
      <c r="AX30" s="4">
        <f t="shared" si="31"/>
        <v>0.44745897697122117</v>
      </c>
      <c r="AY30" s="4"/>
      <c r="AZ30" s="4"/>
      <c r="BA30" s="4">
        <v>6.7000000000000004E-2</v>
      </c>
      <c r="BB30" s="61">
        <v>6</v>
      </c>
      <c r="BC30" s="27">
        <v>852</v>
      </c>
      <c r="BD30" s="27">
        <v>746</v>
      </c>
      <c r="BE30" s="27">
        <v>1.063321385902031</v>
      </c>
      <c r="BF30" s="27">
        <v>8.8577713303416211E-2</v>
      </c>
      <c r="BG30" s="4"/>
      <c r="BH30" s="4"/>
      <c r="BI30" s="63">
        <v>0.15</v>
      </c>
      <c r="BJ30" s="60">
        <v>6</v>
      </c>
      <c r="BK30" s="5">
        <v>214</v>
      </c>
      <c r="BL30" s="5">
        <v>611</v>
      </c>
      <c r="BM30" s="5">
        <f t="shared" si="26"/>
        <v>0.35024549918166942</v>
      </c>
      <c r="BN30" s="5">
        <f t="shared" si="27"/>
        <v>-1.5135615834175826</v>
      </c>
      <c r="BO30" s="5"/>
      <c r="BP30" s="5"/>
      <c r="BQ30" s="52">
        <v>11.44</v>
      </c>
      <c r="BR30" s="53">
        <v>6.7000000000000004E-2</v>
      </c>
      <c r="BS30" s="4">
        <v>0.15</v>
      </c>
      <c r="BT30" s="4">
        <v>11.44</v>
      </c>
      <c r="BU30" s="4">
        <v>315</v>
      </c>
      <c r="BV30" s="4">
        <v>231</v>
      </c>
      <c r="BW30" s="4">
        <v>852</v>
      </c>
      <c r="BX30" s="4">
        <v>746</v>
      </c>
      <c r="BY30" s="4">
        <v>214</v>
      </c>
      <c r="BZ30" s="54">
        <v>611</v>
      </c>
      <c r="CA30" s="51">
        <v>0</v>
      </c>
      <c r="CB30" s="5">
        <f t="shared" si="42"/>
        <v>1.3047177268691643</v>
      </c>
      <c r="CC30" s="5"/>
      <c r="CD30" s="5"/>
      <c r="CE30" s="5">
        <f t="shared" si="44"/>
        <v>6.9187788745281606</v>
      </c>
      <c r="CF30" s="5"/>
      <c r="CG30" s="5"/>
      <c r="CH30" s="5">
        <f t="shared" si="43"/>
        <v>8.2234966013973256</v>
      </c>
      <c r="CI30" s="5"/>
      <c r="CJ30" s="13"/>
      <c r="CK30" s="5"/>
      <c r="CL30" s="5"/>
      <c r="CM30" s="5"/>
      <c r="CN30" s="5"/>
      <c r="CO30" s="5"/>
      <c r="CP30" s="5"/>
      <c r="CQ30" s="5"/>
    </row>
    <row r="31" spans="2:95">
      <c r="B31" s="14"/>
      <c r="C31" s="9">
        <v>7</v>
      </c>
      <c r="D31" s="5">
        <v>118</v>
      </c>
      <c r="E31" s="5">
        <v>113</v>
      </c>
      <c r="F31" s="5">
        <f t="shared" si="33"/>
        <v>1.0442477876106195</v>
      </c>
      <c r="G31" s="5">
        <f t="shared" si="34"/>
        <v>6.2464086946653646E-2</v>
      </c>
      <c r="H31" s="5"/>
      <c r="I31" s="5"/>
      <c r="J31" s="52">
        <v>0.15</v>
      </c>
      <c r="K31" s="51">
        <v>7</v>
      </c>
      <c r="L31" s="5">
        <v>2092</v>
      </c>
      <c r="M31" s="5">
        <v>1953</v>
      </c>
      <c r="N31" s="5">
        <f t="shared" si="35"/>
        <v>1.0711725550435227</v>
      </c>
      <c r="O31" s="5">
        <f t="shared" si="36"/>
        <v>9.9190902360149588E-2</v>
      </c>
      <c r="P31" s="5"/>
      <c r="Q31" s="5"/>
      <c r="R31" s="52">
        <v>13.01</v>
      </c>
      <c r="S31" s="51">
        <v>7</v>
      </c>
      <c r="T31" s="5">
        <v>3336</v>
      </c>
      <c r="U31" s="5">
        <v>2961</v>
      </c>
      <c r="V31" s="5">
        <f>T31/U31</f>
        <v>1.1266464032421479</v>
      </c>
      <c r="W31" s="5">
        <f>LOG(V31,2)</f>
        <v>0.1720347982671098</v>
      </c>
      <c r="X31" s="5"/>
      <c r="Y31" s="5"/>
      <c r="Z31" s="52">
        <v>22.16</v>
      </c>
      <c r="AA31" s="51">
        <v>0.15</v>
      </c>
      <c r="AB31" s="5">
        <v>13.01</v>
      </c>
      <c r="AC31" s="5">
        <v>22.16</v>
      </c>
      <c r="AD31" s="5">
        <v>118</v>
      </c>
      <c r="AE31" s="5">
        <v>113</v>
      </c>
      <c r="AF31" s="5">
        <v>2092</v>
      </c>
      <c r="AG31" s="5">
        <v>1953</v>
      </c>
      <c r="AH31" s="5">
        <v>3336</v>
      </c>
      <c r="AI31" s="52">
        <v>2961</v>
      </c>
      <c r="AJ31" s="51">
        <v>0</v>
      </c>
      <c r="AK31" s="5">
        <f t="shared" si="39"/>
        <v>6.4196369766795991</v>
      </c>
      <c r="AL31" s="5"/>
      <c r="AM31" s="5"/>
      <c r="AN31" s="5">
        <f t="shared" si="40"/>
        <v>0.73020449592618442</v>
      </c>
      <c r="AO31" s="5"/>
      <c r="AP31" s="5"/>
      <c r="AQ31" s="5">
        <f t="shared" si="41"/>
        <v>7.1498414726057833</v>
      </c>
      <c r="AR31" s="5"/>
      <c r="AS31" s="13"/>
      <c r="AT31" s="12">
        <v>7</v>
      </c>
      <c r="AU31" s="4">
        <v>252</v>
      </c>
      <c r="AV31" s="4">
        <v>190</v>
      </c>
      <c r="AW31" s="4">
        <f t="shared" si="30"/>
        <v>1.3263157894736841</v>
      </c>
      <c r="AX31" s="4">
        <f t="shared" si="31"/>
        <v>0.40742431516896854</v>
      </c>
      <c r="AY31" s="4"/>
      <c r="AZ31" s="4"/>
      <c r="BA31" s="4">
        <v>0.04</v>
      </c>
      <c r="BB31" s="61">
        <v>7</v>
      </c>
      <c r="BC31" s="4">
        <v>834</v>
      </c>
      <c r="BD31" s="4">
        <v>770</v>
      </c>
      <c r="BE31" s="4">
        <v>1.063321385902031</v>
      </c>
      <c r="BF31" s="4">
        <v>8.8577713303416211E-2</v>
      </c>
      <c r="BG31" s="4"/>
      <c r="BH31" s="4"/>
      <c r="BI31" s="54">
        <v>0.17</v>
      </c>
      <c r="BJ31" s="60">
        <v>7</v>
      </c>
      <c r="BK31" s="5">
        <v>337</v>
      </c>
      <c r="BL31" s="5">
        <v>868</v>
      </c>
      <c r="BM31" s="5">
        <f t="shared" si="26"/>
        <v>0.38824884792626729</v>
      </c>
      <c r="BN31" s="5">
        <f t="shared" si="27"/>
        <v>-1.3649464512626208</v>
      </c>
      <c r="BO31" s="5"/>
      <c r="BP31" s="5"/>
      <c r="BQ31" s="52">
        <v>11.82</v>
      </c>
      <c r="BR31" s="53">
        <v>0.04</v>
      </c>
      <c r="BS31" s="4">
        <v>0.17</v>
      </c>
      <c r="BT31" s="4">
        <v>11.82</v>
      </c>
      <c r="BU31" s="4">
        <v>252</v>
      </c>
      <c r="BV31" s="4">
        <v>190</v>
      </c>
      <c r="BW31" s="4">
        <v>834</v>
      </c>
      <c r="BX31" s="4">
        <v>770</v>
      </c>
      <c r="BY31" s="4">
        <v>337</v>
      </c>
      <c r="BZ31" s="54">
        <v>868</v>
      </c>
      <c r="CA31" s="51">
        <v>0</v>
      </c>
      <c r="CB31" s="5">
        <f t="shared" si="42"/>
        <v>2.2467660014381665</v>
      </c>
      <c r="CC31" s="5"/>
      <c r="CD31" s="5"/>
      <c r="CE31" s="5">
        <f t="shared" si="44"/>
        <v>6.7050290711270044</v>
      </c>
      <c r="CF31" s="5"/>
      <c r="CG31" s="5"/>
      <c r="CH31" s="5">
        <f t="shared" si="43"/>
        <v>8.9517950725651705</v>
      </c>
      <c r="CI31" s="5"/>
      <c r="CJ31" s="13"/>
      <c r="CK31" s="5"/>
      <c r="CL31" s="5"/>
      <c r="CM31" s="5"/>
      <c r="CN31" s="5"/>
      <c r="CO31" s="5"/>
      <c r="CP31" s="5"/>
      <c r="CQ31" s="5"/>
    </row>
    <row r="32" spans="2:95">
      <c r="B32" s="14"/>
      <c r="C32" s="9">
        <v>8</v>
      </c>
      <c r="D32" s="5">
        <v>78</v>
      </c>
      <c r="E32" s="5">
        <v>66</v>
      </c>
      <c r="F32" s="5">
        <f t="shared" si="33"/>
        <v>1.1818181818181819</v>
      </c>
      <c r="G32" s="5">
        <f t="shared" si="34"/>
        <v>0.24100809950379498</v>
      </c>
      <c r="H32" s="5"/>
      <c r="I32" s="5"/>
      <c r="J32" s="52">
        <v>0.16</v>
      </c>
      <c r="K32" s="51">
        <v>8</v>
      </c>
      <c r="L32" s="5">
        <v>2128</v>
      </c>
      <c r="M32" s="5">
        <v>1968</v>
      </c>
      <c r="N32" s="5">
        <f t="shared" si="35"/>
        <v>1.0813008130081301</v>
      </c>
      <c r="O32" s="5">
        <f t="shared" si="36"/>
        <v>0.11276793016194972</v>
      </c>
      <c r="P32" s="5"/>
      <c r="Q32" s="5"/>
      <c r="R32" s="52">
        <v>12.22</v>
      </c>
      <c r="S32" s="51">
        <v>8</v>
      </c>
      <c r="T32" s="5" t="s">
        <v>32</v>
      </c>
      <c r="U32" s="5" t="s">
        <v>32</v>
      </c>
      <c r="V32" s="5"/>
      <c r="W32" s="5" t="s">
        <v>32</v>
      </c>
      <c r="X32" s="5"/>
      <c r="Y32" s="5"/>
      <c r="Z32" s="52" t="s">
        <v>32</v>
      </c>
      <c r="AA32" s="51">
        <v>0.16</v>
      </c>
      <c r="AB32" s="5">
        <v>12.22</v>
      </c>
      <c r="AC32" s="5" t="s">
        <v>32</v>
      </c>
      <c r="AD32" s="5">
        <v>78</v>
      </c>
      <c r="AE32" s="5">
        <v>66</v>
      </c>
      <c r="AF32" s="5">
        <v>2128</v>
      </c>
      <c r="AG32" s="5">
        <v>1968</v>
      </c>
      <c r="AH32" s="5"/>
      <c r="AI32" s="52"/>
      <c r="AJ32" s="51">
        <v>0</v>
      </c>
      <c r="AK32" s="5">
        <f t="shared" si="39"/>
        <v>6.3230739572418289</v>
      </c>
      <c r="AL32" s="5"/>
      <c r="AM32" s="5"/>
      <c r="AN32" s="5"/>
      <c r="AO32" s="5"/>
      <c r="AP32" s="5"/>
      <c r="AQ32" s="5"/>
      <c r="AR32" s="5"/>
      <c r="AS32" s="13"/>
      <c r="AT32" s="12">
        <v>8</v>
      </c>
      <c r="AU32" s="4">
        <v>327</v>
      </c>
      <c r="AV32" s="4">
        <v>238</v>
      </c>
      <c r="AW32" s="4">
        <f t="shared" si="30"/>
        <v>1.3739495798319328</v>
      </c>
      <c r="AX32" s="4">
        <f t="shared" si="31"/>
        <v>0.45832906219013908</v>
      </c>
      <c r="AY32" s="4"/>
      <c r="AZ32" s="4"/>
      <c r="BA32" s="4">
        <v>5.2999999999999999E-2</v>
      </c>
      <c r="BB32" s="61">
        <v>8</v>
      </c>
      <c r="BC32" s="4">
        <v>878</v>
      </c>
      <c r="BD32" s="4">
        <v>835</v>
      </c>
      <c r="BE32" s="4">
        <v>1.063321385902031</v>
      </c>
      <c r="BF32" s="4">
        <v>8.8577713303416211E-2</v>
      </c>
      <c r="BG32" s="4"/>
      <c r="BH32" s="4"/>
      <c r="BI32" s="54">
        <v>0.16</v>
      </c>
      <c r="BJ32" s="60">
        <v>8</v>
      </c>
      <c r="BK32" s="5">
        <v>349</v>
      </c>
      <c r="BL32" s="5">
        <v>915</v>
      </c>
      <c r="BM32" s="5">
        <f t="shared" si="26"/>
        <v>0.38142076502732242</v>
      </c>
      <c r="BN32" s="5">
        <f t="shared" si="27"/>
        <v>-1.3905447069617525</v>
      </c>
      <c r="BO32" s="5"/>
      <c r="BP32" s="5"/>
      <c r="BQ32" s="52">
        <v>12.08</v>
      </c>
      <c r="BR32" s="53">
        <v>5.2999999999999999E-2</v>
      </c>
      <c r="BS32" s="4">
        <v>0.16</v>
      </c>
      <c r="BT32" s="4">
        <v>12.08</v>
      </c>
      <c r="BU32" s="4">
        <v>327</v>
      </c>
      <c r="BV32" s="4">
        <v>238</v>
      </c>
      <c r="BW32" s="4">
        <v>878</v>
      </c>
      <c r="BX32" s="4">
        <v>835</v>
      </c>
      <c r="BY32" s="4">
        <v>349</v>
      </c>
      <c r="BZ32" s="54">
        <v>915</v>
      </c>
      <c r="CA32" s="51">
        <v>0</v>
      </c>
      <c r="CB32" s="5">
        <f t="shared" si="42"/>
        <v>1.8046198855961855</v>
      </c>
      <c r="CC32" s="5"/>
      <c r="CD32" s="5"/>
      <c r="CE32" s="5">
        <f t="shared" si="44"/>
        <v>6.808928973041966</v>
      </c>
      <c r="CF32" s="5"/>
      <c r="CG32" s="5"/>
      <c r="CH32" s="5">
        <f t="shared" si="43"/>
        <v>8.6135488586381506</v>
      </c>
      <c r="CI32" s="5"/>
      <c r="CJ32" s="13"/>
      <c r="CK32" s="5"/>
      <c r="CL32" s="5"/>
      <c r="CM32" s="5"/>
      <c r="CN32" s="5"/>
      <c r="CO32" s="5"/>
      <c r="CP32" s="5"/>
      <c r="CQ32" s="5"/>
    </row>
    <row r="33" spans="2:95">
      <c r="B33" s="44"/>
      <c r="C33" s="9">
        <v>9</v>
      </c>
      <c r="D33" s="5">
        <v>83</v>
      </c>
      <c r="E33" s="5">
        <v>72</v>
      </c>
      <c r="F33" s="5">
        <f t="shared" si="33"/>
        <v>1.1527777777777777</v>
      </c>
      <c r="G33" s="5">
        <f t="shared" si="34"/>
        <v>0.20511442990461229</v>
      </c>
      <c r="H33" s="5"/>
      <c r="I33" s="5"/>
      <c r="J33" s="52">
        <v>0.15</v>
      </c>
      <c r="K33" s="51">
        <v>9</v>
      </c>
      <c r="L33" s="5" t="s">
        <v>32</v>
      </c>
      <c r="M33" s="5" t="s">
        <v>32</v>
      </c>
      <c r="N33" s="5"/>
      <c r="O33" s="5"/>
      <c r="P33" s="5"/>
      <c r="Q33" s="5"/>
      <c r="R33" s="52" t="s">
        <v>32</v>
      </c>
      <c r="S33" s="51">
        <v>9</v>
      </c>
      <c r="T33" s="5" t="s">
        <v>32</v>
      </c>
      <c r="U33" s="5" t="s">
        <v>32</v>
      </c>
      <c r="V33" s="5"/>
      <c r="W33" s="5" t="s">
        <v>32</v>
      </c>
      <c r="X33" s="5"/>
      <c r="Y33" s="5"/>
      <c r="Z33" s="52" t="s">
        <v>32</v>
      </c>
      <c r="AA33" s="51">
        <v>0.15</v>
      </c>
      <c r="AB33" s="5"/>
      <c r="AC33" s="5"/>
      <c r="AD33" s="5">
        <v>83</v>
      </c>
      <c r="AE33" s="5">
        <v>72</v>
      </c>
      <c r="AF33" s="5"/>
      <c r="AG33" s="5"/>
      <c r="AH33" s="5"/>
      <c r="AI33" s="52"/>
      <c r="AJ33" s="51">
        <v>0</v>
      </c>
      <c r="AK33" s="5"/>
      <c r="AL33" s="5"/>
      <c r="AM33" s="5"/>
      <c r="AN33" s="5"/>
      <c r="AO33" s="5"/>
      <c r="AP33" s="5"/>
      <c r="AQ33" s="5"/>
      <c r="AR33" s="5"/>
      <c r="AS33" s="13"/>
      <c r="AT33" s="5">
        <v>9</v>
      </c>
      <c r="AU33" s="48" t="s">
        <v>32</v>
      </c>
      <c r="AV33" s="48" t="s">
        <v>32</v>
      </c>
      <c r="AW33" s="48"/>
      <c r="AX33" s="48"/>
      <c r="AY33" s="48"/>
      <c r="AZ33" s="48"/>
      <c r="BA33" s="5" t="s">
        <v>32</v>
      </c>
      <c r="BB33" s="51">
        <v>9</v>
      </c>
      <c r="BC33" s="5">
        <v>816</v>
      </c>
      <c r="BD33" s="5">
        <v>799</v>
      </c>
      <c r="BE33" s="5">
        <v>1.063321385902031</v>
      </c>
      <c r="BF33" s="5">
        <v>8.8577713303416211E-2</v>
      </c>
      <c r="BG33" s="48"/>
      <c r="BH33" s="48"/>
      <c r="BI33" s="52">
        <v>0.16</v>
      </c>
      <c r="BJ33" s="60">
        <v>9</v>
      </c>
      <c r="BK33" s="5">
        <v>352</v>
      </c>
      <c r="BL33" s="5">
        <v>890</v>
      </c>
      <c r="BM33" s="5">
        <f t="shared" si="26"/>
        <v>0.39550561797752809</v>
      </c>
      <c r="BN33" s="5">
        <f t="shared" si="27"/>
        <v>-1.338229907216463</v>
      </c>
      <c r="BO33" s="5"/>
      <c r="BP33" s="5"/>
      <c r="BQ33" s="52">
        <v>10.88</v>
      </c>
      <c r="BR33" s="53"/>
      <c r="BS33" s="4">
        <v>0.16</v>
      </c>
      <c r="BT33" s="4">
        <v>10.88</v>
      </c>
      <c r="BU33" s="4"/>
      <c r="BV33" s="4"/>
      <c r="BW33" s="4">
        <v>816</v>
      </c>
      <c r="BX33" s="4">
        <v>799</v>
      </c>
      <c r="BY33" s="4">
        <v>352</v>
      </c>
      <c r="BZ33" s="54">
        <v>890</v>
      </c>
      <c r="CA33" s="51">
        <v>0</v>
      </c>
      <c r="CB33" s="5"/>
      <c r="CC33" s="5"/>
      <c r="CD33" s="5"/>
      <c r="CE33" s="5">
        <f>LOG((BT33*(BZ33/(BY33+BZ33)))/(BS33*(BX33/(BX33+BW33))),2)</f>
        <v>6.6219416655369292</v>
      </c>
      <c r="CF33" s="5"/>
      <c r="CG33" s="5"/>
      <c r="CH33" s="5">
        <f t="shared" si="43"/>
        <v>6.6219416655369292</v>
      </c>
      <c r="CI33" s="5"/>
      <c r="CJ33" s="13"/>
      <c r="CK33" s="5"/>
      <c r="CL33" s="5"/>
      <c r="CM33" s="5"/>
      <c r="CN33" s="5"/>
      <c r="CO33" s="5"/>
      <c r="CP33" s="5"/>
      <c r="CQ33" s="5"/>
    </row>
    <row r="34" spans="2:95">
      <c r="B34" s="75" t="s">
        <v>76</v>
      </c>
      <c r="C34" s="15">
        <v>1</v>
      </c>
      <c r="D34" s="10">
        <v>518</v>
      </c>
      <c r="E34" s="10">
        <v>397</v>
      </c>
      <c r="F34" s="10">
        <f t="shared" ref="F34:F35" si="45">D34/E34</f>
        <v>1.3047858942065491</v>
      </c>
      <c r="G34" s="10">
        <f t="shared" ref="G34:G35" si="46">LOG(F34,2)</f>
        <v>0.38381309054359608</v>
      </c>
      <c r="H34" s="10">
        <f>AVERAGE(G34:G42)</f>
        <v>0.44125837021271425</v>
      </c>
      <c r="I34" s="10">
        <f>STDEVA(G34:G42)</f>
        <v>5.1271589202585177E-2</v>
      </c>
      <c r="J34" s="58">
        <v>3.5999999999999997E-2</v>
      </c>
      <c r="K34" s="57">
        <v>1</v>
      </c>
      <c r="L34" s="10">
        <v>843</v>
      </c>
      <c r="M34" s="10">
        <v>668</v>
      </c>
      <c r="N34" s="10">
        <f>L34/M34</f>
        <v>1.2619760479041917</v>
      </c>
      <c r="O34" s="10">
        <f t="shared" ref="O34:O41" si="47">LOG(N34,2)</f>
        <v>0.33568452846803021</v>
      </c>
      <c r="P34" s="10">
        <f>AVERAGE(O34:O42)</f>
        <v>0.3833854502679232</v>
      </c>
      <c r="Q34" s="10">
        <f>STDEVA(O34:O42)</f>
        <v>3.9304136853370961E-2</v>
      </c>
      <c r="R34" s="58">
        <v>8.41</v>
      </c>
      <c r="S34" s="59">
        <v>1</v>
      </c>
      <c r="T34" s="10">
        <v>3741</v>
      </c>
      <c r="U34" s="10">
        <v>3528</v>
      </c>
      <c r="V34" s="10">
        <f t="shared" ref="V34:V41" si="48">T34/U34</f>
        <v>1.060374149659864</v>
      </c>
      <c r="W34" s="10">
        <f t="shared" ref="W34:W41" si="49">LOG(V34,2)</f>
        <v>8.457340499330572E-2</v>
      </c>
      <c r="X34" s="10">
        <f>AVERAGE(W34:W42)</f>
        <v>9.4331894906527783E-2</v>
      </c>
      <c r="Y34" s="10">
        <f>STDEVA(W34:W42)</f>
        <v>8.7936205353755618E-3</v>
      </c>
      <c r="Z34" s="58">
        <v>15.26</v>
      </c>
      <c r="AA34" s="57">
        <v>3.5999999999999997E-2</v>
      </c>
      <c r="AB34" s="10">
        <v>8.41</v>
      </c>
      <c r="AC34" s="10">
        <v>15.26</v>
      </c>
      <c r="AD34" s="10">
        <v>518</v>
      </c>
      <c r="AE34" s="10">
        <v>397</v>
      </c>
      <c r="AF34" s="10">
        <v>843</v>
      </c>
      <c r="AG34" s="10">
        <v>668</v>
      </c>
      <c r="AH34" s="10">
        <v>3741</v>
      </c>
      <c r="AI34" s="58">
        <v>3528</v>
      </c>
      <c r="AJ34" s="57">
        <v>0</v>
      </c>
      <c r="AK34" s="10">
        <f>LOG((AB34*(AG34/(AF34+AG34)))/(AA34*(AE34/(AE34+AD34))),2)</f>
        <v>7.8950141670378651</v>
      </c>
      <c r="AL34" s="10">
        <f>AVERAGE(AK34:AK42)</f>
        <v>6.1973076376564054</v>
      </c>
      <c r="AM34" s="10">
        <f>STDEVA(AK34:AK42)</f>
        <v>0.78022487144807451</v>
      </c>
      <c r="AN34" s="10">
        <f t="shared" ref="AN34:AN41" si="50">LOG((AC34*(AI34/(AH34+AI34)))/(AB34*(AG34/(AG34+AF34))),2)</f>
        <v>0.99425456465518114</v>
      </c>
      <c r="AO34" s="10">
        <f>AVERAGE(AN34:AN42)</f>
        <v>0.78637047866407839</v>
      </c>
      <c r="AP34" s="10">
        <f>STDEVA(AN34:AN42)</f>
        <v>0.20508626196403909</v>
      </c>
      <c r="AQ34" s="10">
        <f t="shared" ref="AQ34:AQ40" si="51">AK34+AN34</f>
        <v>8.889268731693047</v>
      </c>
      <c r="AR34" s="10">
        <f>AVERAGE(AQ34:AQ42)</f>
        <v>6.9924191465316454</v>
      </c>
      <c r="AS34" s="11">
        <f>STDEVA(AQ34:AQ42)</f>
        <v>0.86572265258853132</v>
      </c>
      <c r="AT34" s="7">
        <v>1</v>
      </c>
      <c r="AU34" s="8">
        <v>602</v>
      </c>
      <c r="AV34" s="8">
        <v>559</v>
      </c>
      <c r="AW34" s="8">
        <f t="shared" ref="AW34" si="52">AU34/AV34</f>
        <v>1.0769230769230769</v>
      </c>
      <c r="AX34" s="8">
        <f t="shared" ref="AX34" si="53">LOG(AW34,2)</f>
        <v>0.10691520391651189</v>
      </c>
      <c r="AY34" s="8">
        <f>AVERAGE(AX34:AX42)</f>
        <v>0.10635267793815584</v>
      </c>
      <c r="AZ34" s="8">
        <f>STDEVA(AX34:AX42)</f>
        <v>2.9497131381704733E-2</v>
      </c>
      <c r="BA34" s="8">
        <v>9.0999999999999998E-2</v>
      </c>
      <c r="BB34" s="62">
        <v>1</v>
      </c>
      <c r="BC34" s="8">
        <v>2931</v>
      </c>
      <c r="BD34" s="8">
        <v>2670</v>
      </c>
      <c r="BE34" s="8">
        <f t="shared" ref="BE34:BE41" si="54">BC34/BD34</f>
        <v>1.097752808988764</v>
      </c>
      <c r="BF34" s="8">
        <f t="shared" ref="BF34:BF41" si="55">LOG(BE34,2)</f>
        <v>0.13455322611462514</v>
      </c>
      <c r="BG34" s="8">
        <f>AVERAGE(BF34:BF42)</f>
        <v>0.132655103971136</v>
      </c>
      <c r="BH34" s="8">
        <f>STDEVA(BF34:BF42)</f>
        <v>1.4946499600862922E-2</v>
      </c>
      <c r="BI34" s="68">
        <v>1.4000000000000001</v>
      </c>
      <c r="BJ34" s="59">
        <v>1</v>
      </c>
      <c r="BK34" s="10">
        <v>4161</v>
      </c>
      <c r="BL34" s="10">
        <v>4836</v>
      </c>
      <c r="BM34" s="10">
        <f t="shared" ref="BM34:BM41" si="56">BK34/BL34</f>
        <v>0.86042183622828783</v>
      </c>
      <c r="BN34" s="10">
        <f t="shared" ref="BN34:BN41" si="57">LOG(BM34,2)</f>
        <v>-0.21688395620436468</v>
      </c>
      <c r="BO34" s="8">
        <f>AVERAGE(BN34:BN42)</f>
        <v>-0.22964117779855159</v>
      </c>
      <c r="BP34" s="8">
        <f>STDEVA(BN34:BN42)</f>
        <v>1.4219055798040227E-2</v>
      </c>
      <c r="BQ34" s="58">
        <v>11</v>
      </c>
      <c r="BR34" s="67">
        <v>9.0999999999999998E-2</v>
      </c>
      <c r="BS34" s="8">
        <v>1.4000000000000001</v>
      </c>
      <c r="BT34" s="8">
        <v>11</v>
      </c>
      <c r="BU34" s="8">
        <v>602</v>
      </c>
      <c r="BV34" s="8">
        <v>559</v>
      </c>
      <c r="BW34" s="8">
        <v>2931</v>
      </c>
      <c r="BX34" s="8">
        <v>2670</v>
      </c>
      <c r="BY34" s="8">
        <v>4161</v>
      </c>
      <c r="BZ34" s="68">
        <v>4836</v>
      </c>
      <c r="CA34" s="57">
        <v>0</v>
      </c>
      <c r="CB34" s="10">
        <f>LOG((BS34*(BX34/(BW34+BX34)))/(BR34*(BV34/(BV34+BU34))),2)</f>
        <v>3.9290195692835677</v>
      </c>
      <c r="CC34" s="10">
        <f>AVERAGE(CB34:CB42)</f>
        <v>4.4932071319767628</v>
      </c>
      <c r="CD34" s="10">
        <f>STDEVA(CB34:CB42)</f>
        <v>1.4365579821022822</v>
      </c>
      <c r="CE34" s="10">
        <f t="shared" ref="CE34:CE40" si="58">LOG((BT35*(BZ34/(BY34+BZ34)))/(BS35*(BX35/(BX35+BW35))),2)</f>
        <v>3.2999139170385301</v>
      </c>
      <c r="CF34" s="10">
        <f>AVERAGE(CE34:CE42)</f>
        <v>3.1198634070068851</v>
      </c>
      <c r="CG34" s="10">
        <f>STDEVA(CE34:CE42)</f>
        <v>0.13861470089210517</v>
      </c>
      <c r="CH34" s="10">
        <f>CB34+CE34</f>
        <v>7.2289334863220978</v>
      </c>
      <c r="CI34" s="10">
        <f>AVERAGE(CH34:CH42)</f>
        <v>7.6508769161843295</v>
      </c>
      <c r="CJ34" s="11">
        <f>STDEVA(CH34:CH42)</f>
        <v>1.447086627338025</v>
      </c>
    </row>
    <row r="35" spans="2:95">
      <c r="B35" s="14"/>
      <c r="C35" s="9">
        <v>2</v>
      </c>
      <c r="D35" s="5">
        <v>1000</v>
      </c>
      <c r="E35" s="5">
        <v>722</v>
      </c>
      <c r="F35" s="5">
        <f t="shared" si="45"/>
        <v>1.3850415512465375</v>
      </c>
      <c r="G35" s="5">
        <f t="shared" si="46"/>
        <v>0.46992925777491618</v>
      </c>
      <c r="H35" s="5"/>
      <c r="I35" s="5"/>
      <c r="J35" s="52">
        <v>0.11</v>
      </c>
      <c r="K35" s="51">
        <v>2</v>
      </c>
      <c r="L35" s="5">
        <v>1568</v>
      </c>
      <c r="M35" s="5">
        <v>1147</v>
      </c>
      <c r="N35" s="5">
        <f t="shared" ref="N35:N41" si="59">L35/M35</f>
        <v>1.3670444638186574</v>
      </c>
      <c r="O35" s="5">
        <f t="shared" si="47"/>
        <v>0.45106016809938326</v>
      </c>
      <c r="P35" s="5"/>
      <c r="Q35" s="5"/>
      <c r="R35" s="52">
        <v>8.2100000000000009</v>
      </c>
      <c r="S35" s="60">
        <v>2</v>
      </c>
      <c r="T35" s="5">
        <v>3614</v>
      </c>
      <c r="U35" s="5">
        <v>3373</v>
      </c>
      <c r="V35" s="5">
        <f t="shared" si="48"/>
        <v>1.0714497479988141</v>
      </c>
      <c r="W35" s="5">
        <f t="shared" si="49"/>
        <v>9.9564187846473029E-2</v>
      </c>
      <c r="X35" s="5"/>
      <c r="Y35" s="5"/>
      <c r="Z35" s="52">
        <v>13.66</v>
      </c>
      <c r="AA35" s="51">
        <v>0.11</v>
      </c>
      <c r="AB35" s="5">
        <v>8.2100000000000009</v>
      </c>
      <c r="AC35" s="5">
        <v>13.66</v>
      </c>
      <c r="AD35" s="5">
        <v>1000</v>
      </c>
      <c r="AE35" s="5">
        <v>722</v>
      </c>
      <c r="AF35" s="5">
        <v>1568</v>
      </c>
      <c r="AG35" s="5">
        <v>1147</v>
      </c>
      <c r="AH35" s="5">
        <v>3614</v>
      </c>
      <c r="AI35" s="52">
        <v>3373</v>
      </c>
      <c r="AJ35" s="51">
        <v>0</v>
      </c>
      <c r="AK35" s="5">
        <f>LOG((AB35*(AG35/(AF35+AG35)))/(AA35*(AE35/(AE35+AD35))),2)</f>
        <v>6.2327343869742817</v>
      </c>
      <c r="AL35" s="5"/>
      <c r="AM35" s="5"/>
      <c r="AN35" s="5">
        <f t="shared" si="50"/>
        <v>0.92694934127428874</v>
      </c>
      <c r="AO35" s="5"/>
      <c r="AP35" s="5"/>
      <c r="AQ35" s="5">
        <f t="shared" si="51"/>
        <v>7.1596837282485701</v>
      </c>
      <c r="AR35" s="5"/>
      <c r="AS35" s="13"/>
      <c r="AT35" s="12">
        <v>2</v>
      </c>
      <c r="AU35" s="4">
        <v>672</v>
      </c>
      <c r="AV35" s="4">
        <v>632</v>
      </c>
      <c r="AW35" s="4">
        <f>AU35/AV35</f>
        <v>1.0632911392405062</v>
      </c>
      <c r="AX35" s="4">
        <f>LOG(AW35,2)</f>
        <v>8.853667460165722E-2</v>
      </c>
      <c r="AY35" s="4"/>
      <c r="AZ35" s="4"/>
      <c r="BA35" s="4">
        <v>0.1</v>
      </c>
      <c r="BB35" s="61">
        <v>2</v>
      </c>
      <c r="BC35" s="4">
        <v>2940</v>
      </c>
      <c r="BD35" s="4">
        <v>2663</v>
      </c>
      <c r="BE35" s="4">
        <f t="shared" si="54"/>
        <v>1.1040180247840781</v>
      </c>
      <c r="BF35" s="4">
        <f t="shared" si="55"/>
        <v>0.1427637265131125</v>
      </c>
      <c r="BG35" s="4"/>
      <c r="BH35" s="4"/>
      <c r="BI35" s="54">
        <v>1.2</v>
      </c>
      <c r="BJ35" s="60">
        <v>2</v>
      </c>
      <c r="BK35" s="5">
        <v>4133</v>
      </c>
      <c r="BL35" s="5">
        <v>4850</v>
      </c>
      <c r="BM35" s="5">
        <f t="shared" si="56"/>
        <v>0.85216494845360824</v>
      </c>
      <c r="BN35" s="5">
        <f t="shared" si="57"/>
        <v>-0.23079538358731222</v>
      </c>
      <c r="BO35" s="5"/>
      <c r="BP35" s="5"/>
      <c r="BQ35" s="52">
        <v>10.45</v>
      </c>
      <c r="BR35" s="53">
        <v>0.1</v>
      </c>
      <c r="BS35" s="4">
        <v>1.2</v>
      </c>
      <c r="BT35" s="4">
        <v>10.45</v>
      </c>
      <c r="BU35" s="4">
        <v>672</v>
      </c>
      <c r="BV35" s="4">
        <v>632</v>
      </c>
      <c r="BW35" s="4">
        <v>2940</v>
      </c>
      <c r="BX35" s="4">
        <v>2663</v>
      </c>
      <c r="BY35" s="4">
        <v>4133</v>
      </c>
      <c r="BZ35" s="54">
        <v>4850</v>
      </c>
      <c r="CA35" s="51">
        <v>0</v>
      </c>
      <c r="CB35" s="5">
        <f>LOG((BS35*(BX35/(BW35+BX35)))/(BR35*(BV35/(BV35+BU35))),2)</f>
        <v>3.5567628427555547</v>
      </c>
      <c r="CC35" s="5"/>
      <c r="CD35" s="5"/>
      <c r="CE35" s="5">
        <f t="shared" si="58"/>
        <v>3.1735985815509204</v>
      </c>
      <c r="CF35" s="5"/>
      <c r="CG35" s="5"/>
      <c r="CH35" s="5">
        <f>CB35+CE35</f>
        <v>6.7303614243064747</v>
      </c>
      <c r="CI35" s="5"/>
      <c r="CJ35" s="13"/>
    </row>
    <row r="36" spans="2:95">
      <c r="B36" s="14"/>
      <c r="C36" s="9">
        <v>3</v>
      </c>
      <c r="D36" s="5">
        <v>949</v>
      </c>
      <c r="E36" s="5">
        <v>728</v>
      </c>
      <c r="F36" s="5">
        <f>D36/E36</f>
        <v>1.3035714285714286</v>
      </c>
      <c r="G36" s="5">
        <f>LOG(F36,2)</f>
        <v>0.38246963682241314</v>
      </c>
      <c r="H36" s="5"/>
      <c r="I36" s="5"/>
      <c r="J36" s="52">
        <v>0.13</v>
      </c>
      <c r="K36" s="51">
        <v>3</v>
      </c>
      <c r="L36" s="5">
        <v>1666</v>
      </c>
      <c r="M36" s="5">
        <v>1282</v>
      </c>
      <c r="N36" s="5">
        <f t="shared" si="59"/>
        <v>1.2995319812792512</v>
      </c>
      <c r="O36" s="5">
        <f t="shared" si="47"/>
        <v>0.37799213874680659</v>
      </c>
      <c r="P36" s="5"/>
      <c r="Q36" s="5"/>
      <c r="R36" s="52">
        <v>8.27</v>
      </c>
      <c r="S36" s="60">
        <v>3</v>
      </c>
      <c r="T36" s="5">
        <v>3543</v>
      </c>
      <c r="U36" s="5">
        <v>3305</v>
      </c>
      <c r="V36" s="5">
        <f t="shared" si="48"/>
        <v>1.0720121028744327</v>
      </c>
      <c r="W36" s="5">
        <f t="shared" si="49"/>
        <v>0.10032119372325944</v>
      </c>
      <c r="X36" s="5"/>
      <c r="Y36" s="5"/>
      <c r="Z36" s="52">
        <v>10.75</v>
      </c>
      <c r="AA36" s="51"/>
      <c r="AB36" s="5">
        <v>8.27</v>
      </c>
      <c r="AC36" s="5">
        <v>10.75</v>
      </c>
      <c r="AD36" s="5"/>
      <c r="AE36" s="5"/>
      <c r="AF36" s="5">
        <v>1666</v>
      </c>
      <c r="AG36" s="5">
        <v>1282</v>
      </c>
      <c r="AH36" s="5">
        <v>3543</v>
      </c>
      <c r="AI36" s="52">
        <v>3305</v>
      </c>
      <c r="AJ36" s="51">
        <v>0</v>
      </c>
      <c r="AK36" s="5">
        <f>LOG((AB37*(AG37/(AF37+AG37)))/(AA37*(AE37/(AE37+AD37))),2)</f>
        <v>6.0821334621788026</v>
      </c>
      <c r="AL36" s="5"/>
      <c r="AM36" s="5"/>
      <c r="AN36" s="5">
        <f t="shared" si="50"/>
        <v>0.52868525777578379</v>
      </c>
      <c r="AO36" s="5"/>
      <c r="AP36" s="5"/>
      <c r="AQ36" s="5">
        <f t="shared" si="51"/>
        <v>6.6108187199545867</v>
      </c>
      <c r="AR36" s="5"/>
      <c r="AS36" s="13"/>
      <c r="AT36" s="12">
        <v>3</v>
      </c>
      <c r="AU36" s="4">
        <v>741</v>
      </c>
      <c r="AV36" s="4">
        <v>690</v>
      </c>
      <c r="AW36" s="4">
        <f>AU36/AV36</f>
        <v>1.0739130434782609</v>
      </c>
      <c r="AX36" s="4">
        <f>LOG(AW36,2)</f>
        <v>0.10287718064030246</v>
      </c>
      <c r="AY36" s="4"/>
      <c r="AZ36" s="4"/>
      <c r="BA36" s="4">
        <v>8.5000000000000006E-2</v>
      </c>
      <c r="BB36" s="61">
        <v>3</v>
      </c>
      <c r="BC36" s="4">
        <v>2961</v>
      </c>
      <c r="BD36" s="4">
        <v>2682</v>
      </c>
      <c r="BE36" s="4">
        <f t="shared" si="54"/>
        <v>1.1040268456375839</v>
      </c>
      <c r="BF36" s="4">
        <f t="shared" si="55"/>
        <v>0.14277525327307994</v>
      </c>
      <c r="BG36" s="4"/>
      <c r="BH36" s="4"/>
      <c r="BI36" s="54">
        <v>1.4</v>
      </c>
      <c r="BJ36" s="60">
        <v>3</v>
      </c>
      <c r="BK36" s="5">
        <v>4140</v>
      </c>
      <c r="BL36" s="5">
        <v>4883</v>
      </c>
      <c r="BM36" s="5">
        <f t="shared" si="56"/>
        <v>0.84783944296539016</v>
      </c>
      <c r="BN36" s="5">
        <f t="shared" si="57"/>
        <v>-0.23813701025077599</v>
      </c>
      <c r="BO36" s="5"/>
      <c r="BP36" s="5"/>
      <c r="BQ36" s="52">
        <v>11.12</v>
      </c>
      <c r="BR36" s="53">
        <v>8.5000000000000006E-2</v>
      </c>
      <c r="BS36" s="4">
        <v>1.4</v>
      </c>
      <c r="BT36" s="4">
        <v>11.12</v>
      </c>
      <c r="BU36" s="4">
        <v>741</v>
      </c>
      <c r="BV36" s="4">
        <v>690</v>
      </c>
      <c r="BW36" s="4">
        <v>2961</v>
      </c>
      <c r="BX36" s="4">
        <v>2682</v>
      </c>
      <c r="BY36" s="4">
        <v>4140</v>
      </c>
      <c r="BZ36" s="54">
        <v>4883</v>
      </c>
      <c r="CA36" s="51">
        <v>0</v>
      </c>
      <c r="CB36" s="5">
        <f>LOG((BS36*(BX36/(BW36+BX36)))/(BR36*(BV36/(BV36+BU36))),2)</f>
        <v>4.021022468415886</v>
      </c>
      <c r="CC36" s="5"/>
      <c r="CD36" s="5"/>
      <c r="CE36" s="5">
        <f t="shared" si="58"/>
        <v>2.9735295195218625</v>
      </c>
      <c r="CF36" s="5"/>
      <c r="CG36" s="5"/>
      <c r="CH36" s="5">
        <f>CB36+CE36</f>
        <v>6.9945519879377489</v>
      </c>
      <c r="CI36" s="5"/>
      <c r="CJ36" s="13"/>
    </row>
    <row r="37" spans="2:95">
      <c r="B37" s="14"/>
      <c r="C37" s="9">
        <v>4</v>
      </c>
      <c r="D37" s="5">
        <v>922</v>
      </c>
      <c r="E37" s="5">
        <v>701</v>
      </c>
      <c r="F37" s="5">
        <f>D37/E37</f>
        <v>1.3152639087018545</v>
      </c>
      <c r="G37" s="5">
        <f>LOG(F37,2)</f>
        <v>0.39535230641871483</v>
      </c>
      <c r="H37" s="5"/>
      <c r="I37" s="5"/>
      <c r="J37" s="52">
        <v>0.14000000000000001</v>
      </c>
      <c r="K37" s="51">
        <v>4</v>
      </c>
      <c r="L37" s="5">
        <v>1554</v>
      </c>
      <c r="M37" s="5">
        <v>1206</v>
      </c>
      <c r="N37" s="5">
        <f t="shared" si="59"/>
        <v>1.2885572139303483</v>
      </c>
      <c r="O37" s="5">
        <f t="shared" si="47"/>
        <v>0.36575659650762532</v>
      </c>
      <c r="P37" s="5"/>
      <c r="Q37" s="5"/>
      <c r="R37" s="52">
        <v>8.75</v>
      </c>
      <c r="S37" s="60">
        <v>4</v>
      </c>
      <c r="T37" s="5">
        <v>3528</v>
      </c>
      <c r="U37" s="5">
        <v>3296</v>
      </c>
      <c r="V37" s="5">
        <f t="shared" si="48"/>
        <v>1.0703883495145632</v>
      </c>
      <c r="W37" s="5">
        <f t="shared" si="49"/>
        <v>9.813431837430231E-2</v>
      </c>
      <c r="X37" s="5"/>
      <c r="Y37" s="5"/>
      <c r="Z37" s="52">
        <v>11.12</v>
      </c>
      <c r="AA37" s="51">
        <v>0.13</v>
      </c>
      <c r="AB37" s="5">
        <v>8.75</v>
      </c>
      <c r="AC37" s="5">
        <v>11.12</v>
      </c>
      <c r="AD37" s="5">
        <v>949</v>
      </c>
      <c r="AE37" s="5">
        <v>728</v>
      </c>
      <c r="AF37" s="5">
        <v>1554</v>
      </c>
      <c r="AG37" s="5">
        <v>1206</v>
      </c>
      <c r="AH37" s="5">
        <v>3528</v>
      </c>
      <c r="AI37" s="52">
        <v>3296</v>
      </c>
      <c r="AJ37" s="51">
        <v>0</v>
      </c>
      <c r="AK37" s="5">
        <f>LOG((AB38*(AG38/(AF38+AG38)))/(AA38*(AE38/(AE38+AD38))),2)</f>
        <v>5.9733300162826026</v>
      </c>
      <c r="AL37" s="5"/>
      <c r="AM37" s="5"/>
      <c r="AN37" s="5">
        <f t="shared" si="50"/>
        <v>0.49033882163419101</v>
      </c>
      <c r="AO37" s="5"/>
      <c r="AP37" s="5"/>
      <c r="AQ37" s="5">
        <f t="shared" si="51"/>
        <v>6.4636688379167939</v>
      </c>
      <c r="AR37" s="5"/>
      <c r="AS37" s="13"/>
      <c r="AT37" s="12">
        <v>4</v>
      </c>
      <c r="AU37" s="4">
        <v>796</v>
      </c>
      <c r="AV37" s="4">
        <v>736</v>
      </c>
      <c r="AW37" s="4">
        <f>AU37/AV37</f>
        <v>1.0815217391304348</v>
      </c>
      <c r="AX37" s="4">
        <f>LOG(AW37,2)</f>
        <v>0.113062664486636</v>
      </c>
      <c r="AY37" s="4"/>
      <c r="AZ37" s="4"/>
      <c r="BA37" s="4">
        <v>8.1000000000000003E-2</v>
      </c>
      <c r="BB37" s="61">
        <v>4</v>
      </c>
      <c r="BC37" s="4">
        <v>2950</v>
      </c>
      <c r="BD37" s="4">
        <v>2678</v>
      </c>
      <c r="BE37" s="4">
        <f t="shared" si="54"/>
        <v>1.1015683345780434</v>
      </c>
      <c r="BF37" s="4">
        <f t="shared" si="55"/>
        <v>0.13955899381225548</v>
      </c>
      <c r="BG37" s="4"/>
      <c r="BH37" s="4"/>
      <c r="BI37" s="54">
        <v>1.6</v>
      </c>
      <c r="BJ37" s="60">
        <v>4</v>
      </c>
      <c r="BK37" s="5">
        <v>4107</v>
      </c>
      <c r="BL37" s="5">
        <v>4829</v>
      </c>
      <c r="BM37" s="5">
        <f t="shared" si="56"/>
        <v>0.85048664319734935</v>
      </c>
      <c r="BN37" s="5">
        <f t="shared" si="57"/>
        <v>-0.23363951619359968</v>
      </c>
      <c r="BO37" s="5"/>
      <c r="BP37" s="5"/>
      <c r="BQ37" s="52">
        <v>11.05</v>
      </c>
      <c r="BR37" s="53">
        <v>8.1000000000000003E-2</v>
      </c>
      <c r="BS37" s="4">
        <v>1.6</v>
      </c>
      <c r="BT37" s="4">
        <v>11.05</v>
      </c>
      <c r="BU37" s="4">
        <v>796</v>
      </c>
      <c r="BV37" s="4">
        <v>736</v>
      </c>
      <c r="BW37" s="4">
        <v>2950</v>
      </c>
      <c r="BX37" s="4">
        <v>2678</v>
      </c>
      <c r="BY37" s="4">
        <v>4107</v>
      </c>
      <c r="BZ37" s="54">
        <v>4829</v>
      </c>
      <c r="CA37" s="51">
        <v>0</v>
      </c>
      <c r="CB37" s="5">
        <f>LOG((BS37*(BX37/(BW37+BX37)))/(BR37*(BV37/(BV37+BU37))),2)</f>
        <v>4.2901784448458216</v>
      </c>
      <c r="CC37" s="5"/>
      <c r="CD37" s="5"/>
      <c r="CE37" s="5">
        <f t="shared" si="58"/>
        <v>3.1462404111874394</v>
      </c>
      <c r="CF37" s="5"/>
      <c r="CG37" s="5"/>
      <c r="CH37" s="5">
        <f>CB37+CE37</f>
        <v>7.4364188560332609</v>
      </c>
      <c r="CI37" s="5"/>
      <c r="CJ37" s="13"/>
    </row>
    <row r="38" spans="2:95">
      <c r="B38" s="14"/>
      <c r="C38" s="9">
        <v>5</v>
      </c>
      <c r="D38" s="5">
        <v>949</v>
      </c>
      <c r="E38" s="5">
        <v>682</v>
      </c>
      <c r="F38" s="5">
        <f>D38/E38</f>
        <v>1.3914956011730206</v>
      </c>
      <c r="G38" s="5">
        <f>LOG(F38,2)</f>
        <v>0.47663634799693705</v>
      </c>
      <c r="H38" s="5"/>
      <c r="I38" s="5"/>
      <c r="J38" s="52">
        <v>0.2</v>
      </c>
      <c r="K38" s="51">
        <v>5</v>
      </c>
      <c r="L38" s="5">
        <v>1654</v>
      </c>
      <c r="M38" s="5">
        <v>1254</v>
      </c>
      <c r="N38" s="5">
        <f t="shared" si="59"/>
        <v>1.3189792663476874</v>
      </c>
      <c r="O38" s="5">
        <f t="shared" si="47"/>
        <v>0.39942188636923576</v>
      </c>
      <c r="P38" s="5"/>
      <c r="Q38" s="5"/>
      <c r="R38" s="52">
        <v>8.81</v>
      </c>
      <c r="S38" s="60">
        <v>5</v>
      </c>
      <c r="T38" s="5">
        <v>3486</v>
      </c>
      <c r="U38" s="5">
        <v>3300</v>
      </c>
      <c r="V38" s="5">
        <f t="shared" si="48"/>
        <v>1.0563636363636364</v>
      </c>
      <c r="W38" s="5">
        <f t="shared" si="49"/>
        <v>7.9106544992506952E-2</v>
      </c>
      <c r="X38" s="5"/>
      <c r="Y38" s="5"/>
      <c r="Z38" s="52">
        <v>16.149999999999999</v>
      </c>
      <c r="AA38" s="51">
        <v>0.14000000000000001</v>
      </c>
      <c r="AB38" s="5">
        <v>8.81</v>
      </c>
      <c r="AC38" s="5">
        <v>16.149999999999999</v>
      </c>
      <c r="AD38" s="5">
        <v>922</v>
      </c>
      <c r="AE38" s="5">
        <v>701</v>
      </c>
      <c r="AF38" s="5">
        <v>1654</v>
      </c>
      <c r="AG38" s="5">
        <v>1254</v>
      </c>
      <c r="AH38" s="5">
        <v>3486</v>
      </c>
      <c r="AI38" s="52">
        <v>3300</v>
      </c>
      <c r="AJ38" s="51">
        <v>0</v>
      </c>
      <c r="AK38" s="5">
        <f>LOG((AB39*(AG39/(AF39+AG39)))/(AA39*(AE39/(AE39+AD39))),2)</f>
        <v>5.5386816535829091</v>
      </c>
      <c r="AL38" s="5"/>
      <c r="AM38" s="5"/>
      <c r="AN38" s="5">
        <f t="shared" si="50"/>
        <v>1.0477147562006304</v>
      </c>
      <c r="AO38" s="5"/>
      <c r="AP38" s="5"/>
      <c r="AQ38" s="5">
        <f t="shared" si="51"/>
        <v>6.5863964097835392</v>
      </c>
      <c r="AR38" s="5"/>
      <c r="AS38" s="13"/>
      <c r="AT38" s="12">
        <v>5</v>
      </c>
      <c r="AU38" s="4">
        <v>682</v>
      </c>
      <c r="AV38" s="4">
        <v>650</v>
      </c>
      <c r="AW38" s="4">
        <f>AU38/AV38</f>
        <v>1.0492307692307692</v>
      </c>
      <c r="AX38" s="4">
        <f>LOG(AW38,2)</f>
        <v>6.9332021108355554E-2</v>
      </c>
      <c r="AY38" s="4"/>
      <c r="AZ38" s="4"/>
      <c r="BA38" s="27">
        <v>9.2999999999999999E-2</v>
      </c>
      <c r="BB38" s="61">
        <v>5</v>
      </c>
      <c r="BC38" s="4">
        <v>2942</v>
      </c>
      <c r="BD38" s="4">
        <v>2709</v>
      </c>
      <c r="BE38" s="4">
        <f t="shared" si="54"/>
        <v>1.0860095976375046</v>
      </c>
      <c r="BF38" s="4">
        <f t="shared" si="55"/>
        <v>0.11903685305281567</v>
      </c>
      <c r="BG38" s="4"/>
      <c r="BH38" s="4"/>
      <c r="BI38" s="54">
        <v>1.3</v>
      </c>
      <c r="BJ38" s="60">
        <v>5</v>
      </c>
      <c r="BK38" s="5">
        <v>4057</v>
      </c>
      <c r="BL38" s="5">
        <v>4845</v>
      </c>
      <c r="BM38" s="5">
        <f t="shared" si="56"/>
        <v>0.83735810113519094</v>
      </c>
      <c r="BN38" s="5">
        <f t="shared" si="57"/>
        <v>-0.25608336309617052</v>
      </c>
      <c r="BO38" s="5"/>
      <c r="BP38" s="5"/>
      <c r="BQ38" s="52">
        <v>10.210000000000001</v>
      </c>
      <c r="BR38" s="53">
        <v>9.2999999999999999E-2</v>
      </c>
      <c r="BS38" s="4">
        <v>1.3</v>
      </c>
      <c r="BT38" s="4">
        <v>10.210000000000001</v>
      </c>
      <c r="BU38" s="4">
        <v>682</v>
      </c>
      <c r="BV38" s="4">
        <v>650</v>
      </c>
      <c r="BW38" s="4">
        <v>2942</v>
      </c>
      <c r="BX38" s="4">
        <v>2709</v>
      </c>
      <c r="BY38" s="4">
        <v>4057</v>
      </c>
      <c r="BZ38" s="54">
        <v>4845</v>
      </c>
      <c r="CA38" s="51">
        <v>0</v>
      </c>
      <c r="CB38" s="5">
        <f t="shared" ref="CB38" si="60">LOG((BS38*(BX38/(BW38+BX38)))/(BR38*(BV38/(BV38+BU38))),2)</f>
        <v>3.7794737603144797</v>
      </c>
      <c r="CC38" s="5"/>
      <c r="CD38" s="5"/>
      <c r="CE38" s="5">
        <f t="shared" si="58"/>
        <v>3.1726240224659579</v>
      </c>
      <c r="CF38" s="5"/>
      <c r="CG38" s="5"/>
      <c r="CH38" s="5">
        <f t="shared" ref="CH38:CH39" si="61">CB38+CE38</f>
        <v>6.952097782780438</v>
      </c>
      <c r="CI38" s="5"/>
      <c r="CJ38" s="13"/>
    </row>
    <row r="39" spans="2:95">
      <c r="B39" s="14"/>
      <c r="C39" s="9">
        <v>6</v>
      </c>
      <c r="D39" s="5">
        <v>897</v>
      </c>
      <c r="E39" s="5">
        <v>637</v>
      </c>
      <c r="F39" s="5">
        <f>D39/E39</f>
        <v>1.4081632653061225</v>
      </c>
      <c r="G39" s="5">
        <f>LOG(F39,2)</f>
        <v>0.49381461266296084</v>
      </c>
      <c r="H39" s="5"/>
      <c r="I39" s="5"/>
      <c r="J39" s="52">
        <v>0.15</v>
      </c>
      <c r="K39" s="51">
        <v>6</v>
      </c>
      <c r="L39" s="5">
        <v>1624</v>
      </c>
      <c r="M39" s="5">
        <v>1257</v>
      </c>
      <c r="N39" s="5">
        <f t="shared" si="59"/>
        <v>1.2919649960222752</v>
      </c>
      <c r="O39" s="5">
        <f t="shared" si="47"/>
        <v>0.36956698276466843</v>
      </c>
      <c r="P39" s="5"/>
      <c r="Q39" s="5"/>
      <c r="R39" s="52">
        <v>8.91</v>
      </c>
      <c r="S39" s="60">
        <v>6</v>
      </c>
      <c r="T39" s="5">
        <v>3537</v>
      </c>
      <c r="U39" s="5">
        <v>3298</v>
      </c>
      <c r="V39" s="5">
        <f t="shared" si="48"/>
        <v>1.072468162522741</v>
      </c>
      <c r="W39" s="5">
        <f t="shared" si="49"/>
        <v>0.1009348202634517</v>
      </c>
      <c r="X39" s="5"/>
      <c r="Y39" s="5"/>
      <c r="Z39" s="52">
        <v>13.43</v>
      </c>
      <c r="AA39" s="51">
        <v>0.2</v>
      </c>
      <c r="AB39" s="5">
        <v>8.91</v>
      </c>
      <c r="AC39" s="5">
        <v>13.43</v>
      </c>
      <c r="AD39" s="5">
        <v>949</v>
      </c>
      <c r="AE39" s="5">
        <v>682</v>
      </c>
      <c r="AF39" s="5">
        <v>1624</v>
      </c>
      <c r="AG39" s="5">
        <v>1257</v>
      </c>
      <c r="AH39" s="5">
        <v>3537</v>
      </c>
      <c r="AI39" s="52">
        <v>3298</v>
      </c>
      <c r="AJ39" s="51">
        <v>0</v>
      </c>
      <c r="AK39" s="5">
        <f>LOG((AB40*(AG40/(AF40+AG40)))/(AA40*(AE40/(AE40+AD40))),2)</f>
        <v>5.8565508765089804</v>
      </c>
      <c r="AL39" s="5"/>
      <c r="AM39" s="5"/>
      <c r="AN39" s="5">
        <f t="shared" si="50"/>
        <v>0.73719703958892768</v>
      </c>
      <c r="AO39" s="5"/>
      <c r="AP39" s="5"/>
      <c r="AQ39" s="5">
        <f t="shared" si="51"/>
        <v>6.5937479160979082</v>
      </c>
      <c r="AR39" s="5"/>
      <c r="AS39" s="13"/>
      <c r="AT39" s="12">
        <v>6</v>
      </c>
      <c r="AU39" s="71">
        <v>745</v>
      </c>
      <c r="AV39" s="71">
        <v>668</v>
      </c>
      <c r="AW39" s="4">
        <f>AU39/AV39</f>
        <v>1.1152694610778444</v>
      </c>
      <c r="AX39" s="4">
        <f>LOG(AW39,2)</f>
        <v>0.15739232287547184</v>
      </c>
      <c r="AY39" s="4"/>
      <c r="AZ39" s="4"/>
      <c r="BA39" s="4">
        <v>8.3999999999999995E-3</v>
      </c>
      <c r="BB39" s="61">
        <v>6</v>
      </c>
      <c r="BC39" s="4">
        <v>3088</v>
      </c>
      <c r="BD39" s="4">
        <v>2776</v>
      </c>
      <c r="BE39" s="4">
        <f t="shared" si="54"/>
        <v>1.1123919308357348</v>
      </c>
      <c r="BF39" s="4">
        <f t="shared" si="55"/>
        <v>0.15366518468981949</v>
      </c>
      <c r="BG39" s="4"/>
      <c r="BH39" s="4"/>
      <c r="BI39" s="54">
        <v>1.4</v>
      </c>
      <c r="BJ39" s="60">
        <v>6</v>
      </c>
      <c r="BK39" s="5">
        <v>4077</v>
      </c>
      <c r="BL39" s="5">
        <v>4785</v>
      </c>
      <c r="BM39" s="5">
        <f t="shared" si="56"/>
        <v>0.85203761755485896</v>
      </c>
      <c r="BN39" s="5">
        <f t="shared" si="57"/>
        <v>-0.23101096788484043</v>
      </c>
      <c r="BO39" s="5"/>
      <c r="BP39" s="5"/>
      <c r="BQ39" s="52">
        <v>10.98</v>
      </c>
      <c r="BR39" s="53">
        <v>8.3999999999999995E-3</v>
      </c>
      <c r="BS39" s="4">
        <v>1.4</v>
      </c>
      <c r="BT39" s="4">
        <v>10.98</v>
      </c>
      <c r="BU39" s="71">
        <v>745</v>
      </c>
      <c r="BV39" s="71">
        <v>668</v>
      </c>
      <c r="BW39" s="4">
        <v>3088</v>
      </c>
      <c r="BX39" s="4">
        <v>2776</v>
      </c>
      <c r="BY39" s="4">
        <v>4077</v>
      </c>
      <c r="BZ39" s="54">
        <v>4785</v>
      </c>
      <c r="CA39" s="51">
        <v>0</v>
      </c>
      <c r="CB39" s="5">
        <f>LOG((BS39*(BX39/(BW39+BX39)))/(BR39*(BV39/(BV39+BU39))),2)</f>
        <v>7.3827857062452678</v>
      </c>
      <c r="CC39" s="5"/>
      <c r="CD39" s="5"/>
      <c r="CE39" s="5">
        <f t="shared" si="58"/>
        <v>3.18011225348069</v>
      </c>
      <c r="CF39" s="5"/>
      <c r="CG39" s="5"/>
      <c r="CH39" s="5">
        <f t="shared" si="61"/>
        <v>10.562897959725959</v>
      </c>
      <c r="CI39" s="5"/>
      <c r="CJ39" s="13"/>
    </row>
    <row r="40" spans="2:95">
      <c r="B40" s="14"/>
      <c r="C40" s="9">
        <v>7</v>
      </c>
      <c r="D40" s="5">
        <v>845</v>
      </c>
      <c r="E40" s="5">
        <v>603</v>
      </c>
      <c r="F40" s="5">
        <f>D40/E40</f>
        <v>1.4013266998341625</v>
      </c>
      <c r="G40" s="5">
        <f>LOG(F40,2)</f>
        <v>0.48679333926946183</v>
      </c>
      <c r="H40" s="5"/>
      <c r="I40" s="5"/>
      <c r="J40" s="52">
        <v>0.16</v>
      </c>
      <c r="K40" s="51">
        <v>7</v>
      </c>
      <c r="L40" s="5">
        <v>1631</v>
      </c>
      <c r="M40" s="5">
        <v>1216</v>
      </c>
      <c r="N40" s="5">
        <f t="shared" si="59"/>
        <v>1.341282894736842</v>
      </c>
      <c r="O40" s="5">
        <f t="shared" si="47"/>
        <v>0.4236135532682988</v>
      </c>
      <c r="P40" s="5"/>
      <c r="Q40" s="5"/>
      <c r="R40" s="52">
        <v>8.4499999999999993</v>
      </c>
      <c r="S40" s="60">
        <v>7</v>
      </c>
      <c r="T40" s="5">
        <v>3395</v>
      </c>
      <c r="U40" s="5">
        <v>3191</v>
      </c>
      <c r="V40" s="5">
        <f t="shared" si="48"/>
        <v>1.0639298025697275</v>
      </c>
      <c r="W40" s="5">
        <f t="shared" si="49"/>
        <v>8.9402965852782276E-2</v>
      </c>
      <c r="X40" s="5"/>
      <c r="Y40" s="5"/>
      <c r="Z40" s="52">
        <v>13.34</v>
      </c>
      <c r="AA40" s="51">
        <v>0.15</v>
      </c>
      <c r="AB40" s="5">
        <v>8.4499999999999993</v>
      </c>
      <c r="AC40" s="5">
        <v>13.34</v>
      </c>
      <c r="AD40" s="5">
        <v>897</v>
      </c>
      <c r="AE40" s="5">
        <v>637</v>
      </c>
      <c r="AF40" s="5">
        <v>1631</v>
      </c>
      <c r="AG40" s="5">
        <v>1216</v>
      </c>
      <c r="AH40" s="5">
        <v>3395</v>
      </c>
      <c r="AI40" s="52">
        <v>3191</v>
      </c>
      <c r="AJ40" s="51">
        <v>0</v>
      </c>
      <c r="AK40" s="5">
        <f>LOG((AB41*(AG41/(AF41+AG41)))/(AA41*(AE41/(AE41+AD41))),2)</f>
        <v>5.8027089010293924</v>
      </c>
      <c r="AL40" s="5"/>
      <c r="AM40" s="5"/>
      <c r="AN40" s="5">
        <f t="shared" si="50"/>
        <v>0.84064078099768291</v>
      </c>
      <c r="AO40" s="5"/>
      <c r="AP40" s="5"/>
      <c r="AQ40" s="5">
        <f t="shared" si="51"/>
        <v>6.6433496820270754</v>
      </c>
      <c r="AR40" s="5"/>
      <c r="AS40" s="13"/>
      <c r="AT40" s="12">
        <v>7</v>
      </c>
      <c r="AU40" s="50" t="s">
        <v>33</v>
      </c>
      <c r="AV40" s="50" t="s">
        <v>33</v>
      </c>
      <c r="AW40" s="50"/>
      <c r="AX40" s="50"/>
      <c r="AY40" s="4"/>
      <c r="AZ40" s="4"/>
      <c r="BA40" s="32" t="s">
        <v>32</v>
      </c>
      <c r="BB40" s="61">
        <v>7</v>
      </c>
      <c r="BC40" s="4">
        <v>3032</v>
      </c>
      <c r="BD40" s="4">
        <v>2795</v>
      </c>
      <c r="BE40" s="4">
        <f t="shared" si="54"/>
        <v>1.08479427549195</v>
      </c>
      <c r="BF40" s="4">
        <f t="shared" si="55"/>
        <v>0.11742147044053931</v>
      </c>
      <c r="BG40" s="4"/>
      <c r="BH40" s="4"/>
      <c r="BI40" s="54">
        <v>1.35</v>
      </c>
      <c r="BJ40" s="60">
        <v>7</v>
      </c>
      <c r="BK40" s="5">
        <v>4122</v>
      </c>
      <c r="BL40" s="5">
        <v>4802</v>
      </c>
      <c r="BM40" s="5">
        <f t="shared" si="56"/>
        <v>0.85839233652644731</v>
      </c>
      <c r="BN40" s="5">
        <f t="shared" si="57"/>
        <v>-0.22029089869116014</v>
      </c>
      <c r="BO40" s="5"/>
      <c r="BP40" s="5"/>
      <c r="BQ40" s="52">
        <v>10.87</v>
      </c>
      <c r="BR40" s="53"/>
      <c r="BS40" s="4">
        <v>1.35</v>
      </c>
      <c r="BT40" s="4">
        <v>10.87</v>
      </c>
      <c r="BU40" s="4"/>
      <c r="BV40" s="4"/>
      <c r="BW40" s="4">
        <v>3032</v>
      </c>
      <c r="BX40" s="4">
        <v>2795</v>
      </c>
      <c r="BY40" s="4">
        <v>4122</v>
      </c>
      <c r="BZ40" s="54">
        <v>4802</v>
      </c>
      <c r="CA40" s="51">
        <v>0</v>
      </c>
      <c r="CB40" s="5"/>
      <c r="CC40" s="5"/>
      <c r="CD40" s="5"/>
      <c r="CE40" s="5">
        <f t="shared" si="58"/>
        <v>2.8930251438027934</v>
      </c>
      <c r="CF40" s="5"/>
      <c r="CG40" s="5"/>
      <c r="CH40" s="5"/>
      <c r="CI40" s="5"/>
      <c r="CJ40" s="13"/>
    </row>
    <row r="41" spans="2:95">
      <c r="B41" s="14"/>
      <c r="C41" s="9">
        <v>8</v>
      </c>
      <c r="D41" s="32" t="s">
        <v>32</v>
      </c>
      <c r="E41" s="32" t="s">
        <v>32</v>
      </c>
      <c r="F41" s="32"/>
      <c r="G41" s="32"/>
      <c r="H41" s="32"/>
      <c r="I41" s="32"/>
      <c r="J41" s="63" t="s">
        <v>32</v>
      </c>
      <c r="K41" s="51">
        <v>8</v>
      </c>
      <c r="L41" s="5">
        <v>1664</v>
      </c>
      <c r="M41" s="5">
        <v>1311</v>
      </c>
      <c r="N41" s="5">
        <f t="shared" si="59"/>
        <v>1.2692601067887108</v>
      </c>
      <c r="O41" s="5">
        <f t="shared" si="47"/>
        <v>0.34398774791933751</v>
      </c>
      <c r="P41" s="5"/>
      <c r="Q41" s="5"/>
      <c r="R41" s="52">
        <v>8.44</v>
      </c>
      <c r="S41" s="60">
        <v>8</v>
      </c>
      <c r="T41" s="5">
        <v>3481</v>
      </c>
      <c r="U41" s="5">
        <v>3242</v>
      </c>
      <c r="V41" s="5">
        <f t="shared" si="48"/>
        <v>1.0737199259716224</v>
      </c>
      <c r="W41" s="5">
        <f t="shared" si="49"/>
        <v>0.10261772320614085</v>
      </c>
      <c r="X41" s="5"/>
      <c r="Y41" s="5"/>
      <c r="Z41" s="52">
        <v>12.75</v>
      </c>
      <c r="AA41" s="51">
        <v>0.16</v>
      </c>
      <c r="AB41" s="5">
        <v>8.44</v>
      </c>
      <c r="AC41" s="5">
        <v>12.75</v>
      </c>
      <c r="AD41" s="5">
        <v>845</v>
      </c>
      <c r="AE41" s="5">
        <v>603</v>
      </c>
      <c r="AF41" s="5">
        <v>1664</v>
      </c>
      <c r="AG41" s="5">
        <v>1311</v>
      </c>
      <c r="AH41" s="5">
        <v>3481</v>
      </c>
      <c r="AI41" s="52">
        <v>3242</v>
      </c>
      <c r="AJ41" s="51">
        <v>0</v>
      </c>
      <c r="AK41" s="5"/>
      <c r="AL41" s="5"/>
      <c r="AM41" s="5"/>
      <c r="AN41" s="5">
        <f t="shared" si="50"/>
        <v>0.72518326718594117</v>
      </c>
      <c r="AO41" s="5"/>
      <c r="AP41" s="5"/>
      <c r="AQ41" s="5"/>
      <c r="AR41" s="5"/>
      <c r="AS41" s="13"/>
      <c r="AT41" s="12">
        <v>8</v>
      </c>
      <c r="AU41" s="50" t="s">
        <v>33</v>
      </c>
      <c r="AV41" s="50" t="s">
        <v>33</v>
      </c>
      <c r="AW41" s="50"/>
      <c r="AX41" s="50"/>
      <c r="AY41" s="4"/>
      <c r="AZ41" s="4"/>
      <c r="BA41" s="4" t="s">
        <v>32</v>
      </c>
      <c r="BB41" s="61">
        <v>8</v>
      </c>
      <c r="BC41" s="4">
        <v>3053</v>
      </c>
      <c r="BD41" s="4">
        <v>2826</v>
      </c>
      <c r="BE41" s="4">
        <f t="shared" si="54"/>
        <v>1.0803255484784147</v>
      </c>
      <c r="BF41" s="4">
        <f t="shared" si="55"/>
        <v>0.11146612387284056</v>
      </c>
      <c r="BG41" s="4"/>
      <c r="BH41" s="4"/>
      <c r="BI41" s="54">
        <v>1.62</v>
      </c>
      <c r="BJ41" s="60">
        <v>8</v>
      </c>
      <c r="BK41" s="5">
        <v>4155</v>
      </c>
      <c r="BL41" s="5">
        <v>4807</v>
      </c>
      <c r="BM41" s="5">
        <f t="shared" si="56"/>
        <v>0.8643644684834616</v>
      </c>
      <c r="BN41" s="5">
        <f t="shared" si="57"/>
        <v>-0.2102883264801888</v>
      </c>
      <c r="BO41" s="5"/>
      <c r="BP41" s="5"/>
      <c r="BQ41" s="52">
        <v>10.75</v>
      </c>
      <c r="BR41" s="53"/>
      <c r="BS41" s="4">
        <v>1.62</v>
      </c>
      <c r="BT41" s="4">
        <v>10.75</v>
      </c>
      <c r="BU41" s="4"/>
      <c r="BV41" s="4"/>
      <c r="BW41" s="4">
        <v>3053</v>
      </c>
      <c r="BX41" s="4">
        <v>2826</v>
      </c>
      <c r="BY41" s="4">
        <v>4155</v>
      </c>
      <c r="BZ41" s="54">
        <v>4807</v>
      </c>
      <c r="CA41" s="51">
        <v>0</v>
      </c>
      <c r="CB41" s="5"/>
      <c r="CC41" s="5"/>
      <c r="CD41" s="5"/>
      <c r="CE41" s="5"/>
      <c r="CF41" s="5"/>
      <c r="CG41" s="5"/>
      <c r="CH41" s="5"/>
      <c r="CI41" s="5"/>
      <c r="CJ41" s="13"/>
    </row>
    <row r="42" spans="2:95">
      <c r="B42" s="14"/>
      <c r="C42" s="76">
        <v>9</v>
      </c>
      <c r="D42" s="16" t="s">
        <v>32</v>
      </c>
      <c r="E42" s="16" t="s">
        <v>32</v>
      </c>
      <c r="F42" s="16"/>
      <c r="G42" s="16"/>
      <c r="H42" s="16"/>
      <c r="I42" s="16"/>
      <c r="J42" s="55" t="s">
        <v>32</v>
      </c>
      <c r="K42" s="56">
        <v>9</v>
      </c>
      <c r="L42" s="16" t="s">
        <v>32</v>
      </c>
      <c r="M42" s="16" t="s">
        <v>32</v>
      </c>
      <c r="N42" s="16"/>
      <c r="O42" s="16"/>
      <c r="P42" s="16"/>
      <c r="Q42" s="16"/>
      <c r="R42" s="55" t="s">
        <v>26</v>
      </c>
      <c r="S42" s="56">
        <v>9</v>
      </c>
      <c r="T42" s="16" t="s">
        <v>32</v>
      </c>
      <c r="U42" s="16" t="s">
        <v>32</v>
      </c>
      <c r="V42" s="16"/>
      <c r="W42" s="16"/>
      <c r="X42" s="16"/>
      <c r="Y42" s="16"/>
      <c r="Z42" s="55" t="s">
        <v>32</v>
      </c>
      <c r="AA42" s="56"/>
      <c r="AB42" s="16"/>
      <c r="AC42" s="16"/>
      <c r="AD42" s="16"/>
      <c r="AE42" s="16"/>
      <c r="AF42" s="16"/>
      <c r="AG42" s="16"/>
      <c r="AH42" s="16"/>
      <c r="AI42" s="55"/>
      <c r="AJ42" s="56">
        <v>0</v>
      </c>
      <c r="AK42" s="16"/>
      <c r="AL42" s="16"/>
      <c r="AM42" s="16"/>
      <c r="AN42" s="16"/>
      <c r="AO42" s="16"/>
      <c r="AP42" s="16"/>
      <c r="AQ42" s="16"/>
      <c r="AR42" s="16"/>
      <c r="AS42" s="17"/>
      <c r="AT42" s="12">
        <v>9</v>
      </c>
      <c r="AU42" s="32" t="s">
        <v>32</v>
      </c>
      <c r="AV42" s="32" t="s">
        <v>32</v>
      </c>
      <c r="AW42" s="32"/>
      <c r="AX42" s="32"/>
      <c r="AY42" s="4"/>
      <c r="AZ42" s="4"/>
      <c r="BA42" s="4" t="s">
        <v>32</v>
      </c>
      <c r="BB42" s="53">
        <v>9</v>
      </c>
      <c r="BC42" s="4" t="s">
        <v>32</v>
      </c>
      <c r="BD42" s="4" t="s">
        <v>32</v>
      </c>
      <c r="BE42" s="4"/>
      <c r="BF42" s="4"/>
      <c r="BG42" s="4"/>
      <c r="BH42" s="4"/>
      <c r="BI42" s="54"/>
      <c r="BJ42" s="60">
        <v>9</v>
      </c>
      <c r="BK42" s="32" t="s">
        <v>32</v>
      </c>
      <c r="BL42" s="32" t="s">
        <v>32</v>
      </c>
      <c r="BM42" s="32"/>
      <c r="BN42" s="32"/>
      <c r="BO42" s="5"/>
      <c r="BP42" s="5"/>
      <c r="BQ42" s="52" t="s">
        <v>32</v>
      </c>
      <c r="BR42" s="53"/>
      <c r="BS42" s="4"/>
      <c r="BT42" s="4">
        <v>10.81</v>
      </c>
      <c r="BU42" s="4"/>
      <c r="BV42" s="4"/>
      <c r="BW42" s="4"/>
      <c r="BX42" s="4"/>
      <c r="BY42" s="4"/>
      <c r="BZ42" s="54"/>
      <c r="CA42" s="51">
        <v>0</v>
      </c>
      <c r="CB42" s="5"/>
      <c r="CC42" s="5"/>
      <c r="CD42" s="5"/>
      <c r="CE42" s="5"/>
      <c r="CF42" s="5"/>
      <c r="CG42" s="5"/>
      <c r="CH42" s="5"/>
      <c r="CI42" s="5"/>
      <c r="CJ42" s="13"/>
    </row>
    <row r="43" spans="2:95">
      <c r="B43" s="75" t="s">
        <v>75</v>
      </c>
      <c r="C43" s="9">
        <v>1</v>
      </c>
      <c r="D43" s="5">
        <v>172</v>
      </c>
      <c r="E43" s="5">
        <v>143</v>
      </c>
      <c r="F43" s="5">
        <f t="shared" ref="F43:F59" si="62">D43/E43</f>
        <v>1.2027972027972027</v>
      </c>
      <c r="G43" s="5">
        <f t="shared" ref="G43:G59" si="63">LOG(F43,2)</f>
        <v>0.26639341792370841</v>
      </c>
      <c r="H43" s="5">
        <f>AVERAGE(G43:G51)</f>
        <v>0.41364308377352721</v>
      </c>
      <c r="I43" s="5">
        <f>STDEVA(G43:G51)</f>
        <v>0.17617158191988294</v>
      </c>
      <c r="J43" s="52">
        <v>0.3</v>
      </c>
      <c r="K43" s="51">
        <v>1</v>
      </c>
      <c r="L43" s="5">
        <v>517</v>
      </c>
      <c r="M43" s="5">
        <v>286</v>
      </c>
      <c r="N43" s="5">
        <f t="shared" ref="N43:N60" si="64">L43/M43</f>
        <v>1.8076923076923077</v>
      </c>
      <c r="O43" s="5">
        <f t="shared" ref="O43:O60" si="65">LOG(N43,2)</f>
        <v>0.8541491335365452</v>
      </c>
      <c r="P43" s="5">
        <f>AVERAGE(O43:O51)</f>
        <v>0.74542002551512276</v>
      </c>
      <c r="Q43" s="5">
        <f>STDEVA(O43:O51)</f>
        <v>5.3076885902929957E-2</v>
      </c>
      <c r="R43" s="52">
        <v>6.5</v>
      </c>
      <c r="S43" s="51">
        <v>1</v>
      </c>
      <c r="T43" s="5">
        <v>1615</v>
      </c>
      <c r="U43" s="5">
        <v>1484</v>
      </c>
      <c r="V43" s="5">
        <f t="shared" ref="V43:V44" si="66">T43/U43</f>
        <v>1.0882749326145553</v>
      </c>
      <c r="W43" s="5">
        <f t="shared" ref="W43:W44" si="67">LOG(V43,2)</f>
        <v>0.12204307296048406</v>
      </c>
      <c r="X43" s="5">
        <f>AVERAGE(W43:W51)</f>
        <v>0.13509316163078292</v>
      </c>
      <c r="Y43" s="5">
        <f>STDEVA(W43:W51)</f>
        <v>2.2485811217903849E-2</v>
      </c>
      <c r="Z43" s="52">
        <v>24.660000000000004</v>
      </c>
      <c r="AA43" s="51">
        <v>0.3</v>
      </c>
      <c r="AB43" s="5">
        <v>6.5</v>
      </c>
      <c r="AC43" s="5">
        <v>24.660000000000004</v>
      </c>
      <c r="AD43" s="5">
        <v>172</v>
      </c>
      <c r="AE43" s="5">
        <v>143</v>
      </c>
      <c r="AF43" s="5">
        <v>517</v>
      </c>
      <c r="AG43" s="5">
        <v>286</v>
      </c>
      <c r="AH43" s="5">
        <v>1615</v>
      </c>
      <c r="AI43" s="52">
        <v>1484</v>
      </c>
      <c r="AJ43" s="51">
        <v>0</v>
      </c>
      <c r="AK43" s="5">
        <f t="shared" ref="AK43:AK59" si="68">LOG((AB43*(AG43/(AF43+AG43)))/(AA43*(AE43/(AE43+AD43))),2)</f>
        <v>4.0873571531772628</v>
      </c>
      <c r="AL43" s="5">
        <f>AVERAGE(AK43:AK51)</f>
        <v>4.1844349101006406</v>
      </c>
      <c r="AM43" s="5">
        <f>STDEVA(AK43:AK51)</f>
        <v>0.43098717855257768</v>
      </c>
      <c r="AN43" s="5">
        <f t="shared" ref="AN43:AN49" si="69">LOG((AC43*(AI43/(AH43+AI43)))/(AB43*(AG43/(AG43+AF43))),2)</f>
        <v>2.3507343542605348</v>
      </c>
      <c r="AO43" s="5">
        <f>AVERAGE(AN43:AN51)</f>
        <v>2.0158861393016911</v>
      </c>
      <c r="AP43" s="5">
        <f>STDEVA(AN43:AN51)</f>
        <v>0.27686011654275972</v>
      </c>
      <c r="AQ43" s="5">
        <f t="shared" ref="AQ43:AQ49" si="70">AK43+AN43</f>
        <v>6.4380915074377976</v>
      </c>
      <c r="AR43" s="5">
        <f>AVERAGE(AQ43:AQ51)</f>
        <v>6.1182723968501112</v>
      </c>
      <c r="AS43" s="13">
        <f>STDEVA(AQ43:AQ51)</f>
        <v>0.33804253933381495</v>
      </c>
      <c r="AT43" s="7">
        <v>1</v>
      </c>
      <c r="AU43" s="8">
        <v>44</v>
      </c>
      <c r="AV43" s="8">
        <v>33</v>
      </c>
      <c r="AW43" s="8">
        <f t="shared" ref="AW43:AW44" si="71">AU43/AV43</f>
        <v>1.3333333333333333</v>
      </c>
      <c r="AX43" s="8">
        <f t="shared" ref="AX43:AX44" si="72">LOG(AW43,2)</f>
        <v>0.4150374992788437</v>
      </c>
      <c r="AY43" s="8">
        <f>AVERAGE(AX43:AX51)</f>
        <v>0.40531568329499995</v>
      </c>
      <c r="AZ43" s="8">
        <f>STDEVA(AX43:AX51)</f>
        <v>1.7813120071211993E-2</v>
      </c>
      <c r="BA43" s="8">
        <v>6.0000000000000001E-3</v>
      </c>
      <c r="BB43" s="62">
        <v>1</v>
      </c>
      <c r="BC43" s="8">
        <v>319</v>
      </c>
      <c r="BD43" s="8">
        <v>267</v>
      </c>
      <c r="BE43" s="8">
        <f t="shared" ref="BE43:BE47" si="73">BC43/BD43</f>
        <v>1.1947565543071161</v>
      </c>
      <c r="BF43" s="8">
        <f t="shared" ref="BF43:BF47" si="74">LOG(BE43,2)</f>
        <v>0.25671668207731546</v>
      </c>
      <c r="BG43" s="8">
        <f>AVERAGE(BF43:BF51)</f>
        <v>0.23033906790053932</v>
      </c>
      <c r="BH43" s="8">
        <f>STDEVA(BF43:BF51)</f>
        <v>4.5386721987033411E-2</v>
      </c>
      <c r="BI43" s="68">
        <v>0.29000000000000004</v>
      </c>
      <c r="BJ43" s="59">
        <v>1</v>
      </c>
      <c r="BK43" s="10">
        <v>2905</v>
      </c>
      <c r="BL43" s="10">
        <v>3884</v>
      </c>
      <c r="BM43" s="10">
        <f t="shared" ref="BM43:BM48" si="75">BK43/BL43</f>
        <v>0.74794026776519051</v>
      </c>
      <c r="BN43" s="10">
        <f t="shared" ref="BN43:BN48" si="76">LOG(BM43,2)</f>
        <v>-0.41900503712730108</v>
      </c>
      <c r="BO43" s="8">
        <f>AVERAGE(BN43:BN51)</f>
        <v>-0.46489453512934692</v>
      </c>
      <c r="BP43" s="8">
        <f>STDEVA(BN43:BN51)</f>
        <v>2.6207057506491521E-2</v>
      </c>
      <c r="BQ43" s="58">
        <v>0.22999999999999998</v>
      </c>
      <c r="BR43" s="67">
        <v>6.0000000000000001E-3</v>
      </c>
      <c r="BS43" s="8">
        <v>0.29000000000000004</v>
      </c>
      <c r="BT43" s="8">
        <v>0.22999999999999998</v>
      </c>
      <c r="BU43" s="8">
        <v>44</v>
      </c>
      <c r="BV43" s="8">
        <v>33</v>
      </c>
      <c r="BW43" s="8">
        <v>319</v>
      </c>
      <c r="BX43" s="8">
        <v>267</v>
      </c>
      <c r="BY43" s="8">
        <v>2905</v>
      </c>
      <c r="BZ43" s="68">
        <v>3884</v>
      </c>
      <c r="CA43" s="57">
        <v>0</v>
      </c>
      <c r="CB43" s="10">
        <f>LOG((BS43*(BX43/(BW43+BX43)))/(BR43*(BV43/(BV43+BU43))),2)</f>
        <v>5.6832780878955331</v>
      </c>
      <c r="CC43" s="10">
        <f>AVERAGE(CB43:CB51)</f>
        <v>5.7778422709300692</v>
      </c>
      <c r="CD43" s="10">
        <f>STDEVA(CB43:CB51)</f>
        <v>0.60609117991127526</v>
      </c>
      <c r="CE43" s="10">
        <f t="shared" ref="CE43:CE48" si="77">LOG((BT43*(BZ43/(BY43+BZ43)))/(BS43*(BX43/(BX43+BW43))),2)</f>
        <v>-6.0140009047219729E-3</v>
      </c>
      <c r="CF43" s="10">
        <f>AVERAGE(CE43:CE51)</f>
        <v>3.1600029424122908</v>
      </c>
      <c r="CG43" s="10">
        <f>STDEVA(CE43:CE51)</f>
        <v>1.9500363519989592</v>
      </c>
      <c r="CH43" s="10">
        <f t="shared" ref="CH43:CH48" si="78">CB43+CE43</f>
        <v>5.6772640869908111</v>
      </c>
      <c r="CI43" s="10">
        <f>AVERAGE(CH43:CH51)</f>
        <v>8.93784521334236</v>
      </c>
      <c r="CJ43" s="11">
        <f>STDEVA(CH43:CH51)</f>
        <v>2.335167745003766</v>
      </c>
    </row>
    <row r="44" spans="2:95">
      <c r="B44" s="14"/>
      <c r="C44" s="9">
        <v>2</v>
      </c>
      <c r="D44" s="5">
        <v>182</v>
      </c>
      <c r="E44" s="5">
        <v>128</v>
      </c>
      <c r="F44" s="5">
        <f t="shared" si="62"/>
        <v>1.421875</v>
      </c>
      <c r="G44" s="5">
        <f t="shared" si="63"/>
        <v>0.50779464019869636</v>
      </c>
      <c r="H44" s="5"/>
      <c r="I44" s="5"/>
      <c r="J44" s="52">
        <v>0.53900000000000003</v>
      </c>
      <c r="K44" s="51">
        <v>2</v>
      </c>
      <c r="L44" s="5">
        <v>795</v>
      </c>
      <c r="M44" s="5">
        <v>467</v>
      </c>
      <c r="N44" s="5">
        <f t="shared" si="64"/>
        <v>1.7023554603854389</v>
      </c>
      <c r="O44" s="5">
        <f t="shared" si="65"/>
        <v>0.76753231046205572</v>
      </c>
      <c r="P44" s="5"/>
      <c r="Q44" s="5"/>
      <c r="R44" s="52">
        <v>7.48</v>
      </c>
      <c r="S44" s="51">
        <v>2</v>
      </c>
      <c r="T44" s="5">
        <v>1919</v>
      </c>
      <c r="U44" s="5">
        <v>1741</v>
      </c>
      <c r="V44" s="5">
        <f t="shared" si="66"/>
        <v>1.1022400919012063</v>
      </c>
      <c r="W44" s="5">
        <f t="shared" si="67"/>
        <v>0.14043850854427928</v>
      </c>
      <c r="X44" s="5"/>
      <c r="Y44" s="5"/>
      <c r="Z44" s="52">
        <v>23.46</v>
      </c>
      <c r="AA44" s="51">
        <v>0.53900000000000003</v>
      </c>
      <c r="AB44" s="5">
        <v>7.48</v>
      </c>
      <c r="AC44" s="5">
        <v>23.46</v>
      </c>
      <c r="AD44" s="5">
        <v>182</v>
      </c>
      <c r="AE44" s="5">
        <v>128</v>
      </c>
      <c r="AF44" s="5">
        <v>795</v>
      </c>
      <c r="AG44" s="5">
        <v>467</v>
      </c>
      <c r="AH44" s="5">
        <v>1919</v>
      </c>
      <c r="AI44" s="52">
        <v>1741</v>
      </c>
      <c r="AJ44" s="51">
        <v>0</v>
      </c>
      <c r="AK44" s="5">
        <f t="shared" si="68"/>
        <v>3.6365880420238441</v>
      </c>
      <c r="AL44" s="5"/>
      <c r="AM44" s="5"/>
      <c r="AN44" s="5">
        <f t="shared" si="69"/>
        <v>2.0113828478934552</v>
      </c>
      <c r="AO44" s="5"/>
      <c r="AP44" s="5"/>
      <c r="AQ44" s="5">
        <f t="shared" si="70"/>
        <v>5.6479708899172998</v>
      </c>
      <c r="AR44" s="5"/>
      <c r="AS44" s="13"/>
      <c r="AT44" s="12">
        <v>2</v>
      </c>
      <c r="AU44" s="4">
        <v>42</v>
      </c>
      <c r="AV44" s="4">
        <v>32</v>
      </c>
      <c r="AW44" s="4">
        <f t="shared" si="71"/>
        <v>1.3125</v>
      </c>
      <c r="AX44" s="4">
        <f t="shared" si="72"/>
        <v>0.39231742277876031</v>
      </c>
      <c r="AY44" s="4"/>
      <c r="AZ44" s="4"/>
      <c r="BA44" s="4">
        <v>5.0000000000000001E-3</v>
      </c>
      <c r="BB44" s="61">
        <v>2</v>
      </c>
      <c r="BC44" s="4">
        <v>255</v>
      </c>
      <c r="BD44" s="4">
        <v>210</v>
      </c>
      <c r="BE44" s="4">
        <f t="shared" si="73"/>
        <v>1.2142857142857142</v>
      </c>
      <c r="BF44" s="4">
        <f t="shared" si="74"/>
        <v>0.2801079191927352</v>
      </c>
      <c r="BG44" s="4"/>
      <c r="BH44" s="4"/>
      <c r="BI44" s="54">
        <v>0.13500000000000001</v>
      </c>
      <c r="BJ44" s="60">
        <v>2</v>
      </c>
      <c r="BK44" s="5">
        <v>2810</v>
      </c>
      <c r="BL44" s="5">
        <v>3879</v>
      </c>
      <c r="BM44" s="5">
        <f t="shared" si="75"/>
        <v>0.72441350863624643</v>
      </c>
      <c r="BN44" s="5">
        <f t="shared" si="76"/>
        <v>-0.46511464542312214</v>
      </c>
      <c r="BO44" s="5"/>
      <c r="BP44" s="5"/>
      <c r="BQ44" s="52">
        <v>0.28500000000000003</v>
      </c>
      <c r="BR44" s="53">
        <v>5.0000000000000001E-3</v>
      </c>
      <c r="BS44" s="4">
        <v>0.13500000000000001</v>
      </c>
      <c r="BT44" s="4">
        <v>0.28500000000000003</v>
      </c>
      <c r="BU44" s="4">
        <v>42</v>
      </c>
      <c r="BV44" s="4">
        <v>32</v>
      </c>
      <c r="BW44" s="4">
        <v>255</v>
      </c>
      <c r="BX44" s="4">
        <v>210</v>
      </c>
      <c r="BY44" s="4">
        <v>2810</v>
      </c>
      <c r="BZ44" s="54">
        <v>3879</v>
      </c>
      <c r="CA44" s="51">
        <v>0</v>
      </c>
      <c r="CB44" s="5">
        <f>LOG((BS44*(BX44/(BW44+BX44)))/(BR44*(BV44/(BV44+BU44))),2)</f>
        <v>4.8174994794631472</v>
      </c>
      <c r="CC44" s="5"/>
      <c r="CD44" s="5"/>
      <c r="CE44" s="5">
        <f t="shared" si="77"/>
        <v>1.4387381309349816</v>
      </c>
      <c r="CF44" s="5"/>
      <c r="CG44" s="5"/>
      <c r="CH44" s="5">
        <f t="shared" si="78"/>
        <v>6.256237610398129</v>
      </c>
      <c r="CI44" s="5"/>
      <c r="CJ44" s="13"/>
    </row>
    <row r="45" spans="2:95">
      <c r="B45" s="14"/>
      <c r="C45" s="9">
        <v>3</v>
      </c>
      <c r="D45" s="5">
        <v>158</v>
      </c>
      <c r="E45" s="5">
        <v>122</v>
      </c>
      <c r="F45" s="5">
        <f t="shared" si="62"/>
        <v>1.2950819672131149</v>
      </c>
      <c r="G45" s="5">
        <f t="shared" si="63"/>
        <v>0.37304341061421675</v>
      </c>
      <c r="H45" s="5"/>
      <c r="I45" s="5"/>
      <c r="J45" s="52">
        <v>0.438</v>
      </c>
      <c r="K45" s="51">
        <v>3</v>
      </c>
      <c r="L45" s="5">
        <v>813</v>
      </c>
      <c r="M45" s="5">
        <v>480</v>
      </c>
      <c r="N45" s="5">
        <f t="shared" si="64"/>
        <v>1.6937500000000001</v>
      </c>
      <c r="O45" s="5">
        <f t="shared" si="65"/>
        <v>0.76022094646650928</v>
      </c>
      <c r="P45" s="5"/>
      <c r="Q45" s="5"/>
      <c r="R45" s="52">
        <v>7.23</v>
      </c>
      <c r="S45" s="51">
        <v>3</v>
      </c>
      <c r="T45" s="5">
        <v>2043</v>
      </c>
      <c r="U45" s="5">
        <v>1819</v>
      </c>
      <c r="V45" s="5">
        <f>T45/U45</f>
        <v>1.1231445849367785</v>
      </c>
      <c r="W45" s="5">
        <f>LOG(V45,2)</f>
        <v>0.16754366108174104</v>
      </c>
      <c r="X45" s="5"/>
      <c r="Y45" s="5"/>
      <c r="Z45" s="52">
        <v>24.15</v>
      </c>
      <c r="AA45" s="51">
        <v>0.438</v>
      </c>
      <c r="AB45" s="5">
        <v>7.23</v>
      </c>
      <c r="AC45" s="5">
        <v>24.15</v>
      </c>
      <c r="AD45" s="5">
        <v>158</v>
      </c>
      <c r="AE45" s="5">
        <v>122</v>
      </c>
      <c r="AF45" s="5">
        <v>813</v>
      </c>
      <c r="AG45" s="5">
        <v>480</v>
      </c>
      <c r="AH45" s="5">
        <v>2043</v>
      </c>
      <c r="AI45" s="52">
        <v>1819</v>
      </c>
      <c r="AJ45" s="51">
        <v>0</v>
      </c>
      <c r="AK45" s="5">
        <f t="shared" si="68"/>
        <v>3.8139225874176512</v>
      </c>
      <c r="AL45" s="5"/>
      <c r="AM45" s="5"/>
      <c r="AN45" s="5">
        <f t="shared" si="69"/>
        <v>2.0833689796745896</v>
      </c>
      <c r="AO45" s="5"/>
      <c r="AP45" s="5"/>
      <c r="AQ45" s="5">
        <f t="shared" si="70"/>
        <v>5.8972915670922408</v>
      </c>
      <c r="AR45" s="5"/>
      <c r="AS45" s="13"/>
      <c r="AT45" s="12">
        <v>3</v>
      </c>
      <c r="AU45" s="4">
        <v>76</v>
      </c>
      <c r="AV45" s="4">
        <v>58</v>
      </c>
      <c r="AW45" s="4">
        <f>AU45/AV45</f>
        <v>1.3103448275862069</v>
      </c>
      <c r="AX45" s="4">
        <f>LOG(AW45,2)</f>
        <v>0.38994651831601329</v>
      </c>
      <c r="AY45" s="4"/>
      <c r="AZ45" s="4"/>
      <c r="BA45" s="4">
        <v>3.0000000000000001E-3</v>
      </c>
      <c r="BB45" s="61">
        <v>3</v>
      </c>
      <c r="BC45" s="4">
        <v>495</v>
      </c>
      <c r="BD45" s="4">
        <v>434</v>
      </c>
      <c r="BE45" s="4">
        <f t="shared" si="73"/>
        <v>1.1405529953917051</v>
      </c>
      <c r="BF45" s="4">
        <f t="shared" si="74"/>
        <v>0.18973348252249267</v>
      </c>
      <c r="BG45" s="4"/>
      <c r="BH45" s="4"/>
      <c r="BI45" s="54">
        <v>0.27</v>
      </c>
      <c r="BJ45" s="60">
        <v>3</v>
      </c>
      <c r="BK45" s="5">
        <v>2822</v>
      </c>
      <c r="BL45" s="5">
        <v>3904</v>
      </c>
      <c r="BM45" s="5">
        <f t="shared" si="75"/>
        <v>0.72284836065573765</v>
      </c>
      <c r="BN45" s="5">
        <f t="shared" si="76"/>
        <v>-0.46823506496562223</v>
      </c>
      <c r="BO45" s="5"/>
      <c r="BP45" s="5"/>
      <c r="BQ45" s="52">
        <v>4.3099999999999996</v>
      </c>
      <c r="BR45" s="53">
        <v>3.0000000000000001E-3</v>
      </c>
      <c r="BS45" s="4">
        <v>0.27</v>
      </c>
      <c r="BT45" s="4">
        <v>4.3099999999999996</v>
      </c>
      <c r="BU45" s="4">
        <v>76</v>
      </c>
      <c r="BV45" s="4">
        <v>58</v>
      </c>
      <c r="BW45" s="4">
        <v>495</v>
      </c>
      <c r="BX45" s="4">
        <v>434</v>
      </c>
      <c r="BY45" s="4">
        <v>2822</v>
      </c>
      <c r="BZ45" s="54">
        <v>3904</v>
      </c>
      <c r="CA45" s="51">
        <v>0</v>
      </c>
      <c r="CB45" s="5">
        <f>LOG((BS45*(BX45/(BW45+BX45)))/(BR45*(BV45/(BV45+BU45))),2)</f>
        <v>6.6019777377217013</v>
      </c>
      <c r="CC45" s="5"/>
      <c r="CD45" s="5"/>
      <c r="CE45" s="5">
        <f t="shared" si="77"/>
        <v>4.3098443849001065</v>
      </c>
      <c r="CF45" s="5"/>
      <c r="CG45" s="5"/>
      <c r="CH45" s="5">
        <f t="shared" si="78"/>
        <v>10.911822122621807</v>
      </c>
      <c r="CI45" s="5"/>
      <c r="CJ45" s="13"/>
    </row>
    <row r="46" spans="2:95">
      <c r="B46" s="14"/>
      <c r="C46" s="9">
        <v>4</v>
      </c>
      <c r="D46" s="5">
        <v>166</v>
      </c>
      <c r="E46" s="5">
        <v>131</v>
      </c>
      <c r="F46" s="5">
        <f t="shared" si="62"/>
        <v>1.2671755725190839</v>
      </c>
      <c r="G46" s="5">
        <f t="shared" si="63"/>
        <v>0.34161642980947438</v>
      </c>
      <c r="H46" s="5"/>
      <c r="I46" s="5"/>
      <c r="J46" s="52">
        <v>0.45500000000000002</v>
      </c>
      <c r="K46" s="51">
        <v>4</v>
      </c>
      <c r="L46" s="5">
        <v>793</v>
      </c>
      <c r="M46" s="5">
        <v>482</v>
      </c>
      <c r="N46" s="5">
        <f t="shared" si="64"/>
        <v>1.6452282157676348</v>
      </c>
      <c r="O46" s="5">
        <f t="shared" si="65"/>
        <v>0.71828771947401682</v>
      </c>
      <c r="P46" s="5"/>
      <c r="Q46" s="5"/>
      <c r="R46" s="52">
        <v>6.34</v>
      </c>
      <c r="S46" s="51">
        <v>4</v>
      </c>
      <c r="T46" s="5">
        <v>1907</v>
      </c>
      <c r="U46" s="5">
        <v>1759</v>
      </c>
      <c r="V46" s="5">
        <f>T46/U46</f>
        <v>1.0841387151790791</v>
      </c>
      <c r="W46" s="5">
        <f>LOG(V46,2)</f>
        <v>0.11654936084079533</v>
      </c>
      <c r="X46" s="5"/>
      <c r="Y46" s="5"/>
      <c r="Z46" s="52">
        <v>23.45</v>
      </c>
      <c r="AA46" s="51">
        <v>0.45500000000000002</v>
      </c>
      <c r="AB46" s="5">
        <v>6.34</v>
      </c>
      <c r="AC46" s="5">
        <v>23.45</v>
      </c>
      <c r="AD46" s="5">
        <v>166</v>
      </c>
      <c r="AE46" s="5">
        <v>131</v>
      </c>
      <c r="AF46" s="5">
        <v>793</v>
      </c>
      <c r="AG46" s="5">
        <v>482</v>
      </c>
      <c r="AH46" s="5">
        <v>1907</v>
      </c>
      <c r="AI46" s="52">
        <v>1759</v>
      </c>
      <c r="AJ46" s="51">
        <v>0</v>
      </c>
      <c r="AK46" s="5">
        <f t="shared" si="68"/>
        <v>3.5780483136877677</v>
      </c>
      <c r="AL46" s="5"/>
      <c r="AM46" s="5"/>
      <c r="AN46" s="5">
        <f t="shared" si="69"/>
        <v>2.2309740697116656</v>
      </c>
      <c r="AO46" s="5"/>
      <c r="AP46" s="5"/>
      <c r="AQ46" s="5">
        <f t="shared" si="70"/>
        <v>5.8090223833994337</v>
      </c>
      <c r="AR46" s="5"/>
      <c r="AS46" s="13"/>
      <c r="AT46" s="12">
        <v>4</v>
      </c>
      <c r="AU46" s="4">
        <v>73</v>
      </c>
      <c r="AV46" s="4">
        <v>54</v>
      </c>
      <c r="AW46" s="4">
        <f>AU46/AV46</f>
        <v>1.3518518518518519</v>
      </c>
      <c r="AX46" s="4">
        <f>LOG(AW46,2)</f>
        <v>0.4349370567165487</v>
      </c>
      <c r="AY46" s="4"/>
      <c r="AZ46" s="4"/>
      <c r="BA46" s="4">
        <v>6.0000000000000001E-3</v>
      </c>
      <c r="BB46" s="61">
        <v>4</v>
      </c>
      <c r="BC46" s="4">
        <v>288</v>
      </c>
      <c r="BD46" s="4">
        <v>248</v>
      </c>
      <c r="BE46" s="4">
        <f t="shared" si="73"/>
        <v>1.1612903225806452</v>
      </c>
      <c r="BF46" s="4">
        <f t="shared" si="74"/>
        <v>0.21572869105543727</v>
      </c>
      <c r="BG46" s="4"/>
      <c r="BH46" s="4"/>
      <c r="BI46" s="54">
        <v>0.25</v>
      </c>
      <c r="BJ46" s="60">
        <v>4</v>
      </c>
      <c r="BK46" s="5">
        <v>2792</v>
      </c>
      <c r="BL46" s="5">
        <v>3852</v>
      </c>
      <c r="BM46" s="5">
        <f t="shared" si="75"/>
        <v>0.72481827622014539</v>
      </c>
      <c r="BN46" s="5">
        <f t="shared" si="76"/>
        <v>-0.46430876163380708</v>
      </c>
      <c r="BO46" s="5"/>
      <c r="BP46" s="5"/>
      <c r="BQ46" s="52">
        <v>4.3010000000000002</v>
      </c>
      <c r="BR46" s="53">
        <v>6.0000000000000001E-3</v>
      </c>
      <c r="BS46" s="4">
        <v>0.25</v>
      </c>
      <c r="BT46" s="4">
        <v>4.3010000000000002</v>
      </c>
      <c r="BU46" s="4">
        <v>73</v>
      </c>
      <c r="BV46" s="4">
        <v>54</v>
      </c>
      <c r="BW46" s="4">
        <v>288</v>
      </c>
      <c r="BX46" s="4">
        <v>248</v>
      </c>
      <c r="BY46" s="4">
        <v>2792</v>
      </c>
      <c r="BZ46" s="54">
        <v>3852</v>
      </c>
      <c r="CA46" s="51">
        <v>0</v>
      </c>
      <c r="CB46" s="5">
        <f>LOG((BS46*(BX46/(BW46+BX46)))/(BR46*(BV46/(BV46+BU46))),2)</f>
        <v>5.502726088478731</v>
      </c>
      <c r="CC46" s="5"/>
      <c r="CD46" s="5"/>
      <c r="CE46" s="5">
        <f t="shared" si="77"/>
        <v>4.4301206412345433</v>
      </c>
      <c r="CF46" s="5"/>
      <c r="CG46" s="5"/>
      <c r="CH46" s="5">
        <f t="shared" si="78"/>
        <v>9.9328467297132743</v>
      </c>
      <c r="CI46" s="5"/>
      <c r="CJ46" s="13"/>
    </row>
    <row r="47" spans="2:95">
      <c r="B47" s="14"/>
      <c r="C47" s="9">
        <v>5</v>
      </c>
      <c r="D47" s="5">
        <v>121</v>
      </c>
      <c r="E47" s="5">
        <v>104</v>
      </c>
      <c r="F47" s="5">
        <f t="shared" si="62"/>
        <v>1.1634615384615385</v>
      </c>
      <c r="G47" s="5">
        <f t="shared" si="63"/>
        <v>0.21842351913350247</v>
      </c>
      <c r="H47" s="5"/>
      <c r="I47" s="5"/>
      <c r="J47" s="52">
        <v>0.30299999999999999</v>
      </c>
      <c r="K47" s="51">
        <v>5</v>
      </c>
      <c r="L47" s="5">
        <v>889</v>
      </c>
      <c r="M47" s="5">
        <v>565</v>
      </c>
      <c r="N47" s="5">
        <f t="shared" si="64"/>
        <v>1.5734513274336284</v>
      </c>
      <c r="O47" s="5">
        <f t="shared" si="65"/>
        <v>0.65393255152721996</v>
      </c>
      <c r="P47" s="5"/>
      <c r="Q47" s="5"/>
      <c r="R47" s="52">
        <v>9.25</v>
      </c>
      <c r="S47" s="51">
        <v>5</v>
      </c>
      <c r="T47" s="5">
        <v>2054</v>
      </c>
      <c r="U47" s="5">
        <v>1840</v>
      </c>
      <c r="V47" s="5">
        <f>T47/U47</f>
        <v>1.116304347826087</v>
      </c>
      <c r="W47" s="5">
        <f>LOG(V47,2)</f>
        <v>0.15873041537381993</v>
      </c>
      <c r="X47" s="5"/>
      <c r="Y47" s="5"/>
      <c r="Z47" s="52">
        <v>21.12</v>
      </c>
      <c r="AA47" s="51">
        <v>0.30299999999999999</v>
      </c>
      <c r="AB47" s="5">
        <v>9.25</v>
      </c>
      <c r="AC47" s="5">
        <v>21.12</v>
      </c>
      <c r="AD47" s="5">
        <v>121</v>
      </c>
      <c r="AE47" s="5">
        <v>104</v>
      </c>
      <c r="AF47" s="5">
        <v>889</v>
      </c>
      <c r="AG47" s="5">
        <v>565</v>
      </c>
      <c r="AH47" s="5">
        <v>2054</v>
      </c>
      <c r="AI47" s="52">
        <v>1840</v>
      </c>
      <c r="AJ47" s="51">
        <v>0</v>
      </c>
      <c r="AK47" s="5">
        <f t="shared" si="68"/>
        <v>4.6817006432769865</v>
      </c>
      <c r="AL47" s="5"/>
      <c r="AM47" s="5"/>
      <c r="AN47" s="5">
        <f t="shared" si="69"/>
        <v>1.4732419427959043</v>
      </c>
      <c r="AO47" s="5"/>
      <c r="AP47" s="5"/>
      <c r="AQ47" s="5">
        <f t="shared" si="70"/>
        <v>6.1549425860728908</v>
      </c>
      <c r="AR47" s="5"/>
      <c r="AS47" s="13"/>
      <c r="AT47" s="12">
        <v>5</v>
      </c>
      <c r="AU47" s="27">
        <v>73</v>
      </c>
      <c r="AV47" s="27">
        <v>55</v>
      </c>
      <c r="AW47" s="4">
        <f t="shared" ref="AW47:AW48" si="79">AU47/AV47</f>
        <v>1.3272727272727274</v>
      </c>
      <c r="AX47" s="4">
        <f t="shared" ref="AX47:AX48" si="80">LOG(AW47,2)</f>
        <v>0.40846484535535771</v>
      </c>
      <c r="AY47" s="32"/>
      <c r="AZ47" s="32"/>
      <c r="BA47" s="27">
        <v>4.0000000000000001E-3</v>
      </c>
      <c r="BB47" s="61">
        <v>5</v>
      </c>
      <c r="BC47" s="4">
        <v>316</v>
      </c>
      <c r="BD47" s="4">
        <v>275</v>
      </c>
      <c r="BE47" s="4">
        <f t="shared" si="73"/>
        <v>1.1490909090909092</v>
      </c>
      <c r="BF47" s="4">
        <f t="shared" si="74"/>
        <v>0.20049293976508109</v>
      </c>
      <c r="BG47" s="4"/>
      <c r="BH47" s="4"/>
      <c r="BI47" s="54">
        <v>0.26</v>
      </c>
      <c r="BJ47" s="60">
        <v>5</v>
      </c>
      <c r="BK47" s="5">
        <v>2804</v>
      </c>
      <c r="BL47" s="5">
        <v>3890</v>
      </c>
      <c r="BM47" s="5">
        <f t="shared" si="75"/>
        <v>0.7208226221079691</v>
      </c>
      <c r="BN47" s="5">
        <f t="shared" si="76"/>
        <v>-0.47228380586293123</v>
      </c>
      <c r="BO47" s="5"/>
      <c r="BP47" s="5"/>
      <c r="BQ47" s="52">
        <v>4.87</v>
      </c>
      <c r="BR47" s="27">
        <v>4.0000000000000001E-3</v>
      </c>
      <c r="BS47" s="4">
        <v>0.26</v>
      </c>
      <c r="BT47" s="4">
        <v>4.87</v>
      </c>
      <c r="BU47" s="27">
        <v>73</v>
      </c>
      <c r="BV47" s="27">
        <v>55</v>
      </c>
      <c r="BW47" s="4">
        <v>316</v>
      </c>
      <c r="BX47" s="4">
        <v>275</v>
      </c>
      <c r="BY47" s="4">
        <v>2804</v>
      </c>
      <c r="BZ47" s="54">
        <v>3890</v>
      </c>
      <c r="CA47" s="51">
        <v>0</v>
      </c>
      <c r="CB47" s="5">
        <f t="shared" ref="CB47:CB48" si="81">LOG((BS47*(BX47/(BW47+BX47)))/(BR47*(BV47/(BV47+BU47))),2)</f>
        <v>6.1372815877382845</v>
      </c>
      <c r="CC47" s="5"/>
      <c r="CD47" s="5"/>
      <c r="CE47" s="5">
        <f t="shared" si="77"/>
        <v>4.5479663598937856</v>
      </c>
      <c r="CF47" s="5"/>
      <c r="CG47" s="5"/>
      <c r="CH47" s="5">
        <f t="shared" si="78"/>
        <v>10.685247947632071</v>
      </c>
      <c r="CI47" s="5"/>
      <c r="CJ47" s="13"/>
    </row>
    <row r="48" spans="2:95">
      <c r="B48" s="14"/>
      <c r="C48" s="9">
        <v>6</v>
      </c>
      <c r="D48" s="5">
        <v>147</v>
      </c>
      <c r="E48" s="5">
        <v>112</v>
      </c>
      <c r="F48" s="5">
        <f t="shared" si="62"/>
        <v>1.3125</v>
      </c>
      <c r="G48" s="5">
        <f t="shared" si="63"/>
        <v>0.39231742277876031</v>
      </c>
      <c r="H48" s="5"/>
      <c r="I48" s="5"/>
      <c r="J48" s="52">
        <v>0.34399999999999997</v>
      </c>
      <c r="K48" s="51">
        <v>6</v>
      </c>
      <c r="L48" s="5">
        <v>837</v>
      </c>
      <c r="M48" s="5">
        <v>505</v>
      </c>
      <c r="N48" s="5">
        <f t="shared" si="64"/>
        <v>1.6574257425742573</v>
      </c>
      <c r="O48" s="5">
        <f t="shared" si="65"/>
        <v>0.72894423491118665</v>
      </c>
      <c r="P48" s="5"/>
      <c r="Q48" s="5"/>
      <c r="R48" s="52">
        <v>8.32</v>
      </c>
      <c r="S48" s="51">
        <v>6</v>
      </c>
      <c r="T48" s="5">
        <v>2185</v>
      </c>
      <c r="U48" s="5">
        <v>2031</v>
      </c>
      <c r="V48" s="5">
        <f>T48/U48</f>
        <v>1.0758247168882324</v>
      </c>
      <c r="W48" s="5">
        <f>LOG(V48,2)</f>
        <v>0.10544304009180785</v>
      </c>
      <c r="X48" s="5"/>
      <c r="Y48" s="5"/>
      <c r="Z48" s="52">
        <v>25.6</v>
      </c>
      <c r="AA48" s="51">
        <v>0.34399999999999997</v>
      </c>
      <c r="AB48" s="5">
        <v>8.32</v>
      </c>
      <c r="AC48" s="5">
        <v>25.6</v>
      </c>
      <c r="AD48" s="5">
        <v>147</v>
      </c>
      <c r="AE48" s="5">
        <v>112</v>
      </c>
      <c r="AF48" s="5">
        <v>837</v>
      </c>
      <c r="AG48" s="5">
        <v>505</v>
      </c>
      <c r="AH48" s="5">
        <v>2185</v>
      </c>
      <c r="AI48" s="52">
        <v>2031</v>
      </c>
      <c r="AJ48" s="51">
        <v>0</v>
      </c>
      <c r="AK48" s="5">
        <f t="shared" si="68"/>
        <v>4.3955270453942799</v>
      </c>
      <c r="AL48" s="5"/>
      <c r="AM48" s="5"/>
      <c r="AN48" s="5">
        <f t="shared" si="69"/>
        <v>1.9778331279662351</v>
      </c>
      <c r="AO48" s="5"/>
      <c r="AP48" s="5"/>
      <c r="AQ48" s="5">
        <f t="shared" si="70"/>
        <v>6.3733601733605152</v>
      </c>
      <c r="AR48" s="5"/>
      <c r="AS48" s="13"/>
      <c r="AT48" s="12">
        <v>6</v>
      </c>
      <c r="AU48" s="4">
        <v>80</v>
      </c>
      <c r="AV48" s="4">
        <v>61</v>
      </c>
      <c r="AW48" s="4">
        <f t="shared" si="79"/>
        <v>1.3114754098360655</v>
      </c>
      <c r="AX48" s="4">
        <f t="shared" si="80"/>
        <v>0.391190757324476</v>
      </c>
      <c r="AY48" s="4"/>
      <c r="AZ48" s="4"/>
      <c r="BA48" s="4">
        <v>5.0000000000000001E-3</v>
      </c>
      <c r="BB48" s="61">
        <v>6</v>
      </c>
      <c r="BC48" s="4">
        <v>456</v>
      </c>
      <c r="BD48" s="4">
        <v>403</v>
      </c>
      <c r="BE48" s="4">
        <f>BC48/BD48</f>
        <v>1.1315136476426799</v>
      </c>
      <c r="BF48" s="4">
        <f>LOG(BE48,2)</f>
        <v>0.17825398563677433</v>
      </c>
      <c r="BG48" s="4"/>
      <c r="BH48" s="4"/>
      <c r="BI48" s="54">
        <v>0.28000000000000003</v>
      </c>
      <c r="BJ48" s="60">
        <v>6</v>
      </c>
      <c r="BK48" s="5">
        <v>2735</v>
      </c>
      <c r="BL48" s="5">
        <v>3869</v>
      </c>
      <c r="BM48" s="5">
        <f t="shared" si="75"/>
        <v>0.7069010080124063</v>
      </c>
      <c r="BN48" s="5">
        <f t="shared" si="76"/>
        <v>-0.50041989576329748</v>
      </c>
      <c r="BO48" s="5"/>
      <c r="BP48" s="5"/>
      <c r="BQ48" s="52">
        <v>4.2350000000000003</v>
      </c>
      <c r="BR48" s="4">
        <v>5.0000000000000001E-3</v>
      </c>
      <c r="BS48" s="4">
        <v>0.28000000000000003</v>
      </c>
      <c r="BT48" s="4">
        <v>4.2350000000000003</v>
      </c>
      <c r="BU48" s="4">
        <v>80</v>
      </c>
      <c r="BV48" s="4">
        <v>61</v>
      </c>
      <c r="BW48" s="4">
        <v>456</v>
      </c>
      <c r="BX48" s="4">
        <v>403</v>
      </c>
      <c r="BY48" s="4">
        <v>2735</v>
      </c>
      <c r="BZ48" s="54">
        <v>3869</v>
      </c>
      <c r="CA48" s="51">
        <v>0</v>
      </c>
      <c r="CB48" s="5">
        <f t="shared" si="81"/>
        <v>5.9242906442830163</v>
      </c>
      <c r="CC48" s="5"/>
      <c r="CD48" s="5"/>
      <c r="CE48" s="5">
        <f t="shared" si="77"/>
        <v>4.2393621384150491</v>
      </c>
      <c r="CF48" s="5"/>
      <c r="CG48" s="5"/>
      <c r="CH48" s="5">
        <f t="shared" si="78"/>
        <v>10.163652782698065</v>
      </c>
      <c r="CI48" s="5"/>
      <c r="CJ48" s="13"/>
    </row>
    <row r="49" spans="2:88">
      <c r="B49" s="14"/>
      <c r="C49" s="9">
        <v>7</v>
      </c>
      <c r="D49" s="5">
        <v>164</v>
      </c>
      <c r="E49" s="5">
        <v>119</v>
      </c>
      <c r="F49" s="5">
        <f t="shared" si="62"/>
        <v>1.3781512605042017</v>
      </c>
      <c r="G49" s="5">
        <f t="shared" si="63"/>
        <v>0.46273424131014018</v>
      </c>
      <c r="H49" s="5"/>
      <c r="I49" s="5"/>
      <c r="J49" s="52">
        <v>0.32100000000000001</v>
      </c>
      <c r="K49" s="51">
        <v>7</v>
      </c>
      <c r="L49" s="5">
        <v>837</v>
      </c>
      <c r="M49" s="5">
        <v>505</v>
      </c>
      <c r="N49" s="5">
        <f t="shared" si="64"/>
        <v>1.6574257425742573</v>
      </c>
      <c r="O49" s="5">
        <f t="shared" si="65"/>
        <v>0.72894423491118665</v>
      </c>
      <c r="P49" s="5"/>
      <c r="Q49" s="5"/>
      <c r="R49" s="52">
        <v>8.25</v>
      </c>
      <c r="S49" s="51">
        <v>7</v>
      </c>
      <c r="T49" s="5">
        <v>2218</v>
      </c>
      <c r="U49" s="5">
        <v>2020</v>
      </c>
      <c r="V49" s="5">
        <f>T49/U49</f>
        <v>1.0980198019801981</v>
      </c>
      <c r="W49" s="5">
        <f>LOG(V49,2)</f>
        <v>0.13490407252255299</v>
      </c>
      <c r="X49" s="5"/>
      <c r="Y49" s="5"/>
      <c r="Z49" s="52">
        <v>25.76</v>
      </c>
      <c r="AA49" s="51">
        <v>0.32100000000000001</v>
      </c>
      <c r="AB49" s="5">
        <v>8.25</v>
      </c>
      <c r="AC49" s="5">
        <v>25.76</v>
      </c>
      <c r="AD49" s="5">
        <v>164</v>
      </c>
      <c r="AE49" s="5">
        <v>119</v>
      </c>
      <c r="AF49" s="5">
        <v>837</v>
      </c>
      <c r="AG49" s="5">
        <v>505</v>
      </c>
      <c r="AH49" s="5">
        <v>2218</v>
      </c>
      <c r="AI49" s="52">
        <v>2020</v>
      </c>
      <c r="AJ49" s="51">
        <v>0</v>
      </c>
      <c r="AK49" s="5">
        <f t="shared" si="68"/>
        <v>4.5235600178611497</v>
      </c>
      <c r="AL49" s="5"/>
      <c r="AM49" s="5"/>
      <c r="AN49" s="5">
        <f t="shared" si="69"/>
        <v>1.983667652809453</v>
      </c>
      <c r="AO49" s="5"/>
      <c r="AP49" s="5"/>
      <c r="AQ49" s="5">
        <f t="shared" si="70"/>
        <v>6.5072276706706029</v>
      </c>
      <c r="AR49" s="5"/>
      <c r="AS49" s="13"/>
      <c r="AT49" s="12">
        <v>7</v>
      </c>
      <c r="AU49" s="4" t="s">
        <v>32</v>
      </c>
      <c r="AV49" s="4" t="s">
        <v>32</v>
      </c>
      <c r="AW49" s="4"/>
      <c r="AX49" s="4"/>
      <c r="AY49" s="4"/>
      <c r="AZ49" s="4"/>
      <c r="BA49" s="4" t="s">
        <v>32</v>
      </c>
      <c r="BB49" s="61">
        <v>7</v>
      </c>
      <c r="BC49" s="4">
        <v>350</v>
      </c>
      <c r="BD49" s="4">
        <v>286</v>
      </c>
      <c r="BE49" s="4">
        <f>BC49/BD49</f>
        <v>1.2237762237762237</v>
      </c>
      <c r="BF49" s="4">
        <f>LOG(BE49,2)</f>
        <v>0.29133977505393938</v>
      </c>
      <c r="BG49" s="4"/>
      <c r="BH49" s="4"/>
      <c r="BI49" s="54">
        <v>20</v>
      </c>
      <c r="BJ49" s="60">
        <v>7</v>
      </c>
      <c r="BK49" s="5" t="s">
        <v>32</v>
      </c>
      <c r="BL49" s="5" t="s">
        <v>32</v>
      </c>
      <c r="BM49" s="5"/>
      <c r="BN49" s="5"/>
      <c r="BO49" s="5"/>
      <c r="BP49" s="5"/>
      <c r="BQ49" s="52" t="s">
        <v>32</v>
      </c>
      <c r="BR49" s="4"/>
      <c r="BS49" s="4">
        <v>20</v>
      </c>
      <c r="BT49" s="4"/>
      <c r="BU49" s="4"/>
      <c r="BV49" s="4"/>
      <c r="BW49" s="4">
        <v>350</v>
      </c>
      <c r="BX49" s="4">
        <v>286</v>
      </c>
      <c r="BY49" s="4"/>
      <c r="BZ49" s="54"/>
      <c r="CA49" s="51">
        <v>0</v>
      </c>
      <c r="CB49" s="5"/>
      <c r="CC49" s="5"/>
      <c r="CD49" s="5"/>
      <c r="CE49" s="5"/>
      <c r="CF49" s="5"/>
      <c r="CG49" s="5"/>
      <c r="CH49" s="5"/>
      <c r="CI49" s="5"/>
      <c r="CJ49" s="13"/>
    </row>
    <row r="50" spans="2:88">
      <c r="B50" s="14"/>
      <c r="C50" s="9">
        <v>8</v>
      </c>
      <c r="D50" s="5">
        <v>114</v>
      </c>
      <c r="E50" s="5">
        <v>90</v>
      </c>
      <c r="F50" s="5">
        <f t="shared" si="62"/>
        <v>1.2666666666666666</v>
      </c>
      <c r="G50" s="5">
        <f t="shared" si="63"/>
        <v>0.3410369178350669</v>
      </c>
      <c r="H50" s="5"/>
      <c r="I50" s="5"/>
      <c r="J50" s="52">
        <v>0.32</v>
      </c>
      <c r="K50" s="51">
        <v>8</v>
      </c>
      <c r="L50" s="5">
        <v>884</v>
      </c>
      <c r="M50" s="5">
        <v>531</v>
      </c>
      <c r="N50" s="5">
        <f t="shared" si="64"/>
        <v>1.664783427495292</v>
      </c>
      <c r="O50" s="5">
        <f t="shared" si="65"/>
        <v>0.735334508587278</v>
      </c>
      <c r="P50" s="5"/>
      <c r="Q50" s="5"/>
      <c r="R50" s="52">
        <v>7.15</v>
      </c>
      <c r="S50" s="51">
        <v>8</v>
      </c>
      <c r="T50" s="5" t="s">
        <v>32</v>
      </c>
      <c r="U50" s="5" t="s">
        <v>32</v>
      </c>
      <c r="V50" s="5"/>
      <c r="W50" s="5"/>
      <c r="X50" s="5"/>
      <c r="Y50" s="5"/>
      <c r="Z50" s="52" t="s">
        <v>32</v>
      </c>
      <c r="AA50" s="51">
        <v>0.32</v>
      </c>
      <c r="AB50" s="5">
        <v>7.15</v>
      </c>
      <c r="AC50" s="5"/>
      <c r="AD50" s="5">
        <v>114</v>
      </c>
      <c r="AE50" s="5">
        <v>90</v>
      </c>
      <c r="AF50" s="5">
        <v>884</v>
      </c>
      <c r="AG50" s="5">
        <v>531</v>
      </c>
      <c r="AH50" s="5"/>
      <c r="AI50" s="52"/>
      <c r="AJ50" s="51">
        <v>0</v>
      </c>
      <c r="AK50" s="5">
        <f t="shared" si="68"/>
        <v>4.2483533903924817</v>
      </c>
      <c r="AL50" s="5"/>
      <c r="AM50" s="5"/>
      <c r="AN50" s="5"/>
      <c r="AO50" s="5"/>
      <c r="AP50" s="5"/>
      <c r="AQ50" s="5"/>
      <c r="AR50" s="5"/>
      <c r="AS50" s="13"/>
      <c r="AT50" s="12">
        <v>8</v>
      </c>
      <c r="AU50" s="4" t="s">
        <v>32</v>
      </c>
      <c r="AV50" s="4" t="s">
        <v>32</v>
      </c>
      <c r="AW50" s="4"/>
      <c r="AX50" s="4"/>
      <c r="AY50" s="4"/>
      <c r="AZ50" s="4"/>
      <c r="BA50" s="4" t="s">
        <v>32</v>
      </c>
      <c r="BB50" s="61">
        <v>8</v>
      </c>
      <c r="BC50" s="32" t="s">
        <v>32</v>
      </c>
      <c r="BD50" s="32" t="s">
        <v>32</v>
      </c>
      <c r="BE50" s="32"/>
      <c r="BF50" s="32"/>
      <c r="BG50" s="4"/>
      <c r="BH50" s="4"/>
      <c r="BI50" s="66" t="s">
        <v>32</v>
      </c>
      <c r="BJ50" s="60">
        <v>8</v>
      </c>
      <c r="BK50" s="5" t="s">
        <v>32</v>
      </c>
      <c r="BL50" s="5" t="s">
        <v>32</v>
      </c>
      <c r="BM50" s="5"/>
      <c r="BN50" s="5"/>
      <c r="BO50" s="5"/>
      <c r="BP50" s="5"/>
      <c r="BQ50" s="52" t="s">
        <v>32</v>
      </c>
      <c r="BR50" s="53"/>
      <c r="BS50" s="4"/>
      <c r="BT50" s="4"/>
      <c r="BU50" s="4"/>
      <c r="BV50" s="4"/>
      <c r="BW50" s="4"/>
      <c r="BX50" s="4"/>
      <c r="BY50" s="4"/>
      <c r="BZ50" s="54"/>
      <c r="CA50" s="51">
        <v>0</v>
      </c>
      <c r="CB50" s="5"/>
      <c r="CC50" s="5"/>
      <c r="CD50" s="5"/>
      <c r="CE50" s="5"/>
      <c r="CF50" s="5"/>
      <c r="CG50" s="5"/>
      <c r="CH50" s="5"/>
      <c r="CI50" s="5"/>
      <c r="CJ50" s="13"/>
    </row>
    <row r="51" spans="2:88">
      <c r="B51" s="14"/>
      <c r="C51" s="9">
        <v>9</v>
      </c>
      <c r="D51" s="5">
        <v>120</v>
      </c>
      <c r="E51" s="5">
        <v>68</v>
      </c>
      <c r="F51" s="5">
        <f t="shared" si="62"/>
        <v>1.7647058823529411</v>
      </c>
      <c r="G51" s="5">
        <f t="shared" si="63"/>
        <v>0.81942775435817916</v>
      </c>
      <c r="H51" s="5"/>
      <c r="I51" s="5"/>
      <c r="J51" s="52">
        <v>0.28199999999999997</v>
      </c>
      <c r="K51" s="51">
        <v>9</v>
      </c>
      <c r="L51" s="5">
        <v>773</v>
      </c>
      <c r="M51" s="5">
        <v>456</v>
      </c>
      <c r="N51" s="5">
        <f t="shared" si="64"/>
        <v>1.6951754385964912</v>
      </c>
      <c r="O51" s="5">
        <f t="shared" si="65"/>
        <v>0.76143458976010581</v>
      </c>
      <c r="P51" s="5"/>
      <c r="Q51" s="5"/>
      <c r="R51" s="52">
        <v>7.12</v>
      </c>
      <c r="S51" s="51">
        <v>9</v>
      </c>
      <c r="T51" s="5" t="s">
        <v>32</v>
      </c>
      <c r="U51" s="5" t="s">
        <v>32</v>
      </c>
      <c r="V51" s="5"/>
      <c r="W51" s="5"/>
      <c r="X51" s="5"/>
      <c r="Y51" s="5"/>
      <c r="Z51" s="52" t="s">
        <v>32</v>
      </c>
      <c r="AA51" s="51">
        <v>0.28199999999999997</v>
      </c>
      <c r="AB51" s="5">
        <v>7.12</v>
      </c>
      <c r="AC51" s="5"/>
      <c r="AD51" s="5">
        <v>120</v>
      </c>
      <c r="AE51" s="5">
        <v>68</v>
      </c>
      <c r="AF51" s="5">
        <v>773</v>
      </c>
      <c r="AG51" s="5">
        <v>456</v>
      </c>
      <c r="AH51" s="5"/>
      <c r="AI51" s="52"/>
      <c r="AJ51" s="51">
        <v>0</v>
      </c>
      <c r="AK51" s="5">
        <f t="shared" si="68"/>
        <v>4.6948569976743446</v>
      </c>
      <c r="AL51" s="5"/>
      <c r="AM51" s="5"/>
      <c r="AN51" s="5"/>
      <c r="AO51" s="5"/>
      <c r="AP51" s="5"/>
      <c r="AQ51" s="5"/>
      <c r="AR51" s="5"/>
      <c r="AS51" s="13"/>
      <c r="AT51" s="12">
        <v>9</v>
      </c>
      <c r="AU51" s="4" t="s">
        <v>32</v>
      </c>
      <c r="AV51" s="4" t="s">
        <v>32</v>
      </c>
      <c r="AW51" s="4"/>
      <c r="AX51" s="4"/>
      <c r="AY51" s="4"/>
      <c r="AZ51" s="4"/>
      <c r="BA51" s="4" t="s">
        <v>32</v>
      </c>
      <c r="BB51" s="61">
        <v>9</v>
      </c>
      <c r="BC51" s="4" t="s">
        <v>32</v>
      </c>
      <c r="BD51" s="4" t="s">
        <v>32</v>
      </c>
      <c r="BE51" s="4"/>
      <c r="BF51" s="4"/>
      <c r="BG51" s="4"/>
      <c r="BH51" s="4"/>
      <c r="BI51" s="54" t="s">
        <v>32</v>
      </c>
      <c r="BJ51" s="60">
        <v>9</v>
      </c>
      <c r="BK51" s="5" t="s">
        <v>32</v>
      </c>
      <c r="BL51" s="5" t="s">
        <v>32</v>
      </c>
      <c r="BM51" s="5"/>
      <c r="BN51" s="5"/>
      <c r="BO51" s="5"/>
      <c r="BP51" s="5"/>
      <c r="BQ51" s="52" t="s">
        <v>32</v>
      </c>
      <c r="BR51" s="53"/>
      <c r="BS51" s="4"/>
      <c r="BT51" s="4"/>
      <c r="BU51" s="4"/>
      <c r="BV51" s="4"/>
      <c r="BW51" s="4"/>
      <c r="BX51" s="4"/>
      <c r="BY51" s="4"/>
      <c r="BZ51" s="54"/>
      <c r="CA51" s="51">
        <v>0</v>
      </c>
      <c r="CB51" s="5"/>
      <c r="CC51" s="5"/>
      <c r="CD51" s="5"/>
      <c r="CE51" s="5"/>
      <c r="CF51" s="5"/>
      <c r="CG51" s="5"/>
      <c r="CH51" s="5"/>
      <c r="CI51" s="5"/>
      <c r="CJ51" s="13"/>
    </row>
    <row r="52" spans="2:88">
      <c r="B52" s="74" t="s">
        <v>74</v>
      </c>
      <c r="C52" s="15">
        <v>1</v>
      </c>
      <c r="D52" s="10">
        <v>147</v>
      </c>
      <c r="E52" s="10">
        <v>121</v>
      </c>
      <c r="F52" s="10">
        <f t="shared" si="62"/>
        <v>1.2148760330578512</v>
      </c>
      <c r="G52" s="10">
        <f t="shared" si="63"/>
        <v>0.28080910756176986</v>
      </c>
      <c r="H52" s="10">
        <f>AVERAGE(G52:G60)</f>
        <v>0.35396423646185693</v>
      </c>
      <c r="I52" s="10">
        <f>STDEVA(G52:G60)</f>
        <v>7.9824914457892762E-2</v>
      </c>
      <c r="J52" s="58">
        <v>0.1</v>
      </c>
      <c r="K52" s="57">
        <v>1</v>
      </c>
      <c r="L52" s="10">
        <v>463</v>
      </c>
      <c r="M52" s="10">
        <v>360</v>
      </c>
      <c r="N52" s="10">
        <f t="shared" si="64"/>
        <v>1.2861111111111112</v>
      </c>
      <c r="O52" s="10">
        <f t="shared" si="65"/>
        <v>0.36301528693056179</v>
      </c>
      <c r="P52" s="10">
        <f>AVERAGE(O52:O60)</f>
        <v>0.42094861356343594</v>
      </c>
      <c r="Q52" s="10">
        <f>STDEVA(O52:O60)</f>
        <v>7.5994035922139713E-2</v>
      </c>
      <c r="R52" s="58">
        <v>1.4000000000000001</v>
      </c>
      <c r="S52" s="59">
        <v>1</v>
      </c>
      <c r="T52" s="10">
        <v>1753</v>
      </c>
      <c r="U52" s="10">
        <v>1497</v>
      </c>
      <c r="V52" s="10">
        <f t="shared" ref="V52:V58" si="82">T52/U52</f>
        <v>1.1710086840347362</v>
      </c>
      <c r="W52" s="10">
        <f t="shared" ref="W52:W58" si="83">LOG(V52,2)</f>
        <v>0.22775177470112146</v>
      </c>
      <c r="X52" s="10">
        <f>AVERAGE(W52:W60)</f>
        <v>0.22505707620391771</v>
      </c>
      <c r="Y52" s="10">
        <f>STDEVA(W52:W60)</f>
        <v>3.6251364470610052E-2</v>
      </c>
      <c r="Z52" s="58">
        <v>17.68</v>
      </c>
      <c r="AA52" s="57">
        <v>0.1</v>
      </c>
      <c r="AB52" s="10">
        <v>1.4000000000000001</v>
      </c>
      <c r="AC52" s="10">
        <v>17.68</v>
      </c>
      <c r="AD52" s="10">
        <v>147</v>
      </c>
      <c r="AE52" s="10">
        <v>121</v>
      </c>
      <c r="AF52" s="10">
        <v>463</v>
      </c>
      <c r="AG52" s="10">
        <v>360</v>
      </c>
      <c r="AH52" s="10">
        <v>1753</v>
      </c>
      <c r="AI52" s="58">
        <v>1497</v>
      </c>
      <c r="AJ52" s="57">
        <v>0</v>
      </c>
      <c r="AK52" s="10">
        <f t="shared" si="68"/>
        <v>3.7616853511488313</v>
      </c>
      <c r="AL52" s="10">
        <f>AVERAGE(AK52:AK60)</f>
        <v>3.7294801121213714</v>
      </c>
      <c r="AM52" s="10">
        <f>STDEVA(AK52:AK60)</f>
        <v>0.26371463323156746</v>
      </c>
      <c r="AN52" s="10">
        <f t="shared" ref="AN52:AN58" si="84">LOG((AC52*(AI52/(AH52+AI52)))/(AB52*(AG52/(AG52+AF52))),2)</f>
        <v>3.7331495697936532</v>
      </c>
      <c r="AO52" s="10">
        <f>AVERAGE(AN52:AN60)</f>
        <v>3.8377610570334277</v>
      </c>
      <c r="AP52" s="10">
        <f>STDEVA(AN52:AN60)</f>
        <v>0.16557780005288564</v>
      </c>
      <c r="AQ52" s="10">
        <f t="shared" ref="AQ52:AQ58" si="85">AK52+AN52</f>
        <v>7.494834920942484</v>
      </c>
      <c r="AR52" s="10">
        <f>AVERAGE(AQ52:AQ60)</f>
        <v>7.4984391108960322</v>
      </c>
      <c r="AS52" s="11">
        <f>STDEVA(AQ52:AQ60)</f>
        <v>0.26871376970787142</v>
      </c>
      <c r="AT52" s="7">
        <v>1</v>
      </c>
      <c r="AU52" s="8">
        <v>61</v>
      </c>
      <c r="AV52" s="8">
        <v>47</v>
      </c>
      <c r="AW52" s="8">
        <f t="shared" ref="AW52:AW58" si="86">AU52/AV52</f>
        <v>1.2978723404255319</v>
      </c>
      <c r="AX52" s="8">
        <f t="shared" ref="AX52:AX58" si="87">LOG(AW52,2)</f>
        <v>0.37614848588524891</v>
      </c>
      <c r="AY52" s="8">
        <f>AVERAGE(AX52:AX60)</f>
        <v>0.3858086789640201</v>
      </c>
      <c r="AZ52" s="8">
        <f>STDEVA(AX52:AX60)</f>
        <v>9.9748449988919186E-2</v>
      </c>
      <c r="BA52" s="8">
        <v>5.0000000000000001E-3</v>
      </c>
      <c r="BB52" s="62">
        <v>1</v>
      </c>
      <c r="BC52" s="8">
        <v>787</v>
      </c>
      <c r="BD52" s="8">
        <v>745</v>
      </c>
      <c r="BE52" s="8">
        <f t="shared" ref="BE52:BE54" si="88">BC52/BD52</f>
        <v>1.0563758389261746</v>
      </c>
      <c r="BF52" s="8">
        <f t="shared" ref="BF52:BF54" si="89">LOG(BE52,2)</f>
        <v>7.9123210157962601E-2</v>
      </c>
      <c r="BG52" s="8">
        <f>AVERAGE(BF52:BF58)</f>
        <v>6.4817815297656609E-2</v>
      </c>
      <c r="BH52" s="8">
        <f>STDEVA(BF52:BF58)</f>
        <v>3.1004143568345199E-2</v>
      </c>
      <c r="BI52" s="68">
        <v>0.03</v>
      </c>
      <c r="BJ52" s="59">
        <v>1</v>
      </c>
      <c r="BK52" s="10">
        <v>1119</v>
      </c>
      <c r="BL52" s="10">
        <v>1684</v>
      </c>
      <c r="BM52" s="10">
        <f t="shared" ref="BM52:BM57" si="90">BK52/BL52</f>
        <v>0.66448931116389554</v>
      </c>
      <c r="BN52" s="10">
        <f t="shared" ref="BN52:BN57" si="91">LOG(BM52,2)</f>
        <v>-0.58968210209000205</v>
      </c>
      <c r="BO52" s="8">
        <f>AVERAGE(BN52:BN60)</f>
        <v>-0.7088844139911995</v>
      </c>
      <c r="BP52" s="8">
        <f>STDEVA(BN52:BN60)</f>
        <v>0.1315220638054993</v>
      </c>
      <c r="BQ52" s="58">
        <v>8.5000000000000006E-2</v>
      </c>
      <c r="BR52" s="67">
        <v>5.0000000000000001E-3</v>
      </c>
      <c r="BS52" s="8">
        <v>0.03</v>
      </c>
      <c r="BT52" s="8">
        <v>8.5000000000000006E-2</v>
      </c>
      <c r="BU52" s="8">
        <v>61</v>
      </c>
      <c r="BV52" s="8">
        <v>47</v>
      </c>
      <c r="BW52" s="8">
        <v>787</v>
      </c>
      <c r="BX52" s="8">
        <v>745</v>
      </c>
      <c r="BY52" s="8">
        <v>1119</v>
      </c>
      <c r="BZ52" s="68">
        <v>1684</v>
      </c>
      <c r="CA52" s="57">
        <v>0</v>
      </c>
      <c r="CB52" s="10">
        <f t="shared" ref="CB52:CB54" si="92">LOG((BS52*(BX52/(BW52+BX52)))/(BR52*(BV52/(BV52+BU52))),2)</f>
        <v>2.7451571846315543</v>
      </c>
      <c r="CC52" s="10">
        <f>AVERAGE(CB52:CB60)</f>
        <v>3.9597819118144795</v>
      </c>
      <c r="CD52" s="10">
        <f>STDEVA(CB52:CB60)</f>
        <v>0.91210100601186961</v>
      </c>
      <c r="CE52" s="10">
        <f>LOG((BT52*(BZ52/(BY52+BZ52)))/(BS52*(BX52/(BX52+BW52))),2)</f>
        <v>1.8075247011385189</v>
      </c>
      <c r="CF52" s="10">
        <f>AVERAGE(CE52:CE60)</f>
        <v>1.6244331031195589</v>
      </c>
      <c r="CG52" s="10">
        <f>STDEVA(CE52:CE60)</f>
        <v>0.49440917208132262</v>
      </c>
      <c r="CH52" s="10">
        <f>CB52+CE52</f>
        <v>4.552681885770073</v>
      </c>
      <c r="CI52" s="10">
        <f>AVERAGE(CH52:CH60)</f>
        <v>5.3848889920721357</v>
      </c>
      <c r="CJ52" s="11">
        <f>STDEVA(CH52:CH60)</f>
        <v>0.59805692711133773</v>
      </c>
    </row>
    <row r="53" spans="2:88">
      <c r="B53" s="73"/>
      <c r="C53" s="14">
        <v>2</v>
      </c>
      <c r="D53" s="5">
        <v>155</v>
      </c>
      <c r="E53" s="5">
        <v>121</v>
      </c>
      <c r="F53" s="5">
        <f t="shared" si="62"/>
        <v>1.28099173553719</v>
      </c>
      <c r="G53" s="5">
        <f t="shared" si="63"/>
        <v>0.35726116799964303</v>
      </c>
      <c r="H53" s="5"/>
      <c r="I53" s="5"/>
      <c r="J53" s="52">
        <v>0.1</v>
      </c>
      <c r="K53" s="51">
        <v>2</v>
      </c>
      <c r="L53" s="5">
        <v>1091</v>
      </c>
      <c r="M53" s="5">
        <v>714</v>
      </c>
      <c r="N53" s="5">
        <f t="shared" si="64"/>
        <v>1.5280112044817926</v>
      </c>
      <c r="O53" s="5">
        <f t="shared" si="65"/>
        <v>0.61165512229450747</v>
      </c>
      <c r="P53" s="5"/>
      <c r="Q53" s="5"/>
      <c r="R53" s="52">
        <v>1.556</v>
      </c>
      <c r="S53" s="60">
        <v>2</v>
      </c>
      <c r="T53" s="5">
        <v>1691</v>
      </c>
      <c r="U53" s="5">
        <v>1421</v>
      </c>
      <c r="V53" s="5">
        <f t="shared" si="82"/>
        <v>1.1900070372976777</v>
      </c>
      <c r="W53" s="5">
        <f t="shared" si="83"/>
        <v>0.25097010516720286</v>
      </c>
      <c r="X53" s="5"/>
      <c r="Y53" s="5"/>
      <c r="Z53" s="52">
        <v>18.04</v>
      </c>
      <c r="AA53" s="51">
        <v>0.1</v>
      </c>
      <c r="AB53" s="5">
        <v>1.556</v>
      </c>
      <c r="AC53" s="5">
        <v>18.04</v>
      </c>
      <c r="AD53" s="5">
        <v>155</v>
      </c>
      <c r="AE53" s="5">
        <v>121</v>
      </c>
      <c r="AF53" s="5">
        <v>1091</v>
      </c>
      <c r="AG53" s="5">
        <v>714</v>
      </c>
      <c r="AH53" s="5">
        <v>1691</v>
      </c>
      <c r="AI53" s="52">
        <v>1421</v>
      </c>
      <c r="AJ53" s="51">
        <v>0</v>
      </c>
      <c r="AK53" s="5">
        <f t="shared" si="68"/>
        <v>3.8114285169696083</v>
      </c>
      <c r="AL53" s="5"/>
      <c r="AM53" s="5"/>
      <c r="AN53" s="5">
        <f t="shared" si="84"/>
        <v>3.7423527251585735</v>
      </c>
      <c r="AO53" s="5"/>
      <c r="AP53" s="5"/>
      <c r="AQ53" s="5">
        <f t="shared" si="85"/>
        <v>7.5537812421281814</v>
      </c>
      <c r="AR53" s="5"/>
      <c r="AS53" s="13"/>
      <c r="AT53" s="4">
        <v>2</v>
      </c>
      <c r="AU53" s="4">
        <v>56</v>
      </c>
      <c r="AV53" s="4">
        <v>47</v>
      </c>
      <c r="AW53" s="4">
        <f t="shared" si="86"/>
        <v>1.1914893617021276</v>
      </c>
      <c r="AX53" s="4">
        <f t="shared" si="87"/>
        <v>0.25276607037996668</v>
      </c>
      <c r="AY53" s="4"/>
      <c r="AZ53" s="4"/>
      <c r="BA53" s="4">
        <v>3.0000000000000001E-3</v>
      </c>
      <c r="BB53" s="61">
        <v>2</v>
      </c>
      <c r="BC53" s="4">
        <v>367</v>
      </c>
      <c r="BD53" s="4">
        <v>349</v>
      </c>
      <c r="BE53" s="4">
        <f t="shared" si="88"/>
        <v>1.0515759312320916</v>
      </c>
      <c r="BF53" s="4">
        <f t="shared" si="89"/>
        <v>7.2553026633560391E-2</v>
      </c>
      <c r="BG53" s="4"/>
      <c r="BH53" s="4"/>
      <c r="BI53" s="54">
        <v>0.06</v>
      </c>
      <c r="BJ53" s="60">
        <v>2</v>
      </c>
      <c r="BK53" s="5">
        <v>1445</v>
      </c>
      <c r="BL53" s="5">
        <v>2075</v>
      </c>
      <c r="BM53" s="5">
        <f t="shared" si="90"/>
        <v>0.69638554216867465</v>
      </c>
      <c r="BN53" s="5">
        <f t="shared" si="91"/>
        <v>-0.5220418437336084</v>
      </c>
      <c r="BO53" s="5"/>
      <c r="BP53" s="5"/>
      <c r="BQ53" s="52">
        <v>0.10999999999999999</v>
      </c>
      <c r="BR53" s="53">
        <v>3.0000000000000001E-3</v>
      </c>
      <c r="BS53" s="4">
        <v>0.06</v>
      </c>
      <c r="BT53" s="4">
        <v>0.10999999999999999</v>
      </c>
      <c r="BU53" s="4">
        <v>56</v>
      </c>
      <c r="BV53" s="4">
        <v>47</v>
      </c>
      <c r="BW53" s="4">
        <v>367</v>
      </c>
      <c r="BX53" s="4">
        <v>349</v>
      </c>
      <c r="BY53" s="4">
        <v>1445</v>
      </c>
      <c r="BZ53" s="54">
        <v>2075</v>
      </c>
      <c r="CA53" s="51">
        <v>0</v>
      </c>
      <c r="CB53" s="5">
        <f t="shared" si="92"/>
        <v>4.4171072193383392</v>
      </c>
      <c r="CC53" s="5"/>
      <c r="CD53" s="5"/>
      <c r="CE53" s="5">
        <f t="shared" ref="CE53:CE57" si="93">LOG((BT53*(BZ53/(BY53+BZ53)))/(BS53*(BX53/(BX53+BW53))),2)</f>
        <v>1.1487375765677348</v>
      </c>
      <c r="CF53" s="5"/>
      <c r="CG53" s="5"/>
      <c r="CH53" s="5">
        <f>CB53+CE53</f>
        <v>5.5658447959060737</v>
      </c>
      <c r="CI53" s="5"/>
      <c r="CJ53" s="13"/>
    </row>
    <row r="54" spans="2:88">
      <c r="B54" s="73"/>
      <c r="C54" s="9">
        <v>3</v>
      </c>
      <c r="D54" s="5">
        <v>136</v>
      </c>
      <c r="E54" s="5">
        <v>98</v>
      </c>
      <c r="F54" s="5">
        <f t="shared" si="62"/>
        <v>1.3877551020408163</v>
      </c>
      <c r="G54" s="5">
        <f t="shared" si="63"/>
        <v>0.47275299713513114</v>
      </c>
      <c r="H54" s="5"/>
      <c r="I54" s="5"/>
      <c r="J54" s="52">
        <v>0.14000000000000001</v>
      </c>
      <c r="K54" s="51">
        <v>3</v>
      </c>
      <c r="L54" s="5">
        <v>474</v>
      </c>
      <c r="M54" s="5">
        <v>368</v>
      </c>
      <c r="N54" s="5">
        <f t="shared" si="64"/>
        <v>1.2880434782608696</v>
      </c>
      <c r="O54" s="5">
        <f t="shared" si="65"/>
        <v>0.36518129284124634</v>
      </c>
      <c r="P54" s="5"/>
      <c r="Q54" s="5"/>
      <c r="R54" s="52">
        <v>1.353</v>
      </c>
      <c r="S54" s="60">
        <v>3</v>
      </c>
      <c r="T54" s="5">
        <v>1801</v>
      </c>
      <c r="U54" s="5">
        <v>1499</v>
      </c>
      <c r="V54" s="5">
        <f t="shared" si="82"/>
        <v>1.2014676450967312</v>
      </c>
      <c r="W54" s="5">
        <f t="shared" si="83"/>
        <v>0.26479779795841646</v>
      </c>
      <c r="X54" s="5"/>
      <c r="Y54" s="5"/>
      <c r="Z54" s="52">
        <v>18.21</v>
      </c>
      <c r="AA54" s="51">
        <v>0.14000000000000001</v>
      </c>
      <c r="AB54" s="5">
        <v>1.353</v>
      </c>
      <c r="AC54" s="5">
        <v>18.21</v>
      </c>
      <c r="AD54" s="5">
        <v>136</v>
      </c>
      <c r="AE54" s="5">
        <v>98</v>
      </c>
      <c r="AF54" s="5">
        <v>474</v>
      </c>
      <c r="AG54" s="5">
        <v>368</v>
      </c>
      <c r="AH54" s="5">
        <v>1801</v>
      </c>
      <c r="AI54" s="52">
        <v>1499</v>
      </c>
      <c r="AJ54" s="51">
        <v>0</v>
      </c>
      <c r="AK54" s="5">
        <f t="shared" si="68"/>
        <v>3.3342035154903833</v>
      </c>
      <c r="AL54" s="5"/>
      <c r="AM54" s="5"/>
      <c r="AN54" s="5">
        <f t="shared" si="84"/>
        <v>3.8061460037117283</v>
      </c>
      <c r="AO54" s="5"/>
      <c r="AP54" s="5"/>
      <c r="AQ54" s="5">
        <f t="shared" si="85"/>
        <v>7.1403495192021111</v>
      </c>
      <c r="AR54" s="5"/>
      <c r="AS54" s="13"/>
      <c r="AT54" s="12">
        <v>3</v>
      </c>
      <c r="AU54" s="4">
        <v>66</v>
      </c>
      <c r="AV54" s="4">
        <v>45</v>
      </c>
      <c r="AW54" s="4">
        <f t="shared" si="86"/>
        <v>1.4666666666666666</v>
      </c>
      <c r="AX54" s="4">
        <f t="shared" si="87"/>
        <v>0.55254102302877861</v>
      </c>
      <c r="AY54" s="4"/>
      <c r="AZ54" s="4"/>
      <c r="BA54" s="4">
        <v>5.0000000000000001E-3</v>
      </c>
      <c r="BB54" s="61">
        <v>3</v>
      </c>
      <c r="BC54" s="4">
        <v>428</v>
      </c>
      <c r="BD54" s="4">
        <v>403</v>
      </c>
      <c r="BE54" s="4">
        <f t="shared" si="88"/>
        <v>1.0620347394540943</v>
      </c>
      <c r="BF54" s="4">
        <f t="shared" si="89"/>
        <v>8.6830957873179626E-2</v>
      </c>
      <c r="BG54" s="4"/>
      <c r="BH54" s="4"/>
      <c r="BI54" s="54">
        <v>0.03</v>
      </c>
      <c r="BJ54" s="60">
        <v>3</v>
      </c>
      <c r="BK54" s="5">
        <v>1011</v>
      </c>
      <c r="BL54" s="5">
        <v>1716</v>
      </c>
      <c r="BM54" s="5">
        <f t="shared" si="90"/>
        <v>0.58916083916083917</v>
      </c>
      <c r="BN54" s="5">
        <f t="shared" si="91"/>
        <v>-0.763266555596531</v>
      </c>
      <c r="BO54" s="5"/>
      <c r="BP54" s="5"/>
      <c r="BQ54" s="52">
        <v>0.11</v>
      </c>
      <c r="BR54" s="53">
        <v>5.0000000000000001E-3</v>
      </c>
      <c r="BS54" s="4">
        <v>0.03</v>
      </c>
      <c r="BT54" s="4">
        <v>0.11</v>
      </c>
      <c r="BU54" s="4">
        <v>66</v>
      </c>
      <c r="BV54" s="4">
        <v>45</v>
      </c>
      <c r="BW54" s="4">
        <v>428</v>
      </c>
      <c r="BX54" s="4">
        <v>403</v>
      </c>
      <c r="BY54" s="4">
        <v>1011</v>
      </c>
      <c r="BZ54" s="54">
        <v>1716</v>
      </c>
      <c r="CA54" s="51">
        <v>0</v>
      </c>
      <c r="CB54" s="5">
        <f t="shared" si="92"/>
        <v>2.8434566324992105</v>
      </c>
      <c r="CC54" s="5"/>
      <c r="CD54" s="5"/>
      <c r="CE54" s="5">
        <f t="shared" si="93"/>
        <v>2.2502726087428004</v>
      </c>
      <c r="CF54" s="5"/>
      <c r="CG54" s="5"/>
      <c r="CH54" s="5">
        <f>CB54+CE54</f>
        <v>5.093729241242011</v>
      </c>
      <c r="CI54" s="5"/>
      <c r="CJ54" s="13"/>
    </row>
    <row r="55" spans="2:88">
      <c r="B55" s="73"/>
      <c r="C55" s="9">
        <v>4</v>
      </c>
      <c r="D55" s="5">
        <v>107</v>
      </c>
      <c r="E55" s="5">
        <v>82</v>
      </c>
      <c r="F55" s="5">
        <f t="shared" si="62"/>
        <v>1.3048780487804879</v>
      </c>
      <c r="G55" s="5">
        <f t="shared" si="63"/>
        <v>0.38391498178306332</v>
      </c>
      <c r="H55" s="5"/>
      <c r="I55" s="5"/>
      <c r="J55" s="52">
        <v>0.12</v>
      </c>
      <c r="K55" s="51">
        <v>4</v>
      </c>
      <c r="L55" s="5">
        <v>781</v>
      </c>
      <c r="M55" s="5">
        <v>585</v>
      </c>
      <c r="N55" s="5">
        <f t="shared" si="64"/>
        <v>1.335042735042735</v>
      </c>
      <c r="O55" s="5">
        <f t="shared" si="65"/>
        <v>0.41688592367121241</v>
      </c>
      <c r="P55" s="5"/>
      <c r="Q55" s="5"/>
      <c r="R55" s="52">
        <v>1.403</v>
      </c>
      <c r="S55" s="60">
        <v>4</v>
      </c>
      <c r="T55" s="5">
        <v>1750</v>
      </c>
      <c r="U55" s="5">
        <v>1481</v>
      </c>
      <c r="V55" s="5">
        <f t="shared" si="82"/>
        <v>1.1816340310600946</v>
      </c>
      <c r="W55" s="5">
        <f t="shared" si="83"/>
        <v>0.24078328143084349</v>
      </c>
      <c r="X55" s="5"/>
      <c r="Y55" s="5"/>
      <c r="Z55" s="52">
        <v>17.23</v>
      </c>
      <c r="AA55" s="51">
        <v>0.12</v>
      </c>
      <c r="AB55" s="5">
        <v>1.403</v>
      </c>
      <c r="AC55" s="5">
        <v>17.23</v>
      </c>
      <c r="AD55" s="5">
        <v>107</v>
      </c>
      <c r="AE55" s="5">
        <v>82</v>
      </c>
      <c r="AF55" s="5">
        <v>781</v>
      </c>
      <c r="AG55" s="5">
        <v>585</v>
      </c>
      <c r="AH55" s="5">
        <v>1750</v>
      </c>
      <c r="AI55" s="52">
        <v>1481</v>
      </c>
      <c r="AJ55" s="51">
        <v>0</v>
      </c>
      <c r="AK55" s="5">
        <f t="shared" si="68"/>
        <v>3.5286501637950463</v>
      </c>
      <c r="AL55" s="5"/>
      <c r="AM55" s="5"/>
      <c r="AN55" s="5">
        <f t="shared" si="84"/>
        <v>3.716375631335219</v>
      </c>
      <c r="AO55" s="5"/>
      <c r="AP55" s="5"/>
      <c r="AQ55" s="5">
        <f t="shared" si="85"/>
        <v>7.2450257951302657</v>
      </c>
      <c r="AR55" s="5"/>
      <c r="AS55" s="13"/>
      <c r="AT55" s="12">
        <v>4</v>
      </c>
      <c r="AU55" s="4">
        <v>68</v>
      </c>
      <c r="AV55" s="4">
        <v>53</v>
      </c>
      <c r="AW55" s="4">
        <f t="shared" si="86"/>
        <v>1.2830188679245282</v>
      </c>
      <c r="AX55" s="4">
        <f t="shared" si="87"/>
        <v>0.35954238668714017</v>
      </c>
      <c r="AY55" s="4"/>
      <c r="AZ55" s="4"/>
      <c r="BA55" s="4">
        <v>3.0000000000000001E-3</v>
      </c>
      <c r="BB55" s="61">
        <v>4</v>
      </c>
      <c r="BC55" s="4">
        <v>939</v>
      </c>
      <c r="BD55" s="4">
        <v>893</v>
      </c>
      <c r="BE55" s="4">
        <f>BC55/BD55</f>
        <v>1.051511758118701</v>
      </c>
      <c r="BF55" s="4">
        <f>LOG(BE55,2)</f>
        <v>7.2464982532551667E-2</v>
      </c>
      <c r="BG55" s="4"/>
      <c r="BH55" s="4"/>
      <c r="BI55" s="54">
        <v>0.06</v>
      </c>
      <c r="BJ55" s="60">
        <v>4</v>
      </c>
      <c r="BK55" s="5">
        <v>1339</v>
      </c>
      <c r="BL55" s="5">
        <v>2180</v>
      </c>
      <c r="BM55" s="5">
        <f t="shared" si="90"/>
        <v>0.61422018348623852</v>
      </c>
      <c r="BN55" s="5">
        <f t="shared" si="91"/>
        <v>-0.70317217433997825</v>
      </c>
      <c r="BO55" s="5"/>
      <c r="BP55" s="5"/>
      <c r="BQ55" s="52">
        <v>0.1</v>
      </c>
      <c r="BR55" s="53">
        <v>3.0000000000000001E-3</v>
      </c>
      <c r="BS55" s="4">
        <v>0.06</v>
      </c>
      <c r="BT55" s="4">
        <v>0.1</v>
      </c>
      <c r="BU55" s="4">
        <v>68</v>
      </c>
      <c r="BV55" s="4">
        <v>53</v>
      </c>
      <c r="BW55" s="4">
        <v>939</v>
      </c>
      <c r="BX55" s="4">
        <v>893</v>
      </c>
      <c r="BY55" s="4">
        <v>1339</v>
      </c>
      <c r="BZ55" s="54">
        <v>2180</v>
      </c>
      <c r="CA55" s="51">
        <v>0</v>
      </c>
      <c r="CB55" s="5">
        <f>LOG((BS55*(BX55/(BW55+BX55)))/(BR55*(BV55/(BV55+BU55))),2)</f>
        <v>4.4761834546230368</v>
      </c>
      <c r="CC55" s="5"/>
      <c r="CD55" s="5"/>
      <c r="CE55" s="5">
        <f t="shared" si="93"/>
        <v>1.0828156380565515</v>
      </c>
      <c r="CF55" s="5"/>
      <c r="CG55" s="5"/>
      <c r="CH55" s="5">
        <f>CB55+CE55</f>
        <v>5.5589990926795885</v>
      </c>
      <c r="CI55" s="5"/>
      <c r="CJ55" s="13"/>
    </row>
    <row r="56" spans="2:88">
      <c r="B56" s="73"/>
      <c r="C56" s="9">
        <v>5</v>
      </c>
      <c r="D56" s="5">
        <v>122</v>
      </c>
      <c r="E56" s="5">
        <v>91</v>
      </c>
      <c r="F56" s="5">
        <f t="shared" si="62"/>
        <v>1.3406593406593406</v>
      </c>
      <c r="G56" s="5">
        <f t="shared" si="63"/>
        <v>0.42294269736418993</v>
      </c>
      <c r="H56" s="5"/>
      <c r="I56" s="5"/>
      <c r="J56" s="52">
        <v>0.11</v>
      </c>
      <c r="K56" s="51">
        <v>5</v>
      </c>
      <c r="L56" s="5">
        <v>834</v>
      </c>
      <c r="M56" s="5">
        <v>644</v>
      </c>
      <c r="N56" s="5">
        <f t="shared" si="64"/>
        <v>1.2950310559006211</v>
      </c>
      <c r="O56" s="5">
        <f t="shared" si="65"/>
        <v>0.37298669533004658</v>
      </c>
      <c r="P56" s="5"/>
      <c r="Q56" s="5"/>
      <c r="R56" s="52">
        <v>1.3759999999999999</v>
      </c>
      <c r="S56" s="60">
        <v>5</v>
      </c>
      <c r="T56" s="5">
        <v>1775</v>
      </c>
      <c r="U56" s="5">
        <v>1502</v>
      </c>
      <c r="V56" s="5">
        <f t="shared" si="82"/>
        <v>1.1817576564580559</v>
      </c>
      <c r="W56" s="5">
        <f t="shared" si="83"/>
        <v>0.24093421176513491</v>
      </c>
      <c r="X56" s="5"/>
      <c r="Y56" s="5"/>
      <c r="Z56" s="52">
        <v>17.34</v>
      </c>
      <c r="AA56" s="51">
        <v>0.11</v>
      </c>
      <c r="AB56" s="5">
        <v>1.3759999999999999</v>
      </c>
      <c r="AC56" s="5">
        <v>17.34</v>
      </c>
      <c r="AD56" s="5">
        <v>122</v>
      </c>
      <c r="AE56" s="5">
        <v>91</v>
      </c>
      <c r="AF56" s="5">
        <v>834</v>
      </c>
      <c r="AG56" s="5">
        <v>644</v>
      </c>
      <c r="AH56" s="5">
        <v>1775</v>
      </c>
      <c r="AI56" s="52">
        <v>1502</v>
      </c>
      <c r="AJ56" s="51">
        <v>0</v>
      </c>
      <c r="AK56" s="5">
        <f t="shared" si="68"/>
        <v>3.6733063451730463</v>
      </c>
      <c r="AL56" s="5"/>
      <c r="AM56" s="5"/>
      <c r="AN56" s="5">
        <f t="shared" si="84"/>
        <v>3.7285743394101458</v>
      </c>
      <c r="AO56" s="5"/>
      <c r="AP56" s="5"/>
      <c r="AQ56" s="5">
        <f t="shared" si="85"/>
        <v>7.4018806845831921</v>
      </c>
      <c r="AR56" s="5"/>
      <c r="AS56" s="13"/>
      <c r="AT56" s="12">
        <v>5</v>
      </c>
      <c r="AU56" s="4">
        <v>85</v>
      </c>
      <c r="AV56" s="4">
        <v>61</v>
      </c>
      <c r="AW56" s="4">
        <f t="shared" si="86"/>
        <v>1.3934426229508197</v>
      </c>
      <c r="AX56" s="4">
        <f t="shared" si="87"/>
        <v>0.47865359857481549</v>
      </c>
      <c r="AY56" s="4"/>
      <c r="AZ56" s="4"/>
      <c r="BA56" s="4">
        <v>3.0000000000000001E-3</v>
      </c>
      <c r="BB56" s="61">
        <v>5</v>
      </c>
      <c r="BC56" s="4">
        <v>173</v>
      </c>
      <c r="BD56" s="4">
        <v>168</v>
      </c>
      <c r="BE56" s="4">
        <f>BC56/BD56</f>
        <v>1.0297619047619047</v>
      </c>
      <c r="BF56" s="4">
        <f>LOG(BE56,2)</f>
        <v>4.23108048579642E-2</v>
      </c>
      <c r="BG56" s="4"/>
      <c r="BH56" s="4"/>
      <c r="BI56" s="54">
        <v>7.0000000000000007E-2</v>
      </c>
      <c r="BJ56" s="60">
        <v>5</v>
      </c>
      <c r="BK56" s="5">
        <v>804</v>
      </c>
      <c r="BL56" s="5">
        <v>1412</v>
      </c>
      <c r="BM56" s="5">
        <f t="shared" si="90"/>
        <v>0.56940509915014159</v>
      </c>
      <c r="BN56" s="5">
        <f t="shared" si="91"/>
        <v>-0.81247268209225187</v>
      </c>
      <c r="BO56" s="5"/>
      <c r="BP56" s="5"/>
      <c r="BQ56" s="52">
        <v>0.14000000000000001</v>
      </c>
      <c r="BR56" s="53">
        <v>3.0000000000000001E-3</v>
      </c>
      <c r="BS56" s="4">
        <v>7.0000000000000007E-2</v>
      </c>
      <c r="BT56" s="4">
        <v>0.14000000000000001</v>
      </c>
      <c r="BU56" s="4">
        <v>85</v>
      </c>
      <c r="BV56" s="4">
        <v>61</v>
      </c>
      <c r="BW56" s="4">
        <v>173</v>
      </c>
      <c r="BX56" s="4">
        <v>168</v>
      </c>
      <c r="BY56" s="4">
        <v>804</v>
      </c>
      <c r="BZ56" s="54">
        <v>1412</v>
      </c>
      <c r="CA56" s="51">
        <v>0</v>
      </c>
      <c r="CB56" s="5">
        <f t="shared" ref="CB56" si="94">LOG((BS56*(BX56/(BW56+BX56)))/(BR56*(BV56/(BV56+BU56))),2)</f>
        <v>4.7820972312955288</v>
      </c>
      <c r="CC56" s="5"/>
      <c r="CD56" s="5"/>
      <c r="CE56" s="5">
        <f t="shared" si="93"/>
        <v>1.371092713467404</v>
      </c>
      <c r="CF56" s="5"/>
      <c r="CG56" s="5"/>
      <c r="CH56" s="5">
        <f>CB56+CE56</f>
        <v>6.153189944762933</v>
      </c>
      <c r="CI56" s="5"/>
      <c r="CJ56" s="13"/>
    </row>
    <row r="57" spans="2:88">
      <c r="B57" s="73"/>
      <c r="C57" s="9">
        <v>6</v>
      </c>
      <c r="D57" s="5">
        <v>143</v>
      </c>
      <c r="E57" s="5">
        <v>112</v>
      </c>
      <c r="F57" s="5">
        <f t="shared" si="62"/>
        <v>1.2767857142857142</v>
      </c>
      <c r="G57" s="5">
        <f t="shared" si="63"/>
        <v>0.35251641472078521</v>
      </c>
      <c r="H57" s="5"/>
      <c r="I57" s="5"/>
      <c r="J57" s="52">
        <v>0.09</v>
      </c>
      <c r="K57" s="51">
        <v>6</v>
      </c>
      <c r="L57" s="5">
        <v>902</v>
      </c>
      <c r="M57" s="5">
        <v>678</v>
      </c>
      <c r="N57" s="5">
        <f t="shared" si="64"/>
        <v>1.3303834808259587</v>
      </c>
      <c r="O57" s="5">
        <f t="shared" si="65"/>
        <v>0.41184216011903707</v>
      </c>
      <c r="P57" s="5"/>
      <c r="Q57" s="5"/>
      <c r="R57" s="52">
        <v>1.1220000000000001</v>
      </c>
      <c r="S57" s="60">
        <v>6</v>
      </c>
      <c r="T57" s="5">
        <v>2222</v>
      </c>
      <c r="U57" s="5">
        <v>1957</v>
      </c>
      <c r="V57" s="5">
        <f t="shared" si="82"/>
        <v>1.1354113438937148</v>
      </c>
      <c r="W57" s="5">
        <f t="shared" si="83"/>
        <v>0.18321506076228805</v>
      </c>
      <c r="X57" s="5"/>
      <c r="Y57" s="5"/>
      <c r="Z57" s="52">
        <v>18.12</v>
      </c>
      <c r="AA57" s="51">
        <v>0.09</v>
      </c>
      <c r="AB57" s="5">
        <v>1.1220000000000001</v>
      </c>
      <c r="AC57" s="5">
        <v>18.12</v>
      </c>
      <c r="AD57" s="5">
        <v>143</v>
      </c>
      <c r="AE57" s="5">
        <v>112</v>
      </c>
      <c r="AF57" s="5">
        <v>902</v>
      </c>
      <c r="AG57" s="5">
        <v>678</v>
      </c>
      <c r="AH57" s="5">
        <v>2222</v>
      </c>
      <c r="AI57" s="52">
        <v>1957</v>
      </c>
      <c r="AJ57" s="51">
        <v>0</v>
      </c>
      <c r="AK57" s="5">
        <f t="shared" si="68"/>
        <v>3.6064349991522509</v>
      </c>
      <c r="AL57" s="5"/>
      <c r="AM57" s="5"/>
      <c r="AN57" s="5">
        <f t="shared" si="84"/>
        <v>4.1394917515573209</v>
      </c>
      <c r="AO57" s="5"/>
      <c r="AP57" s="5"/>
      <c r="AQ57" s="5">
        <f t="shared" si="85"/>
        <v>7.7459267507095717</v>
      </c>
      <c r="AR57" s="5"/>
      <c r="AS57" s="13"/>
      <c r="AT57" s="12">
        <v>6</v>
      </c>
      <c r="AU57" s="4">
        <v>59</v>
      </c>
      <c r="AV57" s="4">
        <v>46</v>
      </c>
      <c r="AW57" s="4">
        <f t="shared" si="86"/>
        <v>1.2826086956521738</v>
      </c>
      <c r="AX57" s="4">
        <f t="shared" si="87"/>
        <v>0.35908109330482829</v>
      </c>
      <c r="AY57" s="4"/>
      <c r="AZ57" s="4"/>
      <c r="BA57" s="4">
        <v>2E-3</v>
      </c>
      <c r="BB57" s="61">
        <v>6</v>
      </c>
      <c r="BC57" s="4">
        <v>205</v>
      </c>
      <c r="BD57" s="4">
        <v>200</v>
      </c>
      <c r="BE57" s="4">
        <f>BC57/BD57</f>
        <v>1.0249999999999999</v>
      </c>
      <c r="BF57" s="4">
        <f>LOG(BE57,2)</f>
        <v>3.5623909730721222E-2</v>
      </c>
      <c r="BG57" s="4"/>
      <c r="BH57" s="4"/>
      <c r="BI57" s="54">
        <v>0.04</v>
      </c>
      <c r="BJ57" s="60">
        <v>6</v>
      </c>
      <c r="BK57" s="5">
        <v>826</v>
      </c>
      <c r="BL57" s="5">
        <v>1502</v>
      </c>
      <c r="BM57" s="5">
        <f t="shared" si="90"/>
        <v>0.54993342210386154</v>
      </c>
      <c r="BN57" s="5">
        <f t="shared" si="91"/>
        <v>-0.86267112609482632</v>
      </c>
      <c r="BO57" s="5"/>
      <c r="BP57" s="5"/>
      <c r="BQ57" s="52">
        <v>0.13</v>
      </c>
      <c r="BR57" s="53">
        <v>2E-3</v>
      </c>
      <c r="BS57" s="4">
        <v>0.04</v>
      </c>
      <c r="BT57" s="4">
        <v>0.13</v>
      </c>
      <c r="BU57" s="4">
        <v>59</v>
      </c>
      <c r="BV57" s="4">
        <v>46</v>
      </c>
      <c r="BW57" s="4">
        <v>205</v>
      </c>
      <c r="BX57" s="4">
        <v>200</v>
      </c>
      <c r="BY57" s="4">
        <v>826</v>
      </c>
      <c r="BZ57" s="54">
        <v>1502</v>
      </c>
      <c r="CA57" s="51">
        <v>0</v>
      </c>
      <c r="CB57" s="5">
        <f>LOG((BS57*(BX57/(BW57+BX57)))/(BR57*(BV57/(BV57+BU57))),2)</f>
        <v>4.4946897484992094</v>
      </c>
      <c r="CC57" s="32"/>
      <c r="CD57" s="32"/>
      <c r="CE57" s="5">
        <f t="shared" si="93"/>
        <v>2.0861553807443425</v>
      </c>
      <c r="CF57" s="32"/>
      <c r="CG57" s="32"/>
      <c r="CH57" s="32"/>
      <c r="CI57" s="5"/>
      <c r="CJ57" s="13"/>
    </row>
    <row r="58" spans="2:88">
      <c r="B58" s="73"/>
      <c r="C58" s="9">
        <v>7</v>
      </c>
      <c r="D58" s="5">
        <v>123</v>
      </c>
      <c r="E58" s="5">
        <v>106</v>
      </c>
      <c r="F58" s="5">
        <f t="shared" si="62"/>
        <v>1.1603773584905661</v>
      </c>
      <c r="G58" s="5">
        <f t="shared" si="63"/>
        <v>0.2145940507760408</v>
      </c>
      <c r="H58" s="5"/>
      <c r="I58" s="5"/>
      <c r="J58" s="52">
        <v>0.08</v>
      </c>
      <c r="K58" s="51">
        <v>7</v>
      </c>
      <c r="L58" s="5">
        <v>877</v>
      </c>
      <c r="M58" s="5">
        <v>649</v>
      </c>
      <c r="N58" s="5">
        <f t="shared" si="64"/>
        <v>1.3513097072419107</v>
      </c>
      <c r="O58" s="5">
        <f t="shared" si="65"/>
        <v>0.43435836444559461</v>
      </c>
      <c r="P58" s="5"/>
      <c r="Q58" s="5"/>
      <c r="R58" s="52">
        <v>1.3080000000000001</v>
      </c>
      <c r="S58" s="60">
        <v>7</v>
      </c>
      <c r="T58" s="5">
        <v>2178</v>
      </c>
      <c r="U58" s="5">
        <v>1940</v>
      </c>
      <c r="V58" s="5">
        <f t="shared" si="82"/>
        <v>1.122680412371134</v>
      </c>
      <c r="W58" s="5">
        <f t="shared" si="83"/>
        <v>0.16694730164241686</v>
      </c>
      <c r="X58" s="5"/>
      <c r="Y58" s="5"/>
      <c r="Z58" s="52">
        <v>18.87</v>
      </c>
      <c r="AA58" s="51">
        <v>0.08</v>
      </c>
      <c r="AB58" s="5">
        <v>1.3080000000000001</v>
      </c>
      <c r="AC58" s="5">
        <v>18.87</v>
      </c>
      <c r="AD58" s="5">
        <v>123</v>
      </c>
      <c r="AE58" s="5">
        <v>106</v>
      </c>
      <c r="AF58" s="5">
        <v>877</v>
      </c>
      <c r="AG58" s="5">
        <v>649</v>
      </c>
      <c r="AH58" s="5">
        <v>2178</v>
      </c>
      <c r="AI58" s="52">
        <v>1940</v>
      </c>
      <c r="AJ58" s="51">
        <v>0</v>
      </c>
      <c r="AK58" s="5">
        <f t="shared" si="68"/>
        <v>3.9090374853090735</v>
      </c>
      <c r="AL58" s="5"/>
      <c r="AM58" s="5"/>
      <c r="AN58" s="5">
        <f t="shared" si="84"/>
        <v>3.998237378267353</v>
      </c>
      <c r="AO58" s="5"/>
      <c r="AP58" s="5"/>
      <c r="AQ58" s="5">
        <f t="shared" si="85"/>
        <v>7.9072748635764265</v>
      </c>
      <c r="AR58" s="5"/>
      <c r="AS58" s="13"/>
      <c r="AT58" s="12">
        <v>7</v>
      </c>
      <c r="AU58" s="4">
        <v>45</v>
      </c>
      <c r="AV58" s="4">
        <v>36</v>
      </c>
      <c r="AW58" s="4">
        <f t="shared" si="86"/>
        <v>1.25</v>
      </c>
      <c r="AX58" s="4">
        <f t="shared" si="87"/>
        <v>0.32192809488736235</v>
      </c>
      <c r="AY58" s="32"/>
      <c r="AZ58" s="32"/>
      <c r="BA58" s="4">
        <v>2E-3</v>
      </c>
      <c r="BB58" s="61">
        <v>7</v>
      </c>
      <c r="BC58" s="4" t="s">
        <v>32</v>
      </c>
      <c r="BD58" s="4" t="s">
        <v>32</v>
      </c>
      <c r="BE58" s="4" t="s">
        <v>32</v>
      </c>
      <c r="BF58" s="4" t="s">
        <v>32</v>
      </c>
      <c r="BG58" s="4"/>
      <c r="BH58" s="4"/>
      <c r="BI58" s="66" t="s">
        <v>32</v>
      </c>
      <c r="BJ58" s="51">
        <v>7</v>
      </c>
      <c r="BK58" s="5" t="s">
        <v>32</v>
      </c>
      <c r="BL58" s="5" t="s">
        <v>32</v>
      </c>
      <c r="BM58" s="5"/>
      <c r="BN58" s="5"/>
      <c r="BO58" s="5"/>
      <c r="BP58" s="5"/>
      <c r="BQ58" s="52" t="s">
        <v>32</v>
      </c>
      <c r="BR58" s="32"/>
      <c r="BS58" s="4"/>
      <c r="BT58" s="4"/>
      <c r="BU58" s="4"/>
      <c r="BV58" s="4">
        <v>36</v>
      </c>
      <c r="BW58" s="4"/>
      <c r="BX58" s="4"/>
      <c r="BY58" s="4"/>
      <c r="BZ58" s="54"/>
      <c r="CA58" s="51">
        <v>0</v>
      </c>
      <c r="CB58" s="5"/>
      <c r="CC58" s="5"/>
      <c r="CD58" s="5"/>
      <c r="CE58" s="5"/>
      <c r="CF58" s="5"/>
      <c r="CG58" s="5"/>
      <c r="CH58" s="5"/>
      <c r="CI58" s="5"/>
      <c r="CJ58" s="13"/>
    </row>
    <row r="59" spans="2:88">
      <c r="B59" s="73"/>
      <c r="C59" s="9">
        <v>8</v>
      </c>
      <c r="D59" s="5">
        <v>131</v>
      </c>
      <c r="E59" s="5">
        <v>103</v>
      </c>
      <c r="F59" s="5">
        <f t="shared" si="62"/>
        <v>1.2718446601941749</v>
      </c>
      <c r="G59" s="5">
        <f t="shared" si="63"/>
        <v>0.34692247435423201</v>
      </c>
      <c r="H59" s="5"/>
      <c r="I59" s="5"/>
      <c r="J59" s="52">
        <v>7.0000000000000007E-2</v>
      </c>
      <c r="K59" s="51">
        <v>8</v>
      </c>
      <c r="L59" s="5">
        <v>864</v>
      </c>
      <c r="M59" s="5">
        <v>658</v>
      </c>
      <c r="N59" s="5">
        <f t="shared" si="64"/>
        <v>1.3130699088145896</v>
      </c>
      <c r="O59" s="5">
        <f t="shared" si="65"/>
        <v>0.392943728428227</v>
      </c>
      <c r="P59" s="5"/>
      <c r="Q59" s="5"/>
      <c r="R59" s="52">
        <v>1.32</v>
      </c>
      <c r="S59" s="51">
        <v>8</v>
      </c>
      <c r="T59" s="5" t="s">
        <v>32</v>
      </c>
      <c r="U59" s="5" t="s">
        <v>32</v>
      </c>
      <c r="V59" s="5"/>
      <c r="W59" s="5"/>
      <c r="X59" s="5"/>
      <c r="Y59" s="5"/>
      <c r="Z59" s="52" t="s">
        <v>32</v>
      </c>
      <c r="AA59" s="51">
        <v>7.0000000000000007E-2</v>
      </c>
      <c r="AB59" s="5">
        <v>1.32</v>
      </c>
      <c r="AC59" s="5" t="s">
        <v>32</v>
      </c>
      <c r="AD59" s="5">
        <v>131</v>
      </c>
      <c r="AE59" s="5">
        <v>103</v>
      </c>
      <c r="AF59" s="5">
        <v>864</v>
      </c>
      <c r="AG59" s="5">
        <v>658</v>
      </c>
      <c r="AH59" s="5"/>
      <c r="AI59" s="52"/>
      <c r="AJ59" s="51">
        <v>0</v>
      </c>
      <c r="AK59" s="5">
        <f t="shared" si="68"/>
        <v>4.2110945199327317</v>
      </c>
      <c r="AL59" s="5"/>
      <c r="AM59" s="5"/>
      <c r="AN59" s="5"/>
      <c r="AO59" s="5"/>
      <c r="AP59" s="5"/>
      <c r="AQ59" s="5"/>
      <c r="AR59" s="5"/>
      <c r="AS59" s="13"/>
      <c r="AT59" s="12">
        <v>8</v>
      </c>
      <c r="AU59" s="4" t="s">
        <v>32</v>
      </c>
      <c r="AV59" s="4" t="s">
        <v>32</v>
      </c>
      <c r="AW59" s="4"/>
      <c r="AX59" s="4"/>
      <c r="AY59" s="4"/>
      <c r="AZ59" s="4"/>
      <c r="BA59" s="4" t="s">
        <v>32</v>
      </c>
      <c r="BB59" s="61">
        <v>8</v>
      </c>
      <c r="BC59" s="32" t="s">
        <v>32</v>
      </c>
      <c r="BD59" s="32" t="s">
        <v>32</v>
      </c>
      <c r="BE59" s="32" t="s">
        <v>32</v>
      </c>
      <c r="BF59" s="32" t="s">
        <v>32</v>
      </c>
      <c r="BG59" s="4"/>
      <c r="BH59" s="4"/>
      <c r="BI59" s="66" t="s">
        <v>32</v>
      </c>
      <c r="BJ59" s="51">
        <v>8</v>
      </c>
      <c r="BK59" s="5" t="s">
        <v>32</v>
      </c>
      <c r="BL59" s="5" t="s">
        <v>32</v>
      </c>
      <c r="BM59" s="5"/>
      <c r="BN59" s="5"/>
      <c r="BO59" s="5"/>
      <c r="BP59" s="5"/>
      <c r="BQ59" s="52" t="s">
        <v>32</v>
      </c>
      <c r="BR59" s="53"/>
      <c r="BS59" s="4"/>
      <c r="BT59" s="4"/>
      <c r="BU59" s="4"/>
      <c r="BV59" s="4"/>
      <c r="BW59" s="4"/>
      <c r="BX59" s="4"/>
      <c r="BY59" s="4"/>
      <c r="BZ59" s="54"/>
      <c r="CA59" s="51">
        <v>0</v>
      </c>
      <c r="CB59" s="5"/>
      <c r="CC59" s="5"/>
      <c r="CD59" s="5"/>
      <c r="CE59" s="5"/>
      <c r="CF59" s="5"/>
      <c r="CG59" s="5"/>
      <c r="CH59" s="5"/>
      <c r="CI59" s="5"/>
      <c r="CJ59" s="13"/>
    </row>
    <row r="60" spans="2:88" ht="15.75" thickBot="1">
      <c r="B60" s="79"/>
      <c r="C60" s="78">
        <v>9</v>
      </c>
      <c r="D60" s="18" t="s">
        <v>32</v>
      </c>
      <c r="E60" s="18" t="s">
        <v>32</v>
      </c>
      <c r="F60" s="18"/>
      <c r="G60" s="18"/>
      <c r="H60" s="18"/>
      <c r="I60" s="18"/>
      <c r="J60" s="64" t="s">
        <v>32</v>
      </c>
      <c r="K60" s="65">
        <v>9</v>
      </c>
      <c r="L60" s="18">
        <v>832</v>
      </c>
      <c r="M60" s="18">
        <v>622</v>
      </c>
      <c r="N60" s="18">
        <f t="shared" si="64"/>
        <v>1.337620578778135</v>
      </c>
      <c r="O60" s="18">
        <f t="shared" si="65"/>
        <v>0.4196689480104896</v>
      </c>
      <c r="P60" s="18"/>
      <c r="Q60" s="18"/>
      <c r="R60" s="64">
        <v>1.39</v>
      </c>
      <c r="S60" s="65">
        <v>9</v>
      </c>
      <c r="T60" s="18" t="s">
        <v>32</v>
      </c>
      <c r="U60" s="18" t="s">
        <v>32</v>
      </c>
      <c r="V60" s="18"/>
      <c r="W60" s="18"/>
      <c r="X60" s="18"/>
      <c r="Y60" s="18"/>
      <c r="Z60" s="64" t="s">
        <v>32</v>
      </c>
      <c r="AA60" s="65" t="s">
        <v>32</v>
      </c>
      <c r="AB60" s="18">
        <v>1.39</v>
      </c>
      <c r="AC60" s="18" t="s">
        <v>32</v>
      </c>
      <c r="AD60" s="18"/>
      <c r="AE60" s="18"/>
      <c r="AF60" s="18">
        <v>832</v>
      </c>
      <c r="AG60" s="18">
        <v>622</v>
      </c>
      <c r="AH60" s="18"/>
      <c r="AI60" s="64"/>
      <c r="AJ60" s="65">
        <v>0</v>
      </c>
      <c r="AK60" s="18"/>
      <c r="AL60" s="18"/>
      <c r="AM60" s="18"/>
      <c r="AN60" s="18"/>
      <c r="AO60" s="18"/>
      <c r="AP60" s="18"/>
      <c r="AQ60" s="18"/>
      <c r="AR60" s="18"/>
      <c r="AS60" s="21"/>
      <c r="AT60" s="80">
        <v>9</v>
      </c>
      <c r="AU60" s="82" t="s">
        <v>32</v>
      </c>
      <c r="AV60" s="82" t="s">
        <v>32</v>
      </c>
      <c r="AW60" s="82"/>
      <c r="AX60" s="82"/>
      <c r="AY60" s="19"/>
      <c r="AZ60" s="19"/>
      <c r="BA60" s="19" t="s">
        <v>32</v>
      </c>
      <c r="BB60" s="81">
        <v>9</v>
      </c>
      <c r="BC60" s="82" t="s">
        <v>32</v>
      </c>
      <c r="BD60" s="82" t="s">
        <v>32</v>
      </c>
      <c r="BE60" s="82" t="s">
        <v>32</v>
      </c>
      <c r="BF60" s="82" t="s">
        <v>32</v>
      </c>
      <c r="BG60" s="19"/>
      <c r="BH60" s="19"/>
      <c r="BI60" s="83" t="s">
        <v>32</v>
      </c>
      <c r="BJ60" s="65">
        <v>9</v>
      </c>
      <c r="BK60" s="18" t="s">
        <v>32</v>
      </c>
      <c r="BL60" s="18" t="s">
        <v>32</v>
      </c>
      <c r="BM60" s="18"/>
      <c r="BN60" s="18"/>
      <c r="BO60" s="18"/>
      <c r="BP60" s="18"/>
      <c r="BQ60" s="64" t="s">
        <v>32</v>
      </c>
      <c r="BR60" s="69"/>
      <c r="BS60" s="19"/>
      <c r="BT60" s="19"/>
      <c r="BU60" s="19"/>
      <c r="BV60" s="19"/>
      <c r="BW60" s="19"/>
      <c r="BX60" s="19"/>
      <c r="BY60" s="19"/>
      <c r="BZ60" s="70"/>
      <c r="CA60" s="65">
        <v>0</v>
      </c>
      <c r="CB60" s="18"/>
      <c r="CC60" s="18"/>
      <c r="CD60" s="18"/>
      <c r="CE60" s="18"/>
      <c r="CF60" s="18"/>
      <c r="CG60" s="18"/>
      <c r="CH60" s="18"/>
      <c r="CI60" s="18"/>
      <c r="CJ60" s="21"/>
    </row>
    <row r="61" spans="2:88">
      <c r="B61" s="49" t="s">
        <v>123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52"/>
  <sheetViews>
    <sheetView zoomScale="130" zoomScaleNormal="130" zoomScalePageLayoutView="130" workbookViewId="0">
      <selection activeCell="G15" sqref="G15"/>
    </sheetView>
  </sheetViews>
  <sheetFormatPr defaultColWidth="8.85546875" defaultRowHeight="15"/>
  <cols>
    <col min="1" max="1" width="4" customWidth="1"/>
    <col min="2" max="2" width="12" style="1" customWidth="1"/>
    <col min="3" max="3" width="9.28515625" style="1" customWidth="1"/>
    <col min="4" max="4" width="28" style="1" customWidth="1"/>
    <col min="5" max="5" width="30.85546875" style="1" customWidth="1"/>
    <col min="6" max="6" width="8.85546875" style="1"/>
  </cols>
  <sheetData>
    <row r="2" spans="2:7">
      <c r="B2" s="45" t="s">
        <v>125</v>
      </c>
    </row>
    <row r="3" spans="2:7" ht="17.100000000000001" thickBot="1">
      <c r="B3" s="48" t="s">
        <v>115</v>
      </c>
    </row>
    <row r="4" spans="2:7">
      <c r="B4" s="86"/>
      <c r="C4" s="88"/>
      <c r="D4" s="88" t="s">
        <v>5</v>
      </c>
      <c r="E4" s="87" t="s">
        <v>4</v>
      </c>
      <c r="F4" s="27"/>
    </row>
    <row r="5" spans="2:7" ht="18">
      <c r="B5" s="93" t="s">
        <v>31</v>
      </c>
      <c r="C5" s="98" t="s">
        <v>22</v>
      </c>
      <c r="D5" s="138" t="s">
        <v>117</v>
      </c>
      <c r="E5" s="139" t="s">
        <v>117</v>
      </c>
      <c r="F5" s="85"/>
      <c r="G5" s="135"/>
    </row>
    <row r="6" spans="2:7">
      <c r="B6" s="26" t="s">
        <v>7</v>
      </c>
      <c r="C6" s="27">
        <v>1</v>
      </c>
      <c r="D6" s="27">
        <v>2.061328790459966</v>
      </c>
      <c r="E6" s="28">
        <v>1.9895287958115184</v>
      </c>
      <c r="F6" s="27"/>
    </row>
    <row r="7" spans="2:7">
      <c r="B7" s="26"/>
      <c r="C7" s="27">
        <v>2</v>
      </c>
      <c r="D7" s="27">
        <v>2.0731707317073171</v>
      </c>
      <c r="E7" s="28">
        <v>2.1232876712328768</v>
      </c>
      <c r="F7" s="27"/>
    </row>
    <row r="8" spans="2:7">
      <c r="B8" s="26"/>
      <c r="C8" s="27">
        <v>3</v>
      </c>
      <c r="D8" s="27">
        <v>2.1925133689839571</v>
      </c>
      <c r="E8" s="28">
        <v>1.9826086956521738</v>
      </c>
      <c r="F8" s="27"/>
    </row>
    <row r="9" spans="2:7">
      <c r="B9" s="26"/>
      <c r="C9" s="27">
        <v>4</v>
      </c>
      <c r="D9" s="27">
        <v>2.0458265139116203</v>
      </c>
      <c r="E9" s="28">
        <v>2.095070422535211</v>
      </c>
      <c r="F9" s="27"/>
    </row>
    <row r="10" spans="2:7">
      <c r="B10" s="26"/>
      <c r="C10" s="27">
        <v>5</v>
      </c>
      <c r="D10" s="27">
        <v>2.265625</v>
      </c>
      <c r="E10" s="28">
        <v>2.4390243902439024</v>
      </c>
      <c r="F10" s="27"/>
    </row>
    <row r="11" spans="2:7">
      <c r="B11" s="26"/>
      <c r="C11" s="27">
        <v>6</v>
      </c>
      <c r="D11" s="27">
        <v>2.5095785440613025</v>
      </c>
      <c r="E11" s="28">
        <v>2.238532110091743</v>
      </c>
      <c r="F11" s="27"/>
    </row>
    <row r="12" spans="2:7">
      <c r="B12" s="26"/>
      <c r="C12" s="27">
        <v>7</v>
      </c>
      <c r="D12" s="27">
        <v>2.3562152133580705</v>
      </c>
      <c r="E12" s="28">
        <v>2.197392923649907</v>
      </c>
      <c r="F12" s="27"/>
    </row>
    <row r="13" spans="2:7">
      <c r="B13" s="26"/>
      <c r="C13" s="27">
        <v>8</v>
      </c>
      <c r="D13" s="27">
        <v>2.0205479452054793</v>
      </c>
      <c r="E13" s="28">
        <v>2.031802120141343</v>
      </c>
      <c r="F13" s="27"/>
    </row>
    <row r="14" spans="2:7">
      <c r="B14" s="26"/>
      <c r="C14" s="27">
        <v>9</v>
      </c>
      <c r="D14" s="27">
        <v>2.0065789473684208</v>
      </c>
      <c r="E14" s="28">
        <v>2.2241992882562278</v>
      </c>
      <c r="F14" s="27"/>
    </row>
    <row r="15" spans="2:7">
      <c r="B15" s="26" t="s">
        <v>8</v>
      </c>
      <c r="C15" s="27">
        <v>1</v>
      </c>
      <c r="D15" s="27">
        <v>69.113149847094789</v>
      </c>
      <c r="E15" s="28">
        <v>46.206896551724135</v>
      </c>
      <c r="F15" s="27"/>
    </row>
    <row r="16" spans="2:7">
      <c r="B16" s="26"/>
      <c r="C16" s="27">
        <v>2</v>
      </c>
      <c r="D16" s="27">
        <v>40.829694323144103</v>
      </c>
      <c r="E16" s="28">
        <v>58.585858585858574</v>
      </c>
      <c r="F16" s="27"/>
    </row>
    <row r="17" spans="2:6">
      <c r="B17" s="26"/>
      <c r="C17" s="27">
        <v>3</v>
      </c>
      <c r="D17" s="27">
        <v>49.440715883668908</v>
      </c>
      <c r="E17" s="28">
        <v>43.942505133470227</v>
      </c>
      <c r="F17" s="27"/>
    </row>
    <row r="18" spans="2:6">
      <c r="B18" s="26"/>
      <c r="C18" s="27">
        <v>4</v>
      </c>
      <c r="D18" s="27">
        <v>64.845605700712596</v>
      </c>
      <c r="E18" s="28">
        <v>63.407821229050285</v>
      </c>
      <c r="F18" s="27"/>
    </row>
    <row r="19" spans="2:6">
      <c r="B19" s="26"/>
      <c r="C19" s="27">
        <v>5</v>
      </c>
      <c r="D19" s="27">
        <v>68.338557993730419</v>
      </c>
      <c r="E19" s="28">
        <v>72.100313479623821</v>
      </c>
      <c r="F19" s="27"/>
    </row>
    <row r="20" spans="2:6">
      <c r="B20" s="26"/>
      <c r="C20" s="27">
        <v>6</v>
      </c>
      <c r="D20" s="27">
        <v>69.538461538461533</v>
      </c>
      <c r="E20" s="28">
        <v>58.842443729903543</v>
      </c>
      <c r="F20" s="27"/>
    </row>
    <row r="21" spans="2:6">
      <c r="B21" s="26"/>
      <c r="C21" s="27">
        <v>7</v>
      </c>
      <c r="D21" s="27">
        <v>91.639871382636656</v>
      </c>
      <c r="E21" s="28">
        <v>54.450261780104718</v>
      </c>
      <c r="F21" s="27"/>
    </row>
    <row r="22" spans="2:6">
      <c r="B22" s="26"/>
      <c r="C22" s="27">
        <v>8</v>
      </c>
      <c r="D22" s="27">
        <v>82.822085889570559</v>
      </c>
      <c r="E22" s="28">
        <v>53.117206982543642</v>
      </c>
      <c r="F22" s="27"/>
    </row>
    <row r="23" spans="2:6">
      <c r="B23" s="26"/>
      <c r="C23" s="27">
        <v>9</v>
      </c>
      <c r="D23" s="27">
        <v>68.09954751131221</v>
      </c>
      <c r="E23" s="28">
        <v>52.95508274231679</v>
      </c>
      <c r="F23" s="27"/>
    </row>
    <row r="24" spans="2:6">
      <c r="B24" s="26" t="s">
        <v>9</v>
      </c>
      <c r="C24" s="27">
        <v>1</v>
      </c>
      <c r="D24" s="27">
        <v>11.082474226804123</v>
      </c>
      <c r="E24" s="28">
        <v>83.038869257950537</v>
      </c>
      <c r="F24" s="27"/>
    </row>
    <row r="25" spans="2:6">
      <c r="B25" s="26"/>
      <c r="C25" s="27">
        <v>2</v>
      </c>
      <c r="D25" s="27">
        <v>13.084112149532711</v>
      </c>
      <c r="E25" s="28">
        <v>89.224137931034477</v>
      </c>
      <c r="F25" s="27"/>
    </row>
    <row r="26" spans="2:6">
      <c r="B26" s="26"/>
      <c r="C26" s="27">
        <v>3</v>
      </c>
      <c r="D26" s="27">
        <v>10.3359173126615</v>
      </c>
      <c r="E26" s="28">
        <v>101.39534883720931</v>
      </c>
      <c r="F26" s="27"/>
    </row>
    <row r="27" spans="2:6">
      <c r="B27" s="26"/>
      <c r="C27" s="27">
        <v>4</v>
      </c>
      <c r="D27" s="27">
        <v>12.244897959183673</v>
      </c>
      <c r="E27" s="28">
        <v>94.099378881987576</v>
      </c>
      <c r="F27" s="27"/>
    </row>
    <row r="28" spans="2:6">
      <c r="B28" s="26"/>
      <c r="C28" s="27">
        <v>5</v>
      </c>
      <c r="D28" s="27">
        <v>9.3655589123867085</v>
      </c>
      <c r="E28" s="28">
        <v>122.88135593220339</v>
      </c>
      <c r="F28" s="27"/>
    </row>
    <row r="29" spans="2:6">
      <c r="B29" s="26"/>
      <c r="C29" s="27">
        <v>6</v>
      </c>
      <c r="D29" s="27">
        <v>15.286624203821656</v>
      </c>
      <c r="E29" s="28">
        <v>109.19540229885057</v>
      </c>
      <c r="F29" s="27"/>
    </row>
    <row r="30" spans="2:6">
      <c r="B30" s="26"/>
      <c r="C30" s="27">
        <v>7</v>
      </c>
      <c r="D30" s="27">
        <v>15.107913669064748</v>
      </c>
      <c r="E30" s="28">
        <v>73.114754098360663</v>
      </c>
      <c r="F30" s="27"/>
    </row>
    <row r="31" spans="2:6">
      <c r="B31" s="26"/>
      <c r="C31" s="27">
        <v>8</v>
      </c>
      <c r="D31" s="27">
        <v>11.403508771929825</v>
      </c>
      <c r="E31" s="28">
        <v>108.92857142857143</v>
      </c>
      <c r="F31" s="27"/>
    </row>
    <row r="32" spans="2:6">
      <c r="B32" s="26"/>
      <c r="C32" s="27">
        <v>9</v>
      </c>
      <c r="D32" s="27">
        <v>10.542168674698795</v>
      </c>
      <c r="E32" s="28">
        <v>99.078341013824883</v>
      </c>
      <c r="F32" s="27"/>
    </row>
    <row r="33" spans="2:12">
      <c r="B33" s="22" t="s">
        <v>10</v>
      </c>
      <c r="C33" s="23">
        <v>1</v>
      </c>
      <c r="D33" s="27">
        <v>5.4332552693208429</v>
      </c>
      <c r="E33" s="28">
        <v>54.418604651162795</v>
      </c>
      <c r="F33" s="27"/>
    </row>
    <row r="34" spans="2:12">
      <c r="B34" s="26"/>
      <c r="C34" s="27">
        <v>2</v>
      </c>
      <c r="D34" s="27">
        <v>6.6483516483516478</v>
      </c>
      <c r="E34" s="28">
        <v>29.610389610389607</v>
      </c>
      <c r="F34" s="27"/>
    </row>
    <row r="35" spans="2:12">
      <c r="B35" s="26"/>
      <c r="C35" s="27">
        <v>3</v>
      </c>
      <c r="D35" s="27">
        <v>8.29192546583851</v>
      </c>
      <c r="E35" s="28">
        <v>32.446808510638299</v>
      </c>
      <c r="F35" s="27"/>
    </row>
    <row r="36" spans="2:12">
      <c r="B36" s="26"/>
      <c r="C36" s="27">
        <v>4</v>
      </c>
      <c r="D36" s="27">
        <v>4.8160535117056851</v>
      </c>
      <c r="E36" s="28">
        <v>17.486338797814209</v>
      </c>
      <c r="F36" s="27"/>
    </row>
    <row r="37" spans="2:12">
      <c r="B37" s="26"/>
      <c r="C37" s="27">
        <v>5</v>
      </c>
      <c r="D37" s="27">
        <v>5.4402515723270435</v>
      </c>
      <c r="E37" s="28">
        <v>25.490196078431374</v>
      </c>
      <c r="F37" s="27"/>
    </row>
    <row r="38" spans="2:12">
      <c r="B38" s="26"/>
      <c r="C38" s="27">
        <v>6</v>
      </c>
      <c r="D38" s="27">
        <v>5.0929368029739779</v>
      </c>
      <c r="E38" s="28">
        <v>31.292517006802722</v>
      </c>
      <c r="F38" s="27"/>
    </row>
    <row r="39" spans="2:12">
      <c r="B39" s="26"/>
      <c r="C39" s="27">
        <v>7</v>
      </c>
      <c r="D39" s="27">
        <v>8.3393501805054164</v>
      </c>
      <c r="E39" s="28">
        <v>58.593750000000007</v>
      </c>
      <c r="F39" s="27"/>
    </row>
    <row r="40" spans="2:12">
      <c r="B40" s="26"/>
      <c r="C40" s="27">
        <v>8</v>
      </c>
      <c r="D40" s="27">
        <v>6.0191082802547777</v>
      </c>
      <c r="E40" s="28">
        <v>67.912772585669799</v>
      </c>
      <c r="F40" s="27"/>
    </row>
    <row r="41" spans="2:12">
      <c r="B41" s="26"/>
      <c r="C41" s="27">
        <v>9</v>
      </c>
      <c r="D41" s="27">
        <v>8.5714285714285712</v>
      </c>
      <c r="E41" s="28">
        <v>69.009584664536746</v>
      </c>
      <c r="F41" s="27"/>
    </row>
    <row r="42" spans="2:12">
      <c r="B42" s="26" t="s">
        <v>11</v>
      </c>
      <c r="C42" s="27">
        <v>1</v>
      </c>
      <c r="D42" s="27">
        <v>27.329192546583851</v>
      </c>
      <c r="E42" s="28">
        <v>131.95266272189349</v>
      </c>
      <c r="F42" s="27"/>
      <c r="L42" s="84"/>
    </row>
    <row r="43" spans="2:12">
      <c r="B43" s="26"/>
      <c r="C43" s="27">
        <v>2</v>
      </c>
      <c r="D43" s="27">
        <v>40.929203539823014</v>
      </c>
      <c r="E43" s="28">
        <v>146.78362573099415</v>
      </c>
      <c r="F43" s="27"/>
    </row>
    <row r="44" spans="2:12">
      <c r="B44" s="26"/>
      <c r="C44" s="27">
        <v>3</v>
      </c>
      <c r="D44" s="27">
        <v>25.806451612903228</v>
      </c>
      <c r="E44" s="28">
        <v>173.73134328358208</v>
      </c>
      <c r="F44" s="27"/>
    </row>
    <row r="45" spans="2:12">
      <c r="B45" s="26"/>
      <c r="C45" s="27">
        <v>4</v>
      </c>
      <c r="D45" s="27">
        <v>48.214285714285715</v>
      </c>
      <c r="E45" s="28">
        <v>125.83732057416269</v>
      </c>
      <c r="F45" s="27"/>
    </row>
    <row r="46" spans="2:12">
      <c r="B46" s="26"/>
      <c r="C46" s="27">
        <v>5</v>
      </c>
      <c r="D46" s="27">
        <v>58.409785932721711</v>
      </c>
      <c r="E46" s="28">
        <v>126.60332541567696</v>
      </c>
      <c r="F46" s="27"/>
    </row>
    <row r="47" spans="2:12">
      <c r="B47" s="26"/>
      <c r="C47" s="27">
        <v>6</v>
      </c>
      <c r="D47" s="27">
        <v>37.650602409638552</v>
      </c>
      <c r="E47" s="28">
        <v>156.25</v>
      </c>
      <c r="F47" s="27"/>
    </row>
    <row r="48" spans="2:12">
      <c r="B48" s="26"/>
      <c r="C48" s="27">
        <v>7</v>
      </c>
      <c r="D48" s="27">
        <v>43.832020997375324</v>
      </c>
      <c r="E48" s="28">
        <v>135.87786259541983</v>
      </c>
      <c r="F48" s="27"/>
    </row>
    <row r="49" spans="2:6">
      <c r="B49" s="26"/>
      <c r="C49" s="27">
        <v>8</v>
      </c>
      <c r="D49" s="27">
        <v>58.895705521472394</v>
      </c>
      <c r="E49" s="28">
        <v>122.87735849056604</v>
      </c>
      <c r="F49" s="27"/>
    </row>
    <row r="50" spans="2:6" ht="15.75" thickBot="1">
      <c r="B50" s="29"/>
      <c r="C50" s="30">
        <v>9</v>
      </c>
      <c r="D50" s="30">
        <v>44.891640866873061</v>
      </c>
      <c r="E50" s="31">
        <v>137.28813559322035</v>
      </c>
      <c r="F50" s="27"/>
    </row>
    <row r="51" spans="2:6">
      <c r="B51" s="32" t="s">
        <v>116</v>
      </c>
    </row>
    <row r="52" spans="2:6">
      <c r="B52" s="32" t="s">
        <v>122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5"/>
  <sheetViews>
    <sheetView zoomScale="130" zoomScaleNormal="130" zoomScalePageLayoutView="130" workbookViewId="0">
      <selection activeCell="B2" sqref="B2"/>
    </sheetView>
  </sheetViews>
  <sheetFormatPr defaultColWidth="8.85546875" defaultRowHeight="15"/>
  <cols>
    <col min="1" max="1" width="4.7109375" customWidth="1"/>
    <col min="2" max="2" width="19.140625" style="1" customWidth="1"/>
    <col min="3" max="3" width="9.140625" style="1" customWidth="1"/>
    <col min="4" max="4" width="23.7109375" style="1" customWidth="1"/>
    <col min="5" max="5" width="22.42578125" style="1" customWidth="1"/>
    <col min="6" max="6" width="24.140625" style="1" customWidth="1"/>
    <col min="7" max="7" width="20.85546875" customWidth="1"/>
    <col min="8" max="8" width="25" customWidth="1"/>
    <col min="9" max="9" width="26.42578125" customWidth="1"/>
  </cols>
  <sheetData>
    <row r="2" spans="2:9">
      <c r="B2" s="45" t="s">
        <v>128</v>
      </c>
    </row>
    <row r="3" spans="2:9" ht="15.95" thickBot="1">
      <c r="B3" s="5" t="s">
        <v>113</v>
      </c>
      <c r="C3" s="36"/>
      <c r="D3" s="36"/>
      <c r="E3" s="36"/>
      <c r="F3" s="36"/>
      <c r="G3" s="3"/>
      <c r="H3" s="3"/>
      <c r="I3" s="3"/>
    </row>
    <row r="4" spans="2:9">
      <c r="B4" s="86" t="s">
        <v>31</v>
      </c>
      <c r="C4" s="88"/>
      <c r="D4" s="88" t="s">
        <v>112</v>
      </c>
      <c r="E4" s="88" t="s">
        <v>5</v>
      </c>
      <c r="F4" s="87" t="s">
        <v>4</v>
      </c>
      <c r="G4" s="3"/>
      <c r="H4" s="3"/>
      <c r="I4" s="3"/>
    </row>
    <row r="5" spans="2:9">
      <c r="B5" s="93"/>
      <c r="C5" s="98" t="s">
        <v>22</v>
      </c>
      <c r="D5" s="98" t="s">
        <v>29</v>
      </c>
      <c r="E5" s="98" t="s">
        <v>121</v>
      </c>
      <c r="F5" s="94" t="s">
        <v>121</v>
      </c>
      <c r="G5" s="3"/>
      <c r="H5" s="3"/>
      <c r="I5" s="3"/>
    </row>
    <row r="6" spans="2:9">
      <c r="B6" s="26" t="s">
        <v>0</v>
      </c>
      <c r="C6" s="27">
        <v>1</v>
      </c>
      <c r="E6" s="27">
        <v>4.0049797906095099</v>
      </c>
      <c r="F6" s="28">
        <v>24.7754288225719</v>
      </c>
      <c r="G6" s="3"/>
      <c r="H6" s="3"/>
      <c r="I6" s="3"/>
    </row>
    <row r="7" spans="2:9">
      <c r="B7" s="26"/>
      <c r="C7" s="27">
        <v>2</v>
      </c>
      <c r="D7" s="27"/>
      <c r="E7" s="27">
        <v>3.8865101999588698</v>
      </c>
      <c r="F7" s="28">
        <v>27.9718689411661</v>
      </c>
      <c r="G7" s="3"/>
      <c r="H7" s="3"/>
      <c r="I7" s="3"/>
    </row>
    <row r="8" spans="2:9">
      <c r="B8" s="26"/>
      <c r="C8" s="27">
        <v>3</v>
      </c>
      <c r="D8" s="27"/>
      <c r="E8" s="27">
        <v>3.8537233768074999</v>
      </c>
      <c r="F8" s="28">
        <v>27.5694885408723</v>
      </c>
      <c r="G8" s="3"/>
      <c r="H8" s="3"/>
      <c r="I8" s="3"/>
    </row>
    <row r="9" spans="2:9">
      <c r="B9" s="26"/>
      <c r="C9" s="27">
        <v>4</v>
      </c>
      <c r="D9" s="27"/>
      <c r="E9" s="27">
        <v>3.6802243402866899</v>
      </c>
      <c r="F9" s="28">
        <v>22.534000365317699</v>
      </c>
      <c r="G9" s="3"/>
      <c r="H9" s="3"/>
      <c r="I9" s="3"/>
    </row>
    <row r="10" spans="2:9">
      <c r="B10" s="26"/>
      <c r="C10" s="27">
        <v>5</v>
      </c>
      <c r="D10" s="27"/>
      <c r="E10" s="27">
        <v>3.7851469340450099</v>
      </c>
      <c r="F10" s="28">
        <v>22.985624375565902</v>
      </c>
      <c r="G10" s="3"/>
      <c r="H10" s="3"/>
      <c r="I10" s="3"/>
    </row>
    <row r="11" spans="2:9">
      <c r="B11" s="26"/>
      <c r="C11" s="27">
        <v>6</v>
      </c>
      <c r="D11" s="27"/>
      <c r="E11" s="27">
        <v>3.7889636901639099</v>
      </c>
      <c r="F11" s="28">
        <v>23.382844916066599</v>
      </c>
      <c r="G11" s="3"/>
      <c r="H11" s="3"/>
      <c r="I11" s="3"/>
    </row>
    <row r="12" spans="2:9">
      <c r="B12" s="26"/>
      <c r="C12" s="27">
        <v>7</v>
      </c>
      <c r="D12" s="27"/>
      <c r="E12" s="27">
        <v>3.6191656294389598</v>
      </c>
      <c r="F12" s="28">
        <v>22.6713232865531</v>
      </c>
      <c r="G12" s="3"/>
      <c r="H12" s="3"/>
      <c r="I12" s="3"/>
    </row>
    <row r="13" spans="2:9">
      <c r="B13" s="26"/>
      <c r="C13" s="27">
        <v>8</v>
      </c>
      <c r="D13" s="27"/>
      <c r="E13" s="27">
        <v>3.7477391749193898</v>
      </c>
      <c r="F13" s="28">
        <v>22.5340520677562</v>
      </c>
      <c r="G13" s="3"/>
      <c r="H13" s="3"/>
      <c r="I13" s="3"/>
    </row>
    <row r="14" spans="2:9" ht="15.95" thickBot="1">
      <c r="B14" s="29"/>
      <c r="C14" s="30">
        <v>9</v>
      </c>
      <c r="D14" s="30"/>
      <c r="E14" s="30">
        <v>3.9135563128730801</v>
      </c>
      <c r="F14" s="31">
        <v>23.125135401351901</v>
      </c>
      <c r="G14" s="3"/>
      <c r="H14" s="3"/>
      <c r="I14" s="3"/>
    </row>
    <row r="15" spans="2:9">
      <c r="B15" s="25" t="s">
        <v>2</v>
      </c>
      <c r="C15" s="88"/>
      <c r="D15" s="88" t="s">
        <v>112</v>
      </c>
      <c r="E15" s="88" t="s">
        <v>5</v>
      </c>
      <c r="F15" s="87" t="s">
        <v>4</v>
      </c>
      <c r="G15" s="3"/>
      <c r="H15" s="3"/>
      <c r="I15" s="3"/>
    </row>
    <row r="16" spans="2:9">
      <c r="B16" s="26"/>
      <c r="C16" s="98" t="s">
        <v>22</v>
      </c>
      <c r="D16" s="98" t="s">
        <v>30</v>
      </c>
      <c r="E16" s="98" t="s">
        <v>121</v>
      </c>
      <c r="F16" s="94" t="s">
        <v>121</v>
      </c>
      <c r="G16" s="3"/>
      <c r="H16" s="3"/>
      <c r="I16" s="3"/>
    </row>
    <row r="17" spans="2:9">
      <c r="B17" s="26"/>
      <c r="C17" s="27">
        <v>1</v>
      </c>
      <c r="D17" s="27"/>
      <c r="E17" s="27">
        <v>2.94100963200097</v>
      </c>
      <c r="F17" s="28">
        <v>21.061589527297102</v>
      </c>
      <c r="G17" s="3"/>
      <c r="H17" s="3"/>
      <c r="I17" s="3"/>
    </row>
    <row r="18" spans="2:9">
      <c r="B18" s="26"/>
      <c r="C18" s="27">
        <v>2</v>
      </c>
      <c r="D18" s="27"/>
      <c r="E18" s="27">
        <v>2.9884770730071999</v>
      </c>
      <c r="F18" s="28">
        <v>20.7043526487228</v>
      </c>
      <c r="G18" s="3"/>
      <c r="H18" s="3"/>
      <c r="I18" s="3"/>
    </row>
    <row r="19" spans="2:9">
      <c r="B19" s="26"/>
      <c r="C19" s="27">
        <v>3</v>
      </c>
      <c r="D19" s="27"/>
      <c r="E19" s="27">
        <v>2.99779118335824</v>
      </c>
      <c r="F19" s="28">
        <v>20.7219524466074</v>
      </c>
      <c r="G19" s="3"/>
      <c r="H19" s="3"/>
      <c r="I19" s="3"/>
    </row>
    <row r="20" spans="2:9">
      <c r="B20" s="26"/>
      <c r="C20" s="27">
        <v>4</v>
      </c>
      <c r="D20" s="27"/>
      <c r="E20" s="27">
        <v>2.4969911130431601</v>
      </c>
      <c r="F20" s="28">
        <v>16.5581745851946</v>
      </c>
      <c r="G20" s="3"/>
      <c r="H20" s="3"/>
      <c r="I20" s="3"/>
    </row>
    <row r="21" spans="2:9">
      <c r="B21" s="26"/>
      <c r="C21" s="27">
        <v>5</v>
      </c>
      <c r="D21" s="27"/>
      <c r="E21" s="27">
        <v>2.7419200386365201</v>
      </c>
      <c r="F21" s="28">
        <v>16.710095753117599</v>
      </c>
      <c r="G21" s="3"/>
      <c r="H21" s="3"/>
      <c r="I21" s="3"/>
    </row>
    <row r="22" spans="2:9">
      <c r="B22" s="26"/>
      <c r="C22" s="27">
        <v>6</v>
      </c>
      <c r="D22" s="27"/>
      <c r="E22" s="27">
        <v>2.8038903540468998</v>
      </c>
      <c r="F22" s="28">
        <v>16.619302387438299</v>
      </c>
      <c r="G22" s="3"/>
      <c r="H22" s="3"/>
      <c r="I22" s="3"/>
    </row>
    <row r="23" spans="2:9">
      <c r="B23" s="26"/>
      <c r="C23" s="27">
        <v>7</v>
      </c>
      <c r="D23" s="27"/>
      <c r="E23" s="27">
        <v>7.1701252510359597</v>
      </c>
      <c r="F23" s="28">
        <v>19.121574456465002</v>
      </c>
      <c r="G23" s="3"/>
      <c r="H23" s="3"/>
      <c r="I23" s="3"/>
    </row>
    <row r="24" spans="2:9">
      <c r="B24" s="26"/>
      <c r="C24" s="27">
        <v>8</v>
      </c>
      <c r="D24" s="27"/>
      <c r="E24" s="27">
        <v>7.2003766842117196</v>
      </c>
      <c r="F24" s="28">
        <v>20.326687133653699</v>
      </c>
      <c r="G24" s="3"/>
      <c r="H24" s="3"/>
      <c r="I24" s="3"/>
    </row>
    <row r="25" spans="2:9" ht="15.75" thickBot="1">
      <c r="B25" s="29"/>
      <c r="C25" s="30">
        <v>9</v>
      </c>
      <c r="D25" s="30"/>
      <c r="E25" s="30">
        <v>7.3086773947009496</v>
      </c>
      <c r="F25" s="31">
        <v>20.173574171941201</v>
      </c>
      <c r="G25" s="3"/>
      <c r="H25" s="3"/>
      <c r="I25" s="3"/>
    </row>
    <row r="26" spans="2:9">
      <c r="B26" s="25" t="s">
        <v>3</v>
      </c>
      <c r="C26" s="88"/>
      <c r="D26" s="98" t="s">
        <v>112</v>
      </c>
      <c r="E26" s="88" t="s">
        <v>5</v>
      </c>
      <c r="F26" s="88" t="s">
        <v>4</v>
      </c>
      <c r="G26" s="88" t="s">
        <v>112</v>
      </c>
      <c r="H26" s="88" t="s">
        <v>5</v>
      </c>
      <c r="I26" s="87" t="s">
        <v>4</v>
      </c>
    </row>
    <row r="27" spans="2:9">
      <c r="B27" s="93"/>
      <c r="C27" s="98" t="s">
        <v>22</v>
      </c>
      <c r="D27" s="98" t="s">
        <v>29</v>
      </c>
      <c r="E27" s="98" t="s">
        <v>121</v>
      </c>
      <c r="F27" s="98" t="s">
        <v>121</v>
      </c>
      <c r="G27" s="98" t="s">
        <v>30</v>
      </c>
      <c r="H27" s="98" t="s">
        <v>121</v>
      </c>
      <c r="I27" s="94" t="s">
        <v>121</v>
      </c>
    </row>
    <row r="28" spans="2:9">
      <c r="B28" s="26"/>
      <c r="C28" s="27">
        <v>1</v>
      </c>
      <c r="E28" s="27">
        <v>3.5359496083661601</v>
      </c>
      <c r="F28" s="27">
        <v>18.5897112455627</v>
      </c>
      <c r="H28" s="27">
        <v>2.1895124336587299</v>
      </c>
      <c r="I28" s="28">
        <v>20.5833239473215</v>
      </c>
    </row>
    <row r="29" spans="2:9">
      <c r="B29" s="26"/>
      <c r="C29" s="27">
        <v>2</v>
      </c>
      <c r="D29" s="27"/>
      <c r="E29" s="27">
        <v>3.8640527136174501</v>
      </c>
      <c r="F29" s="27">
        <v>18.990625663103</v>
      </c>
      <c r="G29" s="27"/>
      <c r="H29" s="27">
        <v>2.5040275419335201</v>
      </c>
      <c r="I29" s="28">
        <v>16.5796507583633</v>
      </c>
    </row>
    <row r="30" spans="2:9">
      <c r="B30" s="26"/>
      <c r="C30" s="27">
        <v>3</v>
      </c>
      <c r="D30" s="27"/>
      <c r="E30" s="27">
        <v>3.9926830351860199</v>
      </c>
      <c r="F30" s="27">
        <v>18.7206174020743</v>
      </c>
      <c r="G30" s="27"/>
      <c r="H30" s="27">
        <v>2.6318533287429502</v>
      </c>
      <c r="I30" s="28">
        <v>13.7431447988345</v>
      </c>
    </row>
    <row r="31" spans="2:9">
      <c r="B31" s="26"/>
      <c r="C31" s="27">
        <v>4</v>
      </c>
      <c r="D31" s="27"/>
      <c r="E31" s="27">
        <v>3.5318912112160099</v>
      </c>
      <c r="F31" s="27">
        <v>13.912302368196499</v>
      </c>
      <c r="G31" s="27"/>
      <c r="H31" s="27">
        <v>2.23533265195793</v>
      </c>
      <c r="I31" s="28">
        <v>14.7259437798541</v>
      </c>
    </row>
    <row r="32" spans="2:9">
      <c r="B32" s="26"/>
      <c r="C32" s="27">
        <v>5</v>
      </c>
      <c r="D32" s="27"/>
      <c r="E32" s="27">
        <v>3.65617505657442</v>
      </c>
      <c r="F32" s="27">
        <v>14.1519850897857</v>
      </c>
      <c r="G32" s="27"/>
      <c r="H32" s="27">
        <v>2.3688084430398599</v>
      </c>
      <c r="I32" s="28">
        <v>13.5177923473276</v>
      </c>
    </row>
    <row r="33" spans="2:9">
      <c r="B33" s="26"/>
      <c r="C33" s="27">
        <v>6</v>
      </c>
      <c r="D33" s="27"/>
      <c r="E33" s="27">
        <v>3.78255346725427</v>
      </c>
      <c r="F33" s="27">
        <v>14.1457773329453</v>
      </c>
      <c r="G33" s="27"/>
      <c r="H33" s="27">
        <v>2.5091035117413898</v>
      </c>
      <c r="I33" s="28">
        <v>12.9492266552205</v>
      </c>
    </row>
    <row r="34" spans="2:9">
      <c r="B34" s="26"/>
      <c r="C34" s="27">
        <v>7</v>
      </c>
      <c r="D34" s="27"/>
      <c r="E34" s="27">
        <v>3.97911239585539</v>
      </c>
      <c r="F34" s="27">
        <v>14.2273672747602</v>
      </c>
      <c r="G34" s="27"/>
      <c r="H34" s="27">
        <v>2.5516274834675001</v>
      </c>
      <c r="I34" s="28">
        <v>13.7263373797366</v>
      </c>
    </row>
    <row r="35" spans="2:9">
      <c r="B35" s="26"/>
      <c r="C35" s="27">
        <v>8</v>
      </c>
      <c r="D35" s="27"/>
      <c r="E35" s="27">
        <v>4.2742029810507196</v>
      </c>
      <c r="F35" s="27" t="s">
        <v>32</v>
      </c>
      <c r="G35" s="27"/>
      <c r="H35" s="27">
        <v>2.77349601485564</v>
      </c>
      <c r="I35" s="28">
        <v>14.802310458727</v>
      </c>
    </row>
    <row r="36" spans="2:9" ht="15.75" thickBot="1">
      <c r="B36" s="29"/>
      <c r="C36" s="30">
        <v>9</v>
      </c>
      <c r="D36" s="30"/>
      <c r="E36" s="30">
        <v>4.31390678053386</v>
      </c>
      <c r="F36" s="30" t="s">
        <v>32</v>
      </c>
      <c r="G36" s="30"/>
      <c r="H36" s="30" t="s">
        <v>32</v>
      </c>
      <c r="I36" s="31">
        <v>13.234547598600701</v>
      </c>
    </row>
    <row r="37" spans="2:9">
      <c r="B37" s="32" t="s">
        <v>123</v>
      </c>
    </row>
    <row r="38" spans="2:9">
      <c r="B38" s="32" t="s">
        <v>124</v>
      </c>
    </row>
    <row r="39" spans="2:9">
      <c r="B39" s="32"/>
    </row>
    <row r="40" spans="2:9">
      <c r="B40" s="32"/>
    </row>
    <row r="41" spans="2:9">
      <c r="B41" s="32"/>
    </row>
    <row r="42" spans="2:9">
      <c r="B42" s="32"/>
    </row>
    <row r="43" spans="2:9">
      <c r="B43" s="32"/>
    </row>
    <row r="44" spans="2:9">
      <c r="B44" s="32"/>
    </row>
    <row r="45" spans="2:9">
      <c r="B45" s="32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1"/>
  <sheetViews>
    <sheetView zoomScale="130" zoomScaleNormal="130" zoomScalePageLayoutView="130" workbookViewId="0">
      <selection activeCell="H12" sqref="H12"/>
    </sheetView>
  </sheetViews>
  <sheetFormatPr defaultColWidth="8.85546875" defaultRowHeight="15"/>
  <cols>
    <col min="1" max="1" width="4.42578125" customWidth="1"/>
    <col min="3" max="3" width="24.42578125" customWidth="1"/>
  </cols>
  <sheetData>
    <row r="2" spans="2:3">
      <c r="B2" s="46" t="s">
        <v>114</v>
      </c>
    </row>
    <row r="3" spans="2:3" ht="15.95" thickBot="1">
      <c r="B3" s="24" t="s">
        <v>70</v>
      </c>
    </row>
    <row r="4" spans="2:3" ht="17.25">
      <c r="B4" s="136" t="s">
        <v>31</v>
      </c>
      <c r="C4" s="137" t="s">
        <v>118</v>
      </c>
    </row>
    <row r="5" spans="2:3" ht="14.25" customHeight="1">
      <c r="B5" s="40" t="s">
        <v>36</v>
      </c>
      <c r="C5" s="41">
        <v>6.8927260321284475E-2</v>
      </c>
    </row>
    <row r="6" spans="2:3" ht="15" customHeight="1">
      <c r="B6" s="40"/>
      <c r="C6" s="41">
        <v>6.012625620203689E-2</v>
      </c>
    </row>
    <row r="7" spans="2:3" ht="15" customHeight="1">
      <c r="B7" s="40"/>
      <c r="C7" s="41">
        <v>5.1107317771731359E-2</v>
      </c>
    </row>
    <row r="8" spans="2:3">
      <c r="B8" s="40" t="s">
        <v>37</v>
      </c>
      <c r="C8" s="41">
        <v>6.1891919336570636E-2</v>
      </c>
    </row>
    <row r="9" spans="2:3">
      <c r="B9" s="40"/>
      <c r="C9" s="41">
        <v>6.1881044441262134E-2</v>
      </c>
    </row>
    <row r="10" spans="2:3" ht="15.95" thickBot="1">
      <c r="B10" s="42"/>
      <c r="C10" s="43" t="s">
        <v>32</v>
      </c>
    </row>
    <row r="11" spans="2:3">
      <c r="B11" s="24" t="s">
        <v>123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2"/>
  <sheetViews>
    <sheetView topLeftCell="A2" zoomScale="130" zoomScaleNormal="130" zoomScalePageLayoutView="130" workbookViewId="0">
      <selection activeCell="J22" sqref="J22"/>
    </sheetView>
  </sheetViews>
  <sheetFormatPr defaultColWidth="8.85546875" defaultRowHeight="15"/>
  <cols>
    <col min="1" max="1" width="4" customWidth="1"/>
    <col min="2" max="2" width="13.28515625" customWidth="1"/>
    <col min="3" max="3" width="27.28515625" customWidth="1"/>
  </cols>
  <sheetData>
    <row r="3" spans="2:3">
      <c r="B3" s="46" t="s">
        <v>81</v>
      </c>
    </row>
    <row r="4" spans="2:3" ht="15.95" thickBot="1">
      <c r="B4" s="24" t="s">
        <v>71</v>
      </c>
    </row>
    <row r="5" spans="2:3" ht="17.25">
      <c r="B5" s="136" t="s">
        <v>31</v>
      </c>
      <c r="C5" s="137" t="s">
        <v>118</v>
      </c>
    </row>
    <row r="6" spans="2:3">
      <c r="B6" s="40" t="s">
        <v>62</v>
      </c>
      <c r="C6" s="41">
        <v>7.4769468709723619E-2</v>
      </c>
    </row>
    <row r="7" spans="2:3" ht="15" customHeight="1">
      <c r="B7" s="40"/>
      <c r="C7" s="41">
        <v>4.4268938851496492E-3</v>
      </c>
    </row>
    <row r="8" spans="2:3" ht="15.75" customHeight="1">
      <c r="B8" s="40"/>
      <c r="C8" s="41" t="s">
        <v>32</v>
      </c>
    </row>
    <row r="9" spans="2:3" ht="14.25" customHeight="1">
      <c r="B9" s="40" t="s">
        <v>63</v>
      </c>
      <c r="C9" s="41">
        <v>3.6113647429471575E-2</v>
      </c>
    </row>
    <row r="10" spans="2:3">
      <c r="B10" s="40"/>
      <c r="C10" s="41">
        <v>5.3901761420592866E-2</v>
      </c>
    </row>
    <row r="11" spans="2:3" ht="15.95" thickBot="1">
      <c r="B11" s="42"/>
      <c r="C11" s="43">
        <v>1.8238579407131604E-2</v>
      </c>
    </row>
    <row r="12" spans="2:3">
      <c r="B12" s="24" t="s">
        <v>123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1"/>
  <sheetViews>
    <sheetView zoomScale="130" zoomScaleNormal="130" zoomScalePageLayoutView="130" workbookViewId="0">
      <selection activeCell="K20" sqref="K20"/>
    </sheetView>
  </sheetViews>
  <sheetFormatPr defaultColWidth="8.85546875" defaultRowHeight="15"/>
  <cols>
    <col min="1" max="1" width="3.42578125" customWidth="1"/>
    <col min="2" max="2" width="19.7109375" customWidth="1"/>
    <col min="3" max="3" width="25" customWidth="1"/>
  </cols>
  <sheetData>
    <row r="2" spans="2:3">
      <c r="B2" s="46" t="s">
        <v>129</v>
      </c>
    </row>
    <row r="3" spans="2:3" ht="15.95" thickBot="1">
      <c r="B3" s="24" t="s">
        <v>72</v>
      </c>
    </row>
    <row r="4" spans="2:3" ht="17.25">
      <c r="B4" s="136" t="s">
        <v>31</v>
      </c>
      <c r="C4" s="137" t="s">
        <v>118</v>
      </c>
    </row>
    <row r="5" spans="2:3">
      <c r="B5" s="40" t="s">
        <v>64</v>
      </c>
      <c r="C5" s="41">
        <v>0.2001466418444795</v>
      </c>
    </row>
    <row r="6" spans="2:3">
      <c r="B6" s="40"/>
      <c r="C6" s="41">
        <v>8.9296214616449487E-2</v>
      </c>
    </row>
    <row r="7" spans="2:3">
      <c r="B7" s="40"/>
      <c r="C7" s="41">
        <v>9.367091507947875E-2</v>
      </c>
    </row>
    <row r="8" spans="2:3">
      <c r="B8" s="40" t="s">
        <v>65</v>
      </c>
      <c r="C8" s="41" t="s">
        <v>32</v>
      </c>
    </row>
    <row r="9" spans="2:3">
      <c r="B9" s="40"/>
      <c r="C9" s="41">
        <v>0.12275934889493535</v>
      </c>
    </row>
    <row r="10" spans="2:3" ht="15.95" thickBot="1">
      <c r="B10" s="42"/>
      <c r="C10" s="43">
        <v>0.15255517685808392</v>
      </c>
    </row>
    <row r="11" spans="2:3">
      <c r="B11" s="24" t="s">
        <v>123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0"/>
  <sheetViews>
    <sheetView tabSelected="1" zoomScale="130" zoomScaleNormal="130" zoomScalePageLayoutView="130" workbookViewId="0">
      <selection activeCell="H7" sqref="H7"/>
    </sheetView>
  </sheetViews>
  <sheetFormatPr defaultColWidth="8.85546875" defaultRowHeight="15"/>
  <cols>
    <col min="1" max="1" width="4.7109375" customWidth="1"/>
    <col min="2" max="2" width="10.85546875" customWidth="1"/>
    <col min="3" max="3" width="26.140625" customWidth="1"/>
    <col min="4" max="4" width="5" customWidth="1"/>
    <col min="5" max="5" width="9.42578125" customWidth="1"/>
    <col min="6" max="6" width="23.42578125" customWidth="1"/>
  </cols>
  <sheetData>
    <row r="2" spans="2:6" ht="15.75" thickBot="1">
      <c r="B2" s="47" t="s">
        <v>130</v>
      </c>
    </row>
    <row r="3" spans="2:6" ht="17.25">
      <c r="B3" s="92" t="s">
        <v>31</v>
      </c>
      <c r="C3" s="115" t="s">
        <v>119</v>
      </c>
      <c r="D3" s="46"/>
      <c r="E3" s="92" t="s">
        <v>31</v>
      </c>
      <c r="F3" s="115" t="s">
        <v>120</v>
      </c>
    </row>
    <row r="4" spans="2:6">
      <c r="B4" s="33" t="s">
        <v>66</v>
      </c>
      <c r="C4" s="28">
        <v>9.0897521495315377E-3</v>
      </c>
      <c r="D4" s="2"/>
      <c r="E4" s="26" t="s">
        <v>66</v>
      </c>
      <c r="F4" s="28">
        <v>3.2317055706716313E-4</v>
      </c>
    </row>
    <row r="5" spans="2:6">
      <c r="B5" s="33"/>
      <c r="C5" s="28" t="s">
        <v>32</v>
      </c>
      <c r="D5" s="2"/>
      <c r="E5" s="26"/>
      <c r="F5" s="28">
        <v>1.4146355434626954E-3</v>
      </c>
    </row>
    <row r="6" spans="2:6">
      <c r="B6" s="33"/>
      <c r="C6" s="28">
        <v>5.8825852681468104E-3</v>
      </c>
      <c r="D6" s="2"/>
      <c r="E6" s="26"/>
      <c r="F6" s="28">
        <v>8.0148933123299444E-4</v>
      </c>
    </row>
    <row r="7" spans="2:6">
      <c r="B7" s="33" t="s">
        <v>7</v>
      </c>
      <c r="C7" s="28">
        <v>1.1440972385481089E-2</v>
      </c>
      <c r="D7" s="2"/>
      <c r="E7" s="26" t="s">
        <v>7</v>
      </c>
      <c r="F7" s="28">
        <v>5.0905055133896617E-4</v>
      </c>
    </row>
    <row r="8" spans="2:6">
      <c r="B8" s="33"/>
      <c r="C8" s="28">
        <v>2.0434263360321982E-2</v>
      </c>
      <c r="D8" s="2"/>
      <c r="E8" s="26"/>
      <c r="F8" s="28">
        <v>2.2015370662084114E-4</v>
      </c>
    </row>
    <row r="9" spans="2:6">
      <c r="B9" s="33"/>
      <c r="C9" s="28" t="s">
        <v>32</v>
      </c>
      <c r="D9" s="2"/>
      <c r="E9" s="26"/>
      <c r="F9" s="28">
        <v>2.7439700497125676E-4</v>
      </c>
    </row>
    <row r="10" spans="2:6">
      <c r="B10" s="33" t="s">
        <v>34</v>
      </c>
      <c r="C10" s="28">
        <v>0.39830464529874915</v>
      </c>
      <c r="D10" s="2"/>
      <c r="E10" s="26" t="s">
        <v>35</v>
      </c>
      <c r="F10" s="28" t="s">
        <v>32</v>
      </c>
    </row>
    <row r="11" spans="2:6">
      <c r="B11" s="33"/>
      <c r="C11" s="28">
        <v>0.37579842770391381</v>
      </c>
      <c r="D11" s="2"/>
      <c r="E11" s="26"/>
      <c r="F11" s="28">
        <v>2.6950880710296433E-2</v>
      </c>
    </row>
    <row r="12" spans="2:6" ht="15.95" thickBot="1">
      <c r="B12" s="33"/>
      <c r="C12" s="28" t="s">
        <v>32</v>
      </c>
      <c r="D12" s="2"/>
      <c r="E12" s="29"/>
      <c r="F12" s="31">
        <v>5.3250579979951321E-2</v>
      </c>
    </row>
    <row r="13" spans="2:6">
      <c r="B13" s="33" t="s">
        <v>35</v>
      </c>
      <c r="C13" s="28">
        <v>1.77946417656407E-2</v>
      </c>
      <c r="D13" s="2"/>
      <c r="E13" s="24"/>
      <c r="F13" s="24"/>
    </row>
    <row r="14" spans="2:6">
      <c r="B14" s="33"/>
      <c r="C14" s="28">
        <v>4.4906480097046293E-2</v>
      </c>
      <c r="D14" s="2"/>
      <c r="E14" s="24"/>
      <c r="F14" s="24"/>
    </row>
    <row r="15" spans="2:6" ht="15.95" thickBot="1">
      <c r="B15" s="35"/>
      <c r="C15" s="31" t="s">
        <v>32</v>
      </c>
      <c r="D15" s="2"/>
      <c r="E15" s="24"/>
      <c r="F15" s="24"/>
    </row>
    <row r="16" spans="2:6">
      <c r="B16" s="24" t="s">
        <v>123</v>
      </c>
    </row>
    <row r="20" ht="30.7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5i</vt:lpstr>
      <vt:lpstr>Figure 6c</vt:lpstr>
      <vt:lpstr>Figure 6d</vt:lpstr>
      <vt:lpstr>Supplementary Figure 1</vt:lpstr>
      <vt:lpstr>Supplementary Figure 2b-c</vt:lpstr>
      <vt:lpstr>Supplementary Figure 12b-g</vt:lpstr>
      <vt:lpstr>Supplementary Figure 13c</vt:lpstr>
      <vt:lpstr>Supplementary Figure 14b</vt:lpstr>
      <vt:lpstr>Supplementary Figure 15g</vt:lpstr>
      <vt:lpstr>Supplementary Figure 16e</vt:lpstr>
      <vt:lpstr>Supplementary Figure 17h</vt:lpstr>
      <vt:lpstr>Supplementary Data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 N</dc:creator>
  <cp:lastModifiedBy>gita</cp:lastModifiedBy>
  <dcterms:created xsi:type="dcterms:W3CDTF">2019-02-08T01:53:34Z</dcterms:created>
  <dcterms:modified xsi:type="dcterms:W3CDTF">2019-04-24T07:26:26Z</dcterms:modified>
</cp:coreProperties>
</file>