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20" windowWidth="16260" windowHeight="9528" activeTab="4"/>
  </bookViews>
  <sheets>
    <sheet name="Sup Fig 1d" sheetId="4" r:id="rId1"/>
    <sheet name="Sup Fig 1f" sheetId="5" r:id="rId2"/>
    <sheet name="Sup Fig 1g" sheetId="6" r:id="rId3"/>
    <sheet name="Sup Fig 5d" sheetId="7" r:id="rId4"/>
    <sheet name="Sup Fig 6e" sheetId="8" r:id="rId5"/>
  </sheets>
  <calcPr calcId="125725" concurrentCalc="0"/>
</workbook>
</file>

<file path=xl/calcChain.xml><?xml version="1.0" encoding="utf-8"?>
<calcChain xmlns="http://schemas.openxmlformats.org/spreadsheetml/2006/main">
  <c r="C13" i="8"/>
  <c r="D13"/>
  <c r="E13"/>
  <c r="F13"/>
  <c r="G13"/>
  <c r="H13"/>
  <c r="I13"/>
  <c r="B13"/>
  <c r="C12"/>
  <c r="D12"/>
  <c r="E12"/>
  <c r="F12"/>
  <c r="G12"/>
  <c r="H12"/>
  <c r="I12"/>
  <c r="B12"/>
  <c r="D14" i="7"/>
  <c r="E14"/>
  <c r="F14"/>
  <c r="G14"/>
  <c r="H14"/>
  <c r="I14"/>
  <c r="C14"/>
  <c r="B14"/>
  <c r="D13"/>
  <c r="E13"/>
  <c r="F13"/>
  <c r="G13"/>
  <c r="H13"/>
  <c r="I13"/>
  <c r="C13"/>
  <c r="B13"/>
  <c r="G12" i="6"/>
  <c r="H12"/>
  <c r="I12"/>
  <c r="J12"/>
  <c r="L12"/>
  <c r="M12"/>
  <c r="N12"/>
  <c r="O12"/>
  <c r="Q12"/>
  <c r="R12"/>
  <c r="S12"/>
  <c r="T12"/>
  <c r="C12"/>
  <c r="D12"/>
  <c r="E12"/>
  <c r="B12"/>
  <c r="G11"/>
  <c r="H11"/>
  <c r="I11"/>
  <c r="J11"/>
  <c r="K11"/>
  <c r="L11"/>
  <c r="M11"/>
  <c r="N11"/>
  <c r="O11"/>
  <c r="P11"/>
  <c r="Q11"/>
  <c r="R11"/>
  <c r="S11"/>
  <c r="T11"/>
  <c r="U11"/>
  <c r="F11"/>
  <c r="E11"/>
  <c r="C11"/>
  <c r="D11"/>
  <c r="B11"/>
  <c r="M11" i="5"/>
  <c r="C11"/>
  <c r="D11"/>
  <c r="E11"/>
  <c r="F11"/>
  <c r="G11"/>
  <c r="H11"/>
  <c r="I11"/>
  <c r="J11"/>
  <c r="K11"/>
  <c r="L11"/>
  <c r="B11"/>
  <c r="C10"/>
  <c r="D10"/>
  <c r="E10"/>
  <c r="F10"/>
  <c r="G10"/>
  <c r="H10"/>
  <c r="I10"/>
  <c r="J10"/>
  <c r="K10"/>
  <c r="L10"/>
  <c r="M10"/>
  <c r="B10"/>
  <c r="I6" i="4"/>
  <c r="I7"/>
  <c r="I8"/>
  <c r="I13"/>
  <c r="H13"/>
  <c r="G6"/>
  <c r="G7"/>
  <c r="G8"/>
  <c r="G13"/>
  <c r="F13"/>
  <c r="E6"/>
  <c r="E7"/>
  <c r="E8"/>
  <c r="E13"/>
  <c r="D13"/>
  <c r="C6"/>
  <c r="C7"/>
  <c r="C8"/>
  <c r="C13"/>
  <c r="B13"/>
  <c r="I12"/>
  <c r="H12"/>
  <c r="G12"/>
  <c r="F12"/>
  <c r="E12"/>
  <c r="D12"/>
  <c r="C12"/>
  <c r="B12"/>
</calcChain>
</file>

<file path=xl/sharedStrings.xml><?xml version="1.0" encoding="utf-8"?>
<sst xmlns="http://schemas.openxmlformats.org/spreadsheetml/2006/main" count="184" uniqueCount="46">
  <si>
    <t>Supplementary Fig. 1d</t>
  </si>
  <si>
    <t>DNA and RNA concetrations by Qubit</t>
  </si>
  <si>
    <t>No UV</t>
  </si>
  <si>
    <t>UV</t>
  </si>
  <si>
    <t>No FA</t>
  </si>
  <si>
    <t>FA</t>
  </si>
  <si>
    <t>FA RNAse</t>
  </si>
  <si>
    <t>RNA ng/ul</t>
  </si>
  <si>
    <t>DNA ng/ul</t>
  </si>
  <si>
    <t>DNA</t>
  </si>
  <si>
    <t>Conc Rep1</t>
  </si>
  <si>
    <t>Conc Rep2</t>
  </si>
  <si>
    <t>Conc Rep3</t>
  </si>
  <si>
    <t>RNA</t>
  </si>
  <si>
    <t>Average</t>
  </si>
  <si>
    <t>std dev</t>
  </si>
  <si>
    <t>hxk</t>
  </si>
  <si>
    <t>rpl22</t>
  </si>
  <si>
    <t>roX2</t>
  </si>
  <si>
    <t>noUV</t>
  </si>
  <si>
    <t>noFA</t>
  </si>
  <si>
    <t>Supplementary Fig. 1f</t>
  </si>
  <si>
    <t>% Input</t>
  </si>
  <si>
    <t>Std Dev</t>
  </si>
  <si>
    <t>% input replicate 1</t>
  </si>
  <si>
    <t>% input replicate 2</t>
  </si>
  <si>
    <t>% input replicate 3</t>
  </si>
  <si>
    <t>% Input Average</t>
  </si>
  <si>
    <t>Supplementary Fig. 1g</t>
  </si>
  <si>
    <t>18srRNA</t>
  </si>
  <si>
    <t>Tubulin</t>
  </si>
  <si>
    <t>Actin</t>
  </si>
  <si>
    <t>RPL32</t>
  </si>
  <si>
    <t>FA RNase</t>
  </si>
  <si>
    <t>%Input</t>
  </si>
  <si>
    <t>% input rep1</t>
  </si>
  <si>
    <t>% input rep2</t>
  </si>
  <si>
    <t>% input rep3</t>
  </si>
  <si>
    <t>Supplementary Fig. 5d</t>
  </si>
  <si>
    <t>Rpl32</t>
  </si>
  <si>
    <t>Supplementary Fig. 6e</t>
  </si>
  <si>
    <t>GAPDH</t>
  </si>
  <si>
    <t>HPRT</t>
  </si>
  <si>
    <t>POLG</t>
  </si>
  <si>
    <t>NoX</t>
  </si>
  <si>
    <t>Average % Input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</si>
</sst>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/>
    <xf numFmtId="0" fontId="2" fillId="0" borderId="1" xfId="1" applyFont="1" applyBorder="1"/>
    <xf numFmtId="0" fontId="0" fillId="0" borderId="1" xfId="0" applyBorder="1"/>
    <xf numFmtId="0" fontId="2" fillId="0" borderId="1" xfId="1" applyFont="1" applyBorder="1" applyAlignment="1"/>
    <xf numFmtId="0" fontId="2" fillId="0" borderId="0" xfId="1" applyFont="1" applyAlignment="1"/>
    <xf numFmtId="0" fontId="1" fillId="0" borderId="1" xfId="1" applyBorder="1" applyAlignment="1">
      <alignment horizontal="center" wrapText="1"/>
    </xf>
    <xf numFmtId="0" fontId="1" fillId="0" borderId="2" xfId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8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'Sup Fig 1d'!$B$13:$I$13</c:f>
                <c:numCache>
                  <c:formatCode>General</c:formatCode>
                  <c:ptCount val="8"/>
                  <c:pt idx="0">
                    <c:v>53.06879968493606</c:v>
                  </c:pt>
                  <c:pt idx="1">
                    <c:v>2.0816659994661144</c:v>
                  </c:pt>
                  <c:pt idx="2">
                    <c:v>60.052145742958203</c:v>
                  </c:pt>
                  <c:pt idx="3">
                    <c:v>1.0715167512214678</c:v>
                  </c:pt>
                  <c:pt idx="4">
                    <c:v>52.416654080551758</c:v>
                  </c:pt>
                  <c:pt idx="5">
                    <c:v>1.4529663145135492</c:v>
                  </c:pt>
                  <c:pt idx="6">
                    <c:v>52.740380244489643</c:v>
                  </c:pt>
                  <c:pt idx="7">
                    <c:v>1.8358568490952929</c:v>
                  </c:pt>
                </c:numCache>
              </c:numRef>
            </c:plus>
            <c:minus>
              <c:numRef>
                <c:f>'Sup Fig 1d'!$B$13:$I$13</c:f>
                <c:numCache>
                  <c:formatCode>General</c:formatCode>
                  <c:ptCount val="8"/>
                  <c:pt idx="0">
                    <c:v>53.06879968493606</c:v>
                  </c:pt>
                  <c:pt idx="1">
                    <c:v>2.0816659994661144</c:v>
                  </c:pt>
                  <c:pt idx="2">
                    <c:v>60.052145742958203</c:v>
                  </c:pt>
                  <c:pt idx="3">
                    <c:v>1.0715167512214678</c:v>
                  </c:pt>
                  <c:pt idx="4">
                    <c:v>52.416654080551758</c:v>
                  </c:pt>
                  <c:pt idx="5">
                    <c:v>1.4529663145135492</c:v>
                  </c:pt>
                  <c:pt idx="6">
                    <c:v>52.740380244489643</c:v>
                  </c:pt>
                  <c:pt idx="7">
                    <c:v>1.8358568490952929</c:v>
                  </c:pt>
                </c:numCache>
              </c:numRef>
            </c:minus>
          </c:errBars>
          <c:cat>
            <c:multiLvlStrRef>
              <c:f>'Sup Fig 1d'!$B$10:$K$11</c:f>
              <c:multiLvlStrCache>
                <c:ptCount val="10"/>
                <c:lvl>
                  <c:pt idx="0">
                    <c:v>RNA</c:v>
                  </c:pt>
                  <c:pt idx="1">
                    <c:v>DNA</c:v>
                  </c:pt>
                  <c:pt idx="2">
                    <c:v>RNA</c:v>
                  </c:pt>
                  <c:pt idx="3">
                    <c:v>DNA</c:v>
                  </c:pt>
                  <c:pt idx="4">
                    <c:v>RNA</c:v>
                  </c:pt>
                  <c:pt idx="5">
                    <c:v>DNA</c:v>
                  </c:pt>
                  <c:pt idx="6">
                    <c:v>RNA</c:v>
                  </c:pt>
                  <c:pt idx="7">
                    <c:v>DNA</c:v>
                  </c:pt>
                  <c:pt idx="8">
                    <c:v>RNA</c:v>
                  </c:pt>
                  <c:pt idx="9">
                    <c:v>DNA</c:v>
                  </c:pt>
                </c:lvl>
                <c:lvl>
                  <c:pt idx="0">
                    <c:v>No UV</c:v>
                  </c:pt>
                  <c:pt idx="2">
                    <c:v>UV</c:v>
                  </c:pt>
                  <c:pt idx="4">
                    <c:v>No FA</c:v>
                  </c:pt>
                  <c:pt idx="6">
                    <c:v>FA</c:v>
                  </c:pt>
                  <c:pt idx="8">
                    <c:v>FA RNAse</c:v>
                  </c:pt>
                </c:lvl>
              </c:multiLvlStrCache>
            </c:multiLvlStrRef>
          </c:cat>
          <c:val>
            <c:numRef>
              <c:f>'Sup Fig 1d'!$B$12:$K$12</c:f>
              <c:numCache>
                <c:formatCode>General</c:formatCode>
                <c:ptCount val="10"/>
                <c:pt idx="0">
                  <c:v>1248.7250000000001</c:v>
                </c:pt>
                <c:pt idx="1">
                  <c:v>27.666666666666668</c:v>
                </c:pt>
                <c:pt idx="2">
                  <c:v>826.45833333333337</c:v>
                </c:pt>
                <c:pt idx="3">
                  <c:v>17.444444444444446</c:v>
                </c:pt>
                <c:pt idx="4">
                  <c:v>1270.175</c:v>
                </c:pt>
                <c:pt idx="5">
                  <c:v>27.666666666666668</c:v>
                </c:pt>
                <c:pt idx="6">
                  <c:v>651.0333333333333</c:v>
                </c:pt>
                <c:pt idx="7">
                  <c:v>22.777777777777782</c:v>
                </c:pt>
                <c:pt idx="8">
                  <c:v>72.499999999999986</c:v>
                </c:pt>
                <c:pt idx="9">
                  <c:v>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139-7B4C-8E16-86A69321CC76}"/>
            </c:ext>
          </c:extLst>
        </c:ser>
        <c:axId val="47778432"/>
        <c:axId val="47796608"/>
      </c:barChart>
      <c:catAx>
        <c:axId val="47778432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1400" b="0">
                <a:latin typeface="Arial"/>
                <a:cs typeface="Arial"/>
              </a:defRPr>
            </a:pPr>
            <a:endParaRPr lang="en-US"/>
          </a:p>
        </c:txPr>
        <c:crossAx val="47796608"/>
        <c:crosses val="autoZero"/>
        <c:auto val="1"/>
        <c:lblAlgn val="ctr"/>
        <c:lblOffset val="100"/>
      </c:catAx>
      <c:valAx>
        <c:axId val="4779660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Arial"/>
                    <a:cs typeface="Arial"/>
                  </a:defRPr>
                </a:pPr>
                <a:r>
                  <a:rPr lang="en-US" sz="1400" b="0">
                    <a:latin typeface="Arial"/>
                    <a:cs typeface="Arial"/>
                  </a:rPr>
                  <a:t>Concentration ng/ul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sz="1200">
                <a:latin typeface="Arial"/>
                <a:cs typeface="Arial"/>
              </a:defRPr>
            </a:pPr>
            <a:endParaRPr lang="en-US"/>
          </a:p>
        </c:txPr>
        <c:crossAx val="47778432"/>
        <c:crosses val="autoZero"/>
        <c:crossBetween val="between"/>
      </c:valAx>
    </c:plotArea>
    <c:plotVisOnly val="1"/>
    <c:dispBlanksAs val="gap"/>
  </c:chart>
  <c:printSettings>
    <c:headerFooter/>
    <c:pageMargins b="1" l="0.75000000000000033" r="0.750000000000000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8"/>
  <c:chart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'Sup Fig 1f'!$B$11:$M$11</c:f>
                <c:numCache>
                  <c:formatCode>General</c:formatCode>
                  <c:ptCount val="12"/>
                  <c:pt idx="0">
                    <c:v>1.8647449118415624E-2</c:v>
                  </c:pt>
                  <c:pt idx="1">
                    <c:v>0.16015844144106195</c:v>
                  </c:pt>
                  <c:pt idx="2">
                    <c:v>1.32987434594739E-2</c:v>
                  </c:pt>
                  <c:pt idx="3">
                    <c:v>1.7998486325406175E-2</c:v>
                  </c:pt>
                  <c:pt idx="4">
                    <c:v>2.2544036047995782E-4</c:v>
                  </c:pt>
                  <c:pt idx="5">
                    <c:v>4.2969214877979796E-4</c:v>
                  </c:pt>
                  <c:pt idx="6">
                    <c:v>5.1681004569699852E-5</c:v>
                  </c:pt>
                  <c:pt idx="7">
                    <c:v>3.2057638158791425E-4</c:v>
                  </c:pt>
                  <c:pt idx="8">
                    <c:v>3.3824183399580203E-2</c:v>
                  </c:pt>
                  <c:pt idx="9">
                    <c:v>7.0738774200033466E-2</c:v>
                  </c:pt>
                  <c:pt idx="10">
                    <c:v>1.991154450576095E-2</c:v>
                  </c:pt>
                  <c:pt idx="11">
                    <c:v>7.2399444436159352E-2</c:v>
                  </c:pt>
                </c:numCache>
              </c:numRef>
            </c:plus>
            <c:minus>
              <c:numRef>
                <c:f>'Sup Fig 1f'!$B$11:$M$11</c:f>
                <c:numCache>
                  <c:formatCode>General</c:formatCode>
                  <c:ptCount val="12"/>
                  <c:pt idx="0">
                    <c:v>1.8647449118415624E-2</c:v>
                  </c:pt>
                  <c:pt idx="1">
                    <c:v>0.16015844144106195</c:v>
                  </c:pt>
                  <c:pt idx="2">
                    <c:v>1.32987434594739E-2</c:v>
                  </c:pt>
                  <c:pt idx="3">
                    <c:v>1.7998486325406175E-2</c:v>
                  </c:pt>
                  <c:pt idx="4">
                    <c:v>2.2544036047995782E-4</c:v>
                  </c:pt>
                  <c:pt idx="5">
                    <c:v>4.2969214877979796E-4</c:v>
                  </c:pt>
                  <c:pt idx="6">
                    <c:v>5.1681004569699852E-5</c:v>
                  </c:pt>
                  <c:pt idx="7">
                    <c:v>3.2057638158791425E-4</c:v>
                  </c:pt>
                  <c:pt idx="8">
                    <c:v>3.3824183399580203E-2</c:v>
                  </c:pt>
                  <c:pt idx="9">
                    <c:v>7.0738774200033466E-2</c:v>
                  </c:pt>
                  <c:pt idx="10">
                    <c:v>1.991154450576095E-2</c:v>
                  </c:pt>
                  <c:pt idx="11">
                    <c:v>7.2399444436159352E-2</c:v>
                  </c:pt>
                </c:numCache>
              </c:numRef>
            </c:minus>
          </c:errBars>
          <c:cat>
            <c:multiLvlStrRef>
              <c:f>'Sup Fig 1f'!$B$8:$M$9</c:f>
              <c:multiLvlStrCache>
                <c:ptCount val="12"/>
                <c:lvl>
                  <c:pt idx="0">
                    <c:v>noUV</c:v>
                  </c:pt>
                  <c:pt idx="1">
                    <c:v>UV</c:v>
                  </c:pt>
                  <c:pt idx="2">
                    <c:v>noFA</c:v>
                  </c:pt>
                  <c:pt idx="3">
                    <c:v>FA</c:v>
                  </c:pt>
                  <c:pt idx="4">
                    <c:v>noUV</c:v>
                  </c:pt>
                  <c:pt idx="5">
                    <c:v>UV</c:v>
                  </c:pt>
                  <c:pt idx="6">
                    <c:v>noFA</c:v>
                  </c:pt>
                  <c:pt idx="7">
                    <c:v>FA</c:v>
                  </c:pt>
                  <c:pt idx="8">
                    <c:v>noUV</c:v>
                  </c:pt>
                  <c:pt idx="9">
                    <c:v>UV</c:v>
                  </c:pt>
                  <c:pt idx="10">
                    <c:v>noFA</c:v>
                  </c:pt>
                  <c:pt idx="11">
                    <c:v>FA</c:v>
                  </c:pt>
                </c:lvl>
                <c:lvl>
                  <c:pt idx="0">
                    <c:v>hxk</c:v>
                  </c:pt>
                  <c:pt idx="4">
                    <c:v>rpl22</c:v>
                  </c:pt>
                  <c:pt idx="8">
                    <c:v>roX2</c:v>
                  </c:pt>
                </c:lvl>
              </c:multiLvlStrCache>
            </c:multiLvlStrRef>
          </c:cat>
          <c:val>
            <c:numRef>
              <c:f>'Sup Fig 1f'!$B$10:$M$10</c:f>
              <c:numCache>
                <c:formatCode>General</c:formatCode>
                <c:ptCount val="12"/>
                <c:pt idx="0">
                  <c:v>3.6450170000000004E-2</c:v>
                </c:pt>
                <c:pt idx="1">
                  <c:v>0.36116389999999998</c:v>
                </c:pt>
                <c:pt idx="2">
                  <c:v>3.8164129999999998E-2</c:v>
                </c:pt>
                <c:pt idx="3">
                  <c:v>3.8477376666666667E-2</c:v>
                </c:pt>
                <c:pt idx="4">
                  <c:v>9.4550666666666668E-4</c:v>
                </c:pt>
                <c:pt idx="5">
                  <c:v>3.4162899999999998E-4</c:v>
                </c:pt>
                <c:pt idx="6">
                  <c:v>5.4153666666666665E-4</c:v>
                </c:pt>
                <c:pt idx="7">
                  <c:v>2.89122E-4</c:v>
                </c:pt>
                <c:pt idx="8">
                  <c:v>8.5259606666666654E-2</c:v>
                </c:pt>
                <c:pt idx="9">
                  <c:v>0.28838993333333335</c:v>
                </c:pt>
                <c:pt idx="10">
                  <c:v>5.7238290000000004E-2</c:v>
                </c:pt>
                <c:pt idx="11">
                  <c:v>0.13587495333333335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E5-8C40-9603-AB386EC972A9}"/>
            </c:ext>
          </c:extLst>
        </c:ser>
        <c:axId val="74568832"/>
        <c:axId val="74570368"/>
      </c:barChart>
      <c:catAx>
        <c:axId val="74568832"/>
        <c:scaling>
          <c:orientation val="minMax"/>
        </c:scaling>
        <c:axPos val="b"/>
        <c:numFmt formatCode="General" sourceLinked="0"/>
        <c:tickLblPos val="nextTo"/>
        <c:crossAx val="74570368"/>
        <c:crosses val="autoZero"/>
        <c:auto val="1"/>
        <c:lblAlgn val="ctr"/>
        <c:lblOffset val="100"/>
      </c:catAx>
      <c:valAx>
        <c:axId val="74570368"/>
        <c:scaling>
          <c:orientation val="minMax"/>
          <c:max val="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genomic DNA wrt respective mRNA</a:t>
                </a:r>
              </a:p>
            </c:rich>
          </c:tx>
          <c:layout/>
        </c:title>
        <c:numFmt formatCode="General" sourceLinked="1"/>
        <c:tickLblPos val="nextTo"/>
        <c:crossAx val="74568832"/>
        <c:crosses val="autoZero"/>
        <c:crossBetween val="between"/>
      </c:valAx>
    </c:plotArea>
    <c:plotVisOnly val="1"/>
    <c:dispBlanksAs val="gap"/>
  </c:chart>
  <c:printSettings>
    <c:headerFooter/>
    <c:pageMargins b="1" l="0.75000000000000033" r="0.750000000000000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8"/>
  <c:chart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'Sup Fig 1g'!$B$12:$U$12</c:f>
                <c:numCache>
                  <c:formatCode>General</c:formatCode>
                  <c:ptCount val="20"/>
                  <c:pt idx="0">
                    <c:v>4.037696481445991</c:v>
                  </c:pt>
                  <c:pt idx="1">
                    <c:v>3.1286250073445037</c:v>
                  </c:pt>
                  <c:pt idx="2">
                    <c:v>1.0458067852186337</c:v>
                  </c:pt>
                  <c:pt idx="3">
                    <c:v>2.7267128481163918</c:v>
                  </c:pt>
                  <c:pt idx="5">
                    <c:v>19.950973278848696</c:v>
                  </c:pt>
                  <c:pt idx="6">
                    <c:v>16.286849479212773</c:v>
                  </c:pt>
                  <c:pt idx="7">
                    <c:v>17.205690174124577</c:v>
                  </c:pt>
                  <c:pt idx="8">
                    <c:v>21.418256754998989</c:v>
                  </c:pt>
                  <c:pt idx="10">
                    <c:v>10.44078517761003</c:v>
                  </c:pt>
                  <c:pt idx="11">
                    <c:v>18.084482082908416</c:v>
                  </c:pt>
                  <c:pt idx="12">
                    <c:v>22.231573602462309</c:v>
                  </c:pt>
                  <c:pt idx="13">
                    <c:v>24.163051057224408</c:v>
                  </c:pt>
                  <c:pt idx="15">
                    <c:v>16.664273538721471</c:v>
                  </c:pt>
                  <c:pt idx="16">
                    <c:v>15.412041932372492</c:v>
                  </c:pt>
                  <c:pt idx="17">
                    <c:v>7.5726456086443337</c:v>
                  </c:pt>
                  <c:pt idx="18">
                    <c:v>8.5062991861514199</c:v>
                  </c:pt>
                </c:numCache>
              </c:numRef>
            </c:plus>
            <c:minus>
              <c:numRef>
                <c:f>'Sup Fig 1g'!$B$12:$V$12</c:f>
                <c:numCache>
                  <c:formatCode>General</c:formatCode>
                  <c:ptCount val="21"/>
                  <c:pt idx="0">
                    <c:v>4.037696481445991</c:v>
                  </c:pt>
                  <c:pt idx="1">
                    <c:v>3.1286250073445037</c:v>
                  </c:pt>
                  <c:pt idx="2">
                    <c:v>1.0458067852186337</c:v>
                  </c:pt>
                  <c:pt idx="3">
                    <c:v>2.7267128481163918</c:v>
                  </c:pt>
                  <c:pt idx="5">
                    <c:v>19.950973278848696</c:v>
                  </c:pt>
                  <c:pt idx="6">
                    <c:v>16.286849479212773</c:v>
                  </c:pt>
                  <c:pt idx="7">
                    <c:v>17.205690174124577</c:v>
                  </c:pt>
                  <c:pt idx="8">
                    <c:v>21.418256754998989</c:v>
                  </c:pt>
                  <c:pt idx="10">
                    <c:v>10.44078517761003</c:v>
                  </c:pt>
                  <c:pt idx="11">
                    <c:v>18.084482082908416</c:v>
                  </c:pt>
                  <c:pt idx="12">
                    <c:v>22.231573602462309</c:v>
                  </c:pt>
                  <c:pt idx="13">
                    <c:v>24.163051057224408</c:v>
                  </c:pt>
                  <c:pt idx="15">
                    <c:v>16.664273538721471</c:v>
                  </c:pt>
                  <c:pt idx="16">
                    <c:v>15.412041932372492</c:v>
                  </c:pt>
                  <c:pt idx="17">
                    <c:v>7.5726456086443337</c:v>
                  </c:pt>
                  <c:pt idx="18">
                    <c:v>8.5062991861514199</c:v>
                  </c:pt>
                </c:numCache>
              </c:numRef>
            </c:minus>
          </c:errBars>
          <c:cat>
            <c:multiLvlStrRef>
              <c:f>'Sup Fig 1g'!$B$9:$U$10</c:f>
              <c:multiLvlStrCache>
                <c:ptCount val="20"/>
                <c:lvl>
                  <c:pt idx="0">
                    <c:v>noUV</c:v>
                  </c:pt>
                  <c:pt idx="1">
                    <c:v>UV</c:v>
                  </c:pt>
                  <c:pt idx="2">
                    <c:v>noFA</c:v>
                  </c:pt>
                  <c:pt idx="3">
                    <c:v>FA</c:v>
                  </c:pt>
                  <c:pt idx="4">
                    <c:v>FA RNase</c:v>
                  </c:pt>
                  <c:pt idx="5">
                    <c:v>noUV</c:v>
                  </c:pt>
                  <c:pt idx="6">
                    <c:v>UV</c:v>
                  </c:pt>
                  <c:pt idx="7">
                    <c:v>noFA</c:v>
                  </c:pt>
                  <c:pt idx="8">
                    <c:v>FA</c:v>
                  </c:pt>
                  <c:pt idx="9">
                    <c:v>FA RNase</c:v>
                  </c:pt>
                  <c:pt idx="10">
                    <c:v>noUV</c:v>
                  </c:pt>
                  <c:pt idx="11">
                    <c:v>UV</c:v>
                  </c:pt>
                  <c:pt idx="12">
                    <c:v>noFA</c:v>
                  </c:pt>
                  <c:pt idx="13">
                    <c:v>FA</c:v>
                  </c:pt>
                  <c:pt idx="14">
                    <c:v>FA RNase</c:v>
                  </c:pt>
                  <c:pt idx="15">
                    <c:v>noUV</c:v>
                  </c:pt>
                  <c:pt idx="16">
                    <c:v>UV</c:v>
                  </c:pt>
                  <c:pt idx="17">
                    <c:v>noFA</c:v>
                  </c:pt>
                  <c:pt idx="18">
                    <c:v>FA</c:v>
                  </c:pt>
                  <c:pt idx="19">
                    <c:v>FA RNase</c:v>
                  </c:pt>
                </c:lvl>
                <c:lvl>
                  <c:pt idx="0">
                    <c:v>18srRNA</c:v>
                  </c:pt>
                  <c:pt idx="5">
                    <c:v>Tubulin</c:v>
                  </c:pt>
                  <c:pt idx="10">
                    <c:v>Actin</c:v>
                  </c:pt>
                  <c:pt idx="15">
                    <c:v>RPL32</c:v>
                  </c:pt>
                </c:lvl>
              </c:multiLvlStrCache>
            </c:multiLvlStrRef>
          </c:cat>
          <c:val>
            <c:numRef>
              <c:f>'Sup Fig 1g'!$B$11:$U$11</c:f>
              <c:numCache>
                <c:formatCode>General</c:formatCode>
                <c:ptCount val="20"/>
                <c:pt idx="0">
                  <c:v>10.908860666666667</c:v>
                </c:pt>
                <c:pt idx="1">
                  <c:v>12.078487333333333</c:v>
                </c:pt>
                <c:pt idx="2">
                  <c:v>5.3275283333333334</c:v>
                </c:pt>
                <c:pt idx="3">
                  <c:v>5.4409889999999992</c:v>
                </c:pt>
                <c:pt idx="4">
                  <c:v>2.6813630000000002</c:v>
                </c:pt>
                <c:pt idx="5">
                  <c:v>61.151133333333327</c:v>
                </c:pt>
                <c:pt idx="6">
                  <c:v>52.65481333333333</c:v>
                </c:pt>
                <c:pt idx="7">
                  <c:v>46.494016999999992</c:v>
                </c:pt>
                <c:pt idx="8">
                  <c:v>46.779980333333334</c:v>
                </c:pt>
                <c:pt idx="9">
                  <c:v>0.90625999999999995</c:v>
                </c:pt>
                <c:pt idx="10">
                  <c:v>101.44425</c:v>
                </c:pt>
                <c:pt idx="11">
                  <c:v>106.08393666666666</c:v>
                </c:pt>
                <c:pt idx="12">
                  <c:v>93.925430000000006</c:v>
                </c:pt>
                <c:pt idx="13">
                  <c:v>133.27779666666666</c:v>
                </c:pt>
                <c:pt idx="14">
                  <c:v>1.39333</c:v>
                </c:pt>
                <c:pt idx="15">
                  <c:v>55.10946666666667</c:v>
                </c:pt>
                <c:pt idx="16">
                  <c:v>56.021608333333326</c:v>
                </c:pt>
                <c:pt idx="17">
                  <c:v>40.457593666666668</c:v>
                </c:pt>
                <c:pt idx="18">
                  <c:v>32.355589666666667</c:v>
                </c:pt>
                <c:pt idx="19">
                  <c:v>0.20385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79-4C40-B824-C55C91785208}"/>
            </c:ext>
          </c:extLst>
        </c:ser>
        <c:axId val="66751104"/>
        <c:axId val="67502464"/>
      </c:barChart>
      <c:catAx>
        <c:axId val="66751104"/>
        <c:scaling>
          <c:orientation val="minMax"/>
        </c:scaling>
        <c:axPos val="b"/>
        <c:numFmt formatCode="General" sourceLinked="0"/>
        <c:tickLblPos val="nextTo"/>
        <c:crossAx val="67502464"/>
        <c:crosses val="autoZero"/>
        <c:auto val="1"/>
        <c:lblAlgn val="ctr"/>
        <c:lblOffset val="100"/>
      </c:catAx>
      <c:valAx>
        <c:axId val="675024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</a:t>
                </a:r>
                <a:r>
                  <a:rPr lang="en-US" baseline="0"/>
                  <a:t> recovery wrt respective input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66751104"/>
        <c:crosses val="autoZero"/>
        <c:crossBetween val="between"/>
      </c:valAx>
    </c:plotArea>
    <c:plotVisOnly val="1"/>
    <c:dispBlanksAs val="gap"/>
  </c:chart>
  <c:printSettings>
    <c:headerFooter/>
    <c:pageMargins b="1" l="0.75000000000000033" r="0.75000000000000033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8"/>
  <c:chart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'Sup Fig 5d'!$B$14:$I$14</c:f>
                <c:numCache>
                  <c:formatCode>General</c:formatCode>
                  <c:ptCount val="8"/>
                  <c:pt idx="0">
                    <c:v>0.10461660900023106</c:v>
                  </c:pt>
                  <c:pt idx="1">
                    <c:v>2.6883454919909591</c:v>
                  </c:pt>
                  <c:pt idx="2">
                    <c:v>14.303084286479079</c:v>
                  </c:pt>
                  <c:pt idx="3">
                    <c:v>25.191415644858743</c:v>
                  </c:pt>
                  <c:pt idx="4">
                    <c:v>31.755362777792371</c:v>
                  </c:pt>
                  <c:pt idx="5">
                    <c:v>23.957651650078962</c:v>
                  </c:pt>
                  <c:pt idx="6">
                    <c:v>10.765208358412416</c:v>
                  </c:pt>
                  <c:pt idx="7">
                    <c:v>11.881235453783152</c:v>
                  </c:pt>
                </c:numCache>
              </c:numRef>
            </c:plus>
            <c:minus>
              <c:numRef>
                <c:f>'Sup Fig 5d'!$B$14:$I$14</c:f>
                <c:numCache>
                  <c:formatCode>General</c:formatCode>
                  <c:ptCount val="8"/>
                  <c:pt idx="0">
                    <c:v>0.10461660900023106</c:v>
                  </c:pt>
                  <c:pt idx="1">
                    <c:v>2.6883454919909591</c:v>
                  </c:pt>
                  <c:pt idx="2">
                    <c:v>14.303084286479079</c:v>
                  </c:pt>
                  <c:pt idx="3">
                    <c:v>25.191415644858743</c:v>
                  </c:pt>
                  <c:pt idx="4">
                    <c:v>31.755362777792371</c:v>
                  </c:pt>
                  <c:pt idx="5">
                    <c:v>23.957651650078962</c:v>
                  </c:pt>
                  <c:pt idx="6">
                    <c:v>10.765208358412416</c:v>
                  </c:pt>
                  <c:pt idx="7">
                    <c:v>11.881235453783152</c:v>
                  </c:pt>
                </c:numCache>
              </c:numRef>
            </c:minus>
          </c:errBars>
          <c:cat>
            <c:multiLvlStrRef>
              <c:f>'Sup Fig 5d'!$B$11:$I$12</c:f>
              <c:multiLvlStrCache>
                <c:ptCount val="8"/>
                <c:lvl>
                  <c:pt idx="0">
                    <c:v>noUV</c:v>
                  </c:pt>
                  <c:pt idx="1">
                    <c:v>UV</c:v>
                  </c:pt>
                  <c:pt idx="2">
                    <c:v>noUV</c:v>
                  </c:pt>
                  <c:pt idx="3">
                    <c:v>UV</c:v>
                  </c:pt>
                  <c:pt idx="4">
                    <c:v>noUV</c:v>
                  </c:pt>
                  <c:pt idx="5">
                    <c:v>UV</c:v>
                  </c:pt>
                  <c:pt idx="6">
                    <c:v>noUV</c:v>
                  </c:pt>
                  <c:pt idx="7">
                    <c:v>UV</c:v>
                  </c:pt>
                </c:lvl>
                <c:lvl>
                  <c:pt idx="0">
                    <c:v>18srRNA</c:v>
                  </c:pt>
                  <c:pt idx="2">
                    <c:v>Actin</c:v>
                  </c:pt>
                  <c:pt idx="4">
                    <c:v>Tubulin</c:v>
                  </c:pt>
                  <c:pt idx="6">
                    <c:v>Rpl32</c:v>
                  </c:pt>
                </c:lvl>
              </c:multiLvlStrCache>
            </c:multiLvlStrRef>
          </c:cat>
          <c:val>
            <c:numRef>
              <c:f>'Sup Fig 5d'!$B$13:$I$13</c:f>
              <c:numCache>
                <c:formatCode>General</c:formatCode>
                <c:ptCount val="8"/>
                <c:pt idx="0">
                  <c:v>1.3079198453333334</c:v>
                </c:pt>
                <c:pt idx="1">
                  <c:v>3.7274371336666667</c:v>
                </c:pt>
                <c:pt idx="2">
                  <c:v>54.138818733333331</c:v>
                </c:pt>
                <c:pt idx="3">
                  <c:v>46.481366666666666</c:v>
                </c:pt>
                <c:pt idx="4">
                  <c:v>96.109320000000011</c:v>
                </c:pt>
                <c:pt idx="5">
                  <c:v>101.23084666666666</c:v>
                </c:pt>
                <c:pt idx="6">
                  <c:v>87.291213333333346</c:v>
                </c:pt>
                <c:pt idx="7">
                  <c:v>90.245286666666672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21-7D48-B845-19BFEF519EB1}"/>
            </c:ext>
          </c:extLst>
        </c:ser>
        <c:axId val="83270656"/>
        <c:axId val="83280640"/>
      </c:barChart>
      <c:catAx>
        <c:axId val="83270656"/>
        <c:scaling>
          <c:orientation val="minMax"/>
        </c:scaling>
        <c:axPos val="b"/>
        <c:numFmt formatCode="General" sourceLinked="0"/>
        <c:tickLblPos val="nextTo"/>
        <c:crossAx val="83280640"/>
        <c:crosses val="autoZero"/>
        <c:auto val="1"/>
        <c:lblAlgn val="ctr"/>
        <c:lblOffset val="100"/>
      </c:catAx>
      <c:valAx>
        <c:axId val="832806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</a:t>
                </a:r>
                <a:r>
                  <a:rPr lang="en-US" baseline="0"/>
                  <a:t> recovery wrt respective Input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83270656"/>
        <c:crosses val="autoZero"/>
        <c:crossBetween val="between"/>
      </c:valAx>
    </c:plotArea>
    <c:plotVisOnly val="1"/>
    <c:dispBlanksAs val="gap"/>
  </c:chart>
  <c:printSettings>
    <c:headerFooter/>
    <c:pageMargins b="1" l="0.75000000000000033" r="0.75000000000000033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8"/>
  <c:chart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'Sup Fig 6e'!$B$13:$I$13</c:f>
                <c:numCache>
                  <c:formatCode>General</c:formatCode>
                  <c:ptCount val="8"/>
                  <c:pt idx="0">
                    <c:v>1.0366348872795064</c:v>
                  </c:pt>
                  <c:pt idx="1">
                    <c:v>2.0230500465047832</c:v>
                  </c:pt>
                  <c:pt idx="2">
                    <c:v>3.5147797796779856</c:v>
                  </c:pt>
                  <c:pt idx="3">
                    <c:v>17.121589826172681</c:v>
                  </c:pt>
                  <c:pt idx="4">
                    <c:v>8.4073912792276886</c:v>
                  </c:pt>
                  <c:pt idx="5">
                    <c:v>1.9126014287831878</c:v>
                  </c:pt>
                  <c:pt idx="6">
                    <c:v>7.4325987241093232</c:v>
                  </c:pt>
                  <c:pt idx="7">
                    <c:v>4.0191050129475236</c:v>
                  </c:pt>
                </c:numCache>
              </c:numRef>
            </c:plus>
            <c:minus>
              <c:numRef>
                <c:f>'Sup Fig 6e'!$B$13:$I$13</c:f>
                <c:numCache>
                  <c:formatCode>General</c:formatCode>
                  <c:ptCount val="8"/>
                  <c:pt idx="0">
                    <c:v>1.0366348872795064</c:v>
                  </c:pt>
                  <c:pt idx="1">
                    <c:v>2.0230500465047832</c:v>
                  </c:pt>
                  <c:pt idx="2">
                    <c:v>3.5147797796779856</c:v>
                  </c:pt>
                  <c:pt idx="3">
                    <c:v>17.121589826172681</c:v>
                  </c:pt>
                  <c:pt idx="4">
                    <c:v>8.4073912792276886</c:v>
                  </c:pt>
                  <c:pt idx="5">
                    <c:v>1.9126014287831878</c:v>
                  </c:pt>
                  <c:pt idx="6">
                    <c:v>7.4325987241093232</c:v>
                  </c:pt>
                  <c:pt idx="7">
                    <c:v>4.0191050129475236</c:v>
                  </c:pt>
                </c:numCache>
              </c:numRef>
            </c:minus>
          </c:errBars>
          <c:cat>
            <c:multiLvlStrRef>
              <c:f>'Sup Fig 6e'!$B$10:$I$11</c:f>
              <c:multiLvlStrCache>
                <c:ptCount val="8"/>
                <c:lvl>
                  <c:pt idx="0">
                    <c:v>NoX</c:v>
                  </c:pt>
                  <c:pt idx="1">
                    <c:v>UV</c:v>
                  </c:pt>
                  <c:pt idx="2">
                    <c:v>NoX</c:v>
                  </c:pt>
                  <c:pt idx="3">
                    <c:v>UV</c:v>
                  </c:pt>
                  <c:pt idx="4">
                    <c:v>NoX</c:v>
                  </c:pt>
                  <c:pt idx="5">
                    <c:v>UV</c:v>
                  </c:pt>
                  <c:pt idx="6">
                    <c:v>NoX</c:v>
                  </c:pt>
                  <c:pt idx="7">
                    <c:v>UV</c:v>
                  </c:pt>
                </c:lvl>
                <c:lvl>
                  <c:pt idx="0">
                    <c:v>18srRNA</c:v>
                  </c:pt>
                  <c:pt idx="2">
                    <c:v>GAPDH</c:v>
                  </c:pt>
                  <c:pt idx="4">
                    <c:v>HPRT</c:v>
                  </c:pt>
                  <c:pt idx="6">
                    <c:v>POLG</c:v>
                  </c:pt>
                </c:lvl>
              </c:multiLvlStrCache>
            </c:multiLvlStrRef>
          </c:cat>
          <c:val>
            <c:numRef>
              <c:f>'Sup Fig 6e'!$B$12:$I$12</c:f>
              <c:numCache>
                <c:formatCode>General</c:formatCode>
                <c:ptCount val="8"/>
                <c:pt idx="0">
                  <c:v>5.4606330000000005</c:v>
                </c:pt>
                <c:pt idx="1">
                  <c:v>6.4166759999999998</c:v>
                </c:pt>
                <c:pt idx="2">
                  <c:v>31.180753333333332</c:v>
                </c:pt>
                <c:pt idx="3">
                  <c:v>40.224930000000001</c:v>
                </c:pt>
                <c:pt idx="4">
                  <c:v>46.109173333333331</c:v>
                </c:pt>
                <c:pt idx="5">
                  <c:v>96.918330190000006</c:v>
                </c:pt>
                <c:pt idx="6">
                  <c:v>73.048653333333334</c:v>
                </c:pt>
                <c:pt idx="7">
                  <c:v>69.882159999999999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5C-ED4D-BABF-9302DE9127B0}"/>
            </c:ext>
          </c:extLst>
        </c:ser>
        <c:axId val="73103232"/>
        <c:axId val="73104768"/>
      </c:barChart>
      <c:catAx>
        <c:axId val="73103232"/>
        <c:scaling>
          <c:orientation val="minMax"/>
        </c:scaling>
        <c:axPos val="b"/>
        <c:numFmt formatCode="General" sourceLinked="0"/>
        <c:tickLblPos val="nextTo"/>
        <c:crossAx val="73104768"/>
        <c:crosses val="autoZero"/>
        <c:auto val="1"/>
        <c:lblAlgn val="ctr"/>
        <c:lblOffset val="100"/>
      </c:catAx>
      <c:valAx>
        <c:axId val="731047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recovery</a:t>
                </a:r>
                <a:r>
                  <a:rPr lang="en-US" baseline="0"/>
                  <a:t> wrt respective input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73103232"/>
        <c:crosses val="autoZero"/>
        <c:crossBetween val="between"/>
      </c:valAx>
    </c:plotArea>
    <c:plotVisOnly val="1"/>
    <c:dispBlanksAs val="gap"/>
  </c:chart>
  <c:printSettings>
    <c:headerFooter/>
    <c:pageMargins b="1" l="0.75000000000000033" r="0.750000000000000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15</xdr:row>
      <xdr:rowOff>177800</xdr:rowOff>
    </xdr:from>
    <xdr:to>
      <xdr:col>9</xdr:col>
      <xdr:colOff>165100</xdr:colOff>
      <xdr:row>37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</xdr:colOff>
      <xdr:row>13</xdr:row>
      <xdr:rowOff>165100</xdr:rowOff>
    </xdr:from>
    <xdr:to>
      <xdr:col>8</xdr:col>
      <xdr:colOff>152400</xdr:colOff>
      <xdr:row>32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177800</xdr:colOff>
      <xdr:row>15</xdr:row>
      <xdr:rowOff>165100</xdr:rowOff>
    </xdr:from>
    <xdr:to>
      <xdr:col>15</xdr:col>
      <xdr:colOff>527050</xdr:colOff>
      <xdr:row>38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6</xdr:col>
      <xdr:colOff>438150</xdr:colOff>
      <xdr:row>30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</xdr:colOff>
      <xdr:row>15</xdr:row>
      <xdr:rowOff>0</xdr:rowOff>
    </xdr:from>
    <xdr:to>
      <xdr:col>7</xdr:col>
      <xdr:colOff>495300</xdr:colOff>
      <xdr:row>29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opLeftCell="A7" workbookViewId="0">
      <selection activeCell="D10" sqref="D10:E10"/>
    </sheetView>
  </sheetViews>
  <sheetFormatPr defaultColWidth="12.44140625" defaultRowHeight="15.6"/>
  <cols>
    <col min="1" max="16384" width="12.44140625" style="2"/>
  </cols>
  <sheetData>
    <row r="1" spans="1:11" ht="18">
      <c r="A1" s="1" t="s">
        <v>0</v>
      </c>
    </row>
    <row r="3" spans="1:11">
      <c r="A3" s="2" t="s">
        <v>1</v>
      </c>
    </row>
    <row r="4" spans="1:11">
      <c r="A4" s="3"/>
      <c r="B4" s="4" t="s">
        <v>2</v>
      </c>
      <c r="C4" s="4"/>
      <c r="D4" s="4" t="s">
        <v>3</v>
      </c>
      <c r="E4" s="4"/>
      <c r="F4" s="4" t="s">
        <v>4</v>
      </c>
      <c r="G4" s="4"/>
      <c r="H4" s="4" t="s">
        <v>5</v>
      </c>
      <c r="I4" s="4"/>
      <c r="J4" s="4" t="s">
        <v>6</v>
      </c>
      <c r="K4" s="4"/>
    </row>
    <row r="5" spans="1:11">
      <c r="A5" s="3"/>
      <c r="B5" s="3" t="s">
        <v>7</v>
      </c>
      <c r="C5" s="3" t="s">
        <v>8</v>
      </c>
      <c r="D5" s="3" t="s">
        <v>7</v>
      </c>
      <c r="E5" s="3" t="s">
        <v>8</v>
      </c>
      <c r="F5" s="3" t="s">
        <v>7</v>
      </c>
      <c r="G5" s="3" t="s">
        <v>8</v>
      </c>
      <c r="H5" s="3" t="s">
        <v>7</v>
      </c>
      <c r="I5" s="3" t="s">
        <v>8</v>
      </c>
      <c r="J5" s="3" t="s">
        <v>7</v>
      </c>
      <c r="K5" s="3" t="s">
        <v>9</v>
      </c>
    </row>
    <row r="6" spans="1:11">
      <c r="A6" s="3" t="s">
        <v>10</v>
      </c>
      <c r="B6" s="3">
        <v>1305.625</v>
      </c>
      <c r="C6" s="3">
        <f>90/3</f>
        <v>30</v>
      </c>
      <c r="D6" s="3">
        <v>879.67500000000007</v>
      </c>
      <c r="E6" s="3">
        <f>56/3</f>
        <v>18.666666666666668</v>
      </c>
      <c r="F6" s="3">
        <v>1216.175</v>
      </c>
      <c r="G6" s="3">
        <f>88/3</f>
        <v>29.333333333333332</v>
      </c>
      <c r="H6" s="3">
        <v>600.02500000000009</v>
      </c>
      <c r="I6" s="3">
        <f>74/3</f>
        <v>24.666666666666668</v>
      </c>
      <c r="J6" s="3">
        <v>72.499999999999986</v>
      </c>
      <c r="K6" s="3">
        <v>39</v>
      </c>
    </row>
    <row r="7" spans="1:11">
      <c r="A7" s="3" t="s">
        <v>11</v>
      </c>
      <c r="B7" s="3">
        <v>1239.9750000000001</v>
      </c>
      <c r="C7" s="3">
        <f>78/3</f>
        <v>26</v>
      </c>
      <c r="D7" s="3">
        <v>761.34999999999991</v>
      </c>
      <c r="E7" s="3">
        <f>50/3</f>
        <v>16.666666666666668</v>
      </c>
      <c r="F7" s="3">
        <v>1320.85</v>
      </c>
      <c r="G7" s="3">
        <f>81/3</f>
        <v>27</v>
      </c>
      <c r="H7" s="3">
        <v>705.35</v>
      </c>
      <c r="I7" s="3">
        <f>68/3</f>
        <v>22.666666666666668</v>
      </c>
      <c r="J7" s="3"/>
      <c r="K7" s="3"/>
    </row>
    <row r="8" spans="1:11">
      <c r="A8" s="3" t="s">
        <v>12</v>
      </c>
      <c r="B8" s="3">
        <v>1200.575</v>
      </c>
      <c r="C8" s="3">
        <f>81/3</f>
        <v>27</v>
      </c>
      <c r="D8" s="3">
        <v>838.35000000000014</v>
      </c>
      <c r="E8" s="3">
        <f>51/3</f>
        <v>17</v>
      </c>
      <c r="F8" s="3">
        <v>1273.5</v>
      </c>
      <c r="G8" s="3">
        <f>80/3</f>
        <v>26.666666666666668</v>
      </c>
      <c r="H8" s="3">
        <v>647.72499999999991</v>
      </c>
      <c r="I8" s="3">
        <f>63/3</f>
        <v>21</v>
      </c>
      <c r="J8" s="3"/>
      <c r="K8" s="3"/>
    </row>
    <row r="10" spans="1:11">
      <c r="A10" s="3"/>
      <c r="B10" s="4" t="s">
        <v>2</v>
      </c>
      <c r="C10" s="4"/>
      <c r="D10" s="4" t="s">
        <v>3</v>
      </c>
      <c r="E10" s="4"/>
      <c r="F10" s="4" t="s">
        <v>4</v>
      </c>
      <c r="G10" s="4"/>
      <c r="H10" s="4" t="s">
        <v>5</v>
      </c>
      <c r="I10" s="4"/>
      <c r="J10" s="4" t="s">
        <v>6</v>
      </c>
      <c r="K10" s="4"/>
    </row>
    <row r="11" spans="1:11">
      <c r="A11" s="3"/>
      <c r="B11" s="3" t="s">
        <v>13</v>
      </c>
      <c r="C11" s="3" t="s">
        <v>9</v>
      </c>
      <c r="D11" s="3" t="s">
        <v>13</v>
      </c>
      <c r="E11" s="3" t="s">
        <v>9</v>
      </c>
      <c r="F11" s="3" t="s">
        <v>13</v>
      </c>
      <c r="G11" s="3" t="s">
        <v>9</v>
      </c>
      <c r="H11" s="3" t="s">
        <v>13</v>
      </c>
      <c r="I11" s="3" t="s">
        <v>9</v>
      </c>
      <c r="J11" s="3" t="s">
        <v>13</v>
      </c>
      <c r="K11" s="3" t="s">
        <v>9</v>
      </c>
    </row>
    <row r="12" spans="1:11">
      <c r="A12" s="3" t="s">
        <v>14</v>
      </c>
      <c r="B12" s="3">
        <f t="shared" ref="B12:I12" si="0">AVERAGE(B6:B8)</f>
        <v>1248.7250000000001</v>
      </c>
      <c r="C12" s="3">
        <f t="shared" si="0"/>
        <v>27.666666666666668</v>
      </c>
      <c r="D12" s="3">
        <f t="shared" si="0"/>
        <v>826.45833333333337</v>
      </c>
      <c r="E12" s="3">
        <f t="shared" si="0"/>
        <v>17.444444444444446</v>
      </c>
      <c r="F12" s="3">
        <f t="shared" si="0"/>
        <v>1270.175</v>
      </c>
      <c r="G12" s="3">
        <f t="shared" si="0"/>
        <v>27.666666666666668</v>
      </c>
      <c r="H12" s="3">
        <f t="shared" si="0"/>
        <v>651.0333333333333</v>
      </c>
      <c r="I12" s="3">
        <f t="shared" si="0"/>
        <v>22.777777777777782</v>
      </c>
      <c r="J12" s="3">
        <v>72.499999999999986</v>
      </c>
      <c r="K12" s="3">
        <v>39</v>
      </c>
    </row>
    <row r="13" spans="1:11">
      <c r="A13" s="3" t="s">
        <v>15</v>
      </c>
      <c r="B13" s="3">
        <f t="shared" ref="B13:I13" si="1">STDEV(B6:B8)</f>
        <v>53.06879968493606</v>
      </c>
      <c r="C13" s="3">
        <f t="shared" si="1"/>
        <v>2.0816659994661144</v>
      </c>
      <c r="D13" s="3">
        <f t="shared" si="1"/>
        <v>60.052145742958203</v>
      </c>
      <c r="E13" s="3">
        <f t="shared" si="1"/>
        <v>1.0715167512214678</v>
      </c>
      <c r="F13" s="3">
        <f t="shared" si="1"/>
        <v>52.416654080551758</v>
      </c>
      <c r="G13" s="3">
        <f t="shared" si="1"/>
        <v>1.4529663145135492</v>
      </c>
      <c r="H13" s="3">
        <f t="shared" si="1"/>
        <v>52.740380244489643</v>
      </c>
      <c r="I13" s="3">
        <f t="shared" si="1"/>
        <v>1.8358568490952929</v>
      </c>
      <c r="J13" s="3"/>
      <c r="K13" s="3"/>
    </row>
  </sheetData>
  <mergeCells count="10">
    <mergeCell ref="B4:C4"/>
    <mergeCell ref="D4:E4"/>
    <mergeCell ref="F4:G4"/>
    <mergeCell ref="H4:I4"/>
    <mergeCell ref="J4:K4"/>
    <mergeCell ref="B10:C10"/>
    <mergeCell ref="D10:E10"/>
    <mergeCell ref="F10:G10"/>
    <mergeCell ref="H10:I10"/>
    <mergeCell ref="J10:K10"/>
  </mergeCells>
  <pageMargins left="0.75" right="0.75" top="1" bottom="1" header="0.5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topLeftCell="A10" workbookViewId="0">
      <selection activeCell="A11" sqref="A11"/>
    </sheetView>
  </sheetViews>
  <sheetFormatPr defaultColWidth="12.44140625" defaultRowHeight="15.6"/>
  <cols>
    <col min="1" max="1" width="16.44140625" style="2" customWidth="1"/>
    <col min="2" max="16384" width="12.44140625" style="2"/>
  </cols>
  <sheetData>
    <row r="1" spans="1:21" ht="18">
      <c r="A1" s="1" t="s">
        <v>21</v>
      </c>
    </row>
    <row r="2" spans="1:21" ht="18">
      <c r="A2" s="9"/>
      <c r="B2" s="5" t="s">
        <v>16</v>
      </c>
      <c r="C2" s="5"/>
      <c r="D2" s="5"/>
      <c r="E2" s="5"/>
      <c r="F2" s="6" t="s">
        <v>17</v>
      </c>
      <c r="G2" s="6"/>
      <c r="H2" s="6"/>
      <c r="I2" s="6"/>
      <c r="J2" s="6" t="s">
        <v>18</v>
      </c>
      <c r="K2" s="6"/>
      <c r="L2" s="6"/>
      <c r="M2" s="6"/>
    </row>
    <row r="3" spans="1:21" ht="18">
      <c r="A3" s="9"/>
      <c r="B3" s="7" t="s">
        <v>19</v>
      </c>
      <c r="C3" s="8" t="s">
        <v>3</v>
      </c>
      <c r="D3" s="8" t="s">
        <v>20</v>
      </c>
      <c r="E3" s="8" t="s">
        <v>5</v>
      </c>
      <c r="F3" s="7" t="s">
        <v>19</v>
      </c>
      <c r="G3" s="8" t="s">
        <v>3</v>
      </c>
      <c r="H3" s="8" t="s">
        <v>20</v>
      </c>
      <c r="I3" s="8" t="s">
        <v>5</v>
      </c>
      <c r="J3" s="7" t="s">
        <v>19</v>
      </c>
      <c r="K3" s="8" t="s">
        <v>3</v>
      </c>
      <c r="L3" s="8" t="s">
        <v>20</v>
      </c>
      <c r="M3" s="8" t="s">
        <v>5</v>
      </c>
      <c r="N3" s="11"/>
      <c r="O3" s="11"/>
      <c r="P3" s="11"/>
      <c r="Q3" s="11"/>
      <c r="R3" s="11"/>
      <c r="S3" s="11"/>
      <c r="T3" s="11"/>
      <c r="U3" s="11"/>
    </row>
    <row r="4" spans="1:21" ht="18">
      <c r="A4" s="9" t="s">
        <v>24</v>
      </c>
      <c r="B4" s="9">
        <v>2.0233020000000001E-2</v>
      </c>
      <c r="C4" s="9">
        <v>0.52261500000000005</v>
      </c>
      <c r="D4" s="9">
        <v>2.459853E-2</v>
      </c>
      <c r="E4" s="9">
        <v>5.9255309999999999E-2</v>
      </c>
      <c r="F4" s="9">
        <v>1.0070000000000001E-3</v>
      </c>
      <c r="G4" s="9">
        <v>1.4781000000000001E-4</v>
      </c>
      <c r="H4" s="9">
        <v>5.3366999999999998E-4</v>
      </c>
      <c r="I4" s="9">
        <v>1.3218999999999999E-4</v>
      </c>
      <c r="J4" s="9">
        <v>5.3366990000000003E-2</v>
      </c>
      <c r="K4" s="9">
        <v>0.2712273</v>
      </c>
      <c r="L4" s="9">
        <v>4.2986620000000003E-2</v>
      </c>
      <c r="M4" s="9">
        <v>0.19813890000000001</v>
      </c>
      <c r="N4" s="11"/>
      <c r="O4" s="11"/>
      <c r="P4" s="11"/>
      <c r="Q4" s="11"/>
      <c r="R4" s="11"/>
      <c r="S4" s="11"/>
      <c r="T4" s="11"/>
      <c r="U4" s="11"/>
    </row>
    <row r="5" spans="1:21" ht="15" customHeight="1">
      <c r="A5" s="9" t="s">
        <v>25</v>
      </c>
      <c r="B5" s="9">
        <v>5.6825790000000001E-2</v>
      </c>
      <c r="C5" s="9">
        <v>0.35854649999999999</v>
      </c>
      <c r="D5" s="9">
        <v>5.1178899999999999E-2</v>
      </c>
      <c r="E5" s="9">
        <v>2.848036E-2</v>
      </c>
      <c r="F5" s="9">
        <v>1.13382E-3</v>
      </c>
      <c r="G5" s="9">
        <v>8.3409000000000001E-4</v>
      </c>
      <c r="H5" s="9">
        <v>4.9423999999999996E-4</v>
      </c>
      <c r="I5" s="9">
        <v>6.5793000000000004E-4</v>
      </c>
      <c r="J5" s="9">
        <v>8.1681030000000002E-2</v>
      </c>
      <c r="K5" s="9">
        <v>0.36613089999999998</v>
      </c>
      <c r="L5" s="9">
        <v>4.8739240000000003E-2</v>
      </c>
      <c r="M5" s="9">
        <v>0.15305530000000001</v>
      </c>
      <c r="N5" s="11"/>
      <c r="O5" s="11"/>
      <c r="P5" s="11"/>
      <c r="Q5" s="11"/>
      <c r="R5" s="11"/>
      <c r="S5" s="11"/>
      <c r="T5" s="11"/>
      <c r="U5" s="11"/>
    </row>
    <row r="6" spans="1:21" ht="15" customHeight="1">
      <c r="A6" s="9" t="s">
        <v>26</v>
      </c>
      <c r="B6" s="9">
        <v>3.22917E-2</v>
      </c>
      <c r="C6" s="9">
        <v>0.20233019999999999</v>
      </c>
      <c r="D6" s="9">
        <v>3.871496E-2</v>
      </c>
      <c r="E6" s="9">
        <v>2.7696459999999999E-2</v>
      </c>
      <c r="F6" s="9">
        <v>6.9570000000000005E-4</v>
      </c>
      <c r="G6" s="9">
        <v>4.2987E-5</v>
      </c>
      <c r="H6" s="9">
        <v>5.9670000000000003E-4</v>
      </c>
      <c r="I6" s="9">
        <v>7.7245999999999999E-5</v>
      </c>
      <c r="J6" s="9">
        <v>0.1207308</v>
      </c>
      <c r="K6" s="9">
        <v>0.2278116</v>
      </c>
      <c r="L6" s="9">
        <v>7.9989009999999999E-2</v>
      </c>
      <c r="M6" s="9">
        <v>5.6430660000000001E-2</v>
      </c>
      <c r="N6" s="11"/>
      <c r="O6" s="11"/>
      <c r="P6" s="11"/>
      <c r="Q6" s="11"/>
      <c r="R6" s="11"/>
      <c r="S6" s="11"/>
      <c r="T6" s="11"/>
      <c r="U6" s="11"/>
    </row>
    <row r="7" spans="1:21" ht="15" customHeight="1">
      <c r="N7" s="11"/>
      <c r="O7" s="11"/>
      <c r="P7" s="11"/>
      <c r="Q7" s="11"/>
      <c r="R7" s="11"/>
      <c r="S7" s="11"/>
      <c r="T7" s="11"/>
      <c r="U7" s="11"/>
    </row>
    <row r="8" spans="1:21" ht="18">
      <c r="A8" s="3"/>
      <c r="B8" s="4" t="s">
        <v>16</v>
      </c>
      <c r="C8" s="4"/>
      <c r="D8" s="4"/>
      <c r="E8" s="4"/>
      <c r="F8" s="6" t="s">
        <v>17</v>
      </c>
      <c r="G8" s="6"/>
      <c r="H8" s="6"/>
      <c r="I8" s="6"/>
      <c r="J8" s="6" t="s">
        <v>18</v>
      </c>
      <c r="K8" s="6"/>
      <c r="L8" s="6"/>
      <c r="M8" s="6"/>
    </row>
    <row r="9" spans="1:21" ht="18">
      <c r="A9" s="3"/>
      <c r="B9" s="7" t="s">
        <v>19</v>
      </c>
      <c r="C9" s="8" t="s">
        <v>3</v>
      </c>
      <c r="D9" s="8" t="s">
        <v>20</v>
      </c>
      <c r="E9" s="8" t="s">
        <v>5</v>
      </c>
      <c r="F9" s="7" t="s">
        <v>19</v>
      </c>
      <c r="G9" s="8" t="s">
        <v>3</v>
      </c>
      <c r="H9" s="8" t="s">
        <v>20</v>
      </c>
      <c r="I9" s="8" t="s">
        <v>5</v>
      </c>
      <c r="J9" s="7" t="s">
        <v>19</v>
      </c>
      <c r="K9" s="8" t="s">
        <v>3</v>
      </c>
      <c r="L9" s="8" t="s">
        <v>20</v>
      </c>
      <c r="M9" s="8" t="s">
        <v>5</v>
      </c>
    </row>
    <row r="10" spans="1:21" ht="18">
      <c r="A10" s="3" t="s">
        <v>27</v>
      </c>
      <c r="B10" s="10">
        <f>AVERAGE(B4:B6)</f>
        <v>3.6450170000000004E-2</v>
      </c>
      <c r="C10" s="10">
        <f t="shared" ref="C10:M10" si="0">AVERAGE(C4:C6)</f>
        <v>0.36116389999999998</v>
      </c>
      <c r="D10" s="10">
        <f t="shared" si="0"/>
        <v>3.8164129999999998E-2</v>
      </c>
      <c r="E10" s="10">
        <f t="shared" si="0"/>
        <v>3.8477376666666667E-2</v>
      </c>
      <c r="F10" s="10">
        <f t="shared" si="0"/>
        <v>9.4550666666666668E-4</v>
      </c>
      <c r="G10" s="10">
        <f t="shared" si="0"/>
        <v>3.4162899999999998E-4</v>
      </c>
      <c r="H10" s="10">
        <f t="shared" si="0"/>
        <v>5.4153666666666665E-4</v>
      </c>
      <c r="I10" s="10">
        <f t="shared" si="0"/>
        <v>2.89122E-4</v>
      </c>
      <c r="J10" s="10">
        <f t="shared" si="0"/>
        <v>8.5259606666666654E-2</v>
      </c>
      <c r="K10" s="10">
        <f t="shared" si="0"/>
        <v>0.28838993333333335</v>
      </c>
      <c r="L10" s="10">
        <f t="shared" si="0"/>
        <v>5.7238290000000004E-2</v>
      </c>
      <c r="M10" s="10">
        <f t="shared" si="0"/>
        <v>0.13587495333333335</v>
      </c>
    </row>
    <row r="11" spans="1:21" ht="18">
      <c r="A11" s="3" t="s">
        <v>23</v>
      </c>
      <c r="B11" s="10">
        <f>STDEV(B4:B6)</f>
        <v>1.8647449118415624E-2</v>
      </c>
      <c r="C11" s="10">
        <f t="shared" ref="C11:L11" si="1">STDEV(C4:C6)</f>
        <v>0.16015844144106195</v>
      </c>
      <c r="D11" s="10">
        <f t="shared" si="1"/>
        <v>1.32987434594739E-2</v>
      </c>
      <c r="E11" s="10">
        <f t="shared" si="1"/>
        <v>1.7998486325406175E-2</v>
      </c>
      <c r="F11" s="10">
        <f t="shared" si="1"/>
        <v>2.2544036047995782E-4</v>
      </c>
      <c r="G11" s="10">
        <f t="shared" si="1"/>
        <v>4.2969214877979796E-4</v>
      </c>
      <c r="H11" s="10">
        <f t="shared" si="1"/>
        <v>5.1681004569699852E-5</v>
      </c>
      <c r="I11" s="10">
        <f t="shared" si="1"/>
        <v>3.2057638158791425E-4</v>
      </c>
      <c r="J11" s="10">
        <f t="shared" si="1"/>
        <v>3.3824183399580203E-2</v>
      </c>
      <c r="K11" s="10">
        <f t="shared" si="1"/>
        <v>7.0738774200033466E-2</v>
      </c>
      <c r="L11" s="10">
        <f t="shared" si="1"/>
        <v>1.991154450576095E-2</v>
      </c>
      <c r="M11" s="10">
        <f>STDEV(M4:M6)</f>
        <v>7.2399444436159352E-2</v>
      </c>
    </row>
    <row r="12" spans="1:21" ht="18">
      <c r="F12" s="11"/>
      <c r="G12" s="11"/>
      <c r="H12" s="11"/>
      <c r="I12" s="11"/>
      <c r="J12" s="11"/>
      <c r="K12" s="11"/>
      <c r="L12" s="11"/>
      <c r="M12" s="11"/>
    </row>
  </sheetData>
  <mergeCells count="6">
    <mergeCell ref="B8:E8"/>
    <mergeCell ref="F8:I8"/>
    <mergeCell ref="J8:M8"/>
    <mergeCell ref="B2:E2"/>
    <mergeCell ref="F2:I2"/>
    <mergeCell ref="J2:M2"/>
  </mergeCells>
  <pageMargins left="0.75" right="0.75" top="1" bottom="1" header="0.5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D7" sqref="D7"/>
    </sheetView>
  </sheetViews>
  <sheetFormatPr defaultColWidth="12.44140625" defaultRowHeight="15.6"/>
  <cols>
    <col min="1" max="16384" width="12.44140625" style="2"/>
  </cols>
  <sheetData>
    <row r="1" spans="1:21" ht="18">
      <c r="A1" s="1" t="s">
        <v>28</v>
      </c>
    </row>
    <row r="2" spans="1:21" ht="18">
      <c r="A2" s="1"/>
    </row>
    <row r="3" spans="1:21">
      <c r="A3" s="3"/>
      <c r="B3" s="4" t="s">
        <v>29</v>
      </c>
      <c r="C3" s="4"/>
      <c r="D3" s="4"/>
      <c r="E3" s="4"/>
      <c r="F3" s="4"/>
      <c r="G3" s="4" t="s">
        <v>30</v>
      </c>
      <c r="H3" s="4"/>
      <c r="I3" s="4"/>
      <c r="J3" s="4"/>
      <c r="K3" s="4"/>
      <c r="L3" s="4" t="s">
        <v>31</v>
      </c>
      <c r="M3" s="4"/>
      <c r="N3" s="4"/>
      <c r="O3" s="4"/>
      <c r="P3" s="4"/>
      <c r="Q3" s="4" t="s">
        <v>32</v>
      </c>
      <c r="R3" s="4"/>
      <c r="S3" s="4"/>
      <c r="T3" s="4"/>
      <c r="U3" s="4"/>
    </row>
    <row r="4" spans="1:21">
      <c r="A4" s="3"/>
      <c r="B4" s="3" t="s">
        <v>19</v>
      </c>
      <c r="C4" s="3" t="s">
        <v>3</v>
      </c>
      <c r="D4" s="3" t="s">
        <v>20</v>
      </c>
      <c r="E4" s="3" t="s">
        <v>5</v>
      </c>
      <c r="F4" s="3" t="s">
        <v>33</v>
      </c>
      <c r="G4" s="3" t="s">
        <v>19</v>
      </c>
      <c r="H4" s="3" t="s">
        <v>3</v>
      </c>
      <c r="I4" s="3" t="s">
        <v>20</v>
      </c>
      <c r="J4" s="3" t="s">
        <v>5</v>
      </c>
      <c r="K4" s="3" t="s">
        <v>33</v>
      </c>
      <c r="L4" s="3" t="s">
        <v>19</v>
      </c>
      <c r="M4" s="3" t="s">
        <v>3</v>
      </c>
      <c r="N4" s="3" t="s">
        <v>20</v>
      </c>
      <c r="O4" s="3" t="s">
        <v>5</v>
      </c>
      <c r="P4" s="3" t="s">
        <v>33</v>
      </c>
      <c r="Q4" s="3" t="s">
        <v>19</v>
      </c>
      <c r="R4" s="3" t="s">
        <v>3</v>
      </c>
      <c r="S4" s="3" t="s">
        <v>20</v>
      </c>
      <c r="T4" s="3" t="s">
        <v>5</v>
      </c>
      <c r="U4" s="3" t="s">
        <v>33</v>
      </c>
    </row>
    <row r="5" spans="1:21">
      <c r="A5" s="3" t="s">
        <v>35</v>
      </c>
      <c r="B5" s="3">
        <v>14.70458</v>
      </c>
      <c r="C5" s="3">
        <v>8.5529620000000008</v>
      </c>
      <c r="D5" s="3">
        <v>4.8124450000000003</v>
      </c>
      <c r="E5" s="3">
        <v>2.2951630000000001</v>
      </c>
      <c r="F5" s="3">
        <v>2.6813630000000002</v>
      </c>
      <c r="G5" s="3">
        <v>82.550600000000003</v>
      </c>
      <c r="H5" s="3">
        <v>38.7791</v>
      </c>
      <c r="I5" s="3">
        <v>29.749099999999999</v>
      </c>
      <c r="J5" s="3">
        <v>24.584700000000002</v>
      </c>
      <c r="K5" s="3">
        <v>0.90625999999999995</v>
      </c>
      <c r="L5" s="3"/>
      <c r="M5" s="3">
        <v>85.211500000000001</v>
      </c>
      <c r="N5" s="3">
        <v>77.168000000000006</v>
      </c>
      <c r="O5" s="3">
        <v>106.723</v>
      </c>
      <c r="P5" s="3">
        <v>1.39333</v>
      </c>
      <c r="Q5" s="3">
        <v>74.122600000000006</v>
      </c>
      <c r="R5" s="3">
        <v>48.218299999999999</v>
      </c>
      <c r="S5" s="3">
        <v>33.933300000000003</v>
      </c>
      <c r="T5" s="3">
        <v>22.562999999999999</v>
      </c>
      <c r="U5" s="3">
        <v>0.20385</v>
      </c>
    </row>
    <row r="6" spans="1:21">
      <c r="A6" s="3" t="s">
        <v>36</v>
      </c>
      <c r="B6" s="3">
        <v>6.6663519999999998</v>
      </c>
      <c r="C6" s="3">
        <v>13.158390000000001</v>
      </c>
      <c r="D6" s="3">
        <v>6.5309710000000001</v>
      </c>
      <c r="E6" s="3">
        <v>7.1270259999999999</v>
      </c>
      <c r="F6" s="3"/>
      <c r="G6" s="3">
        <v>43.063000000000002</v>
      </c>
      <c r="H6" s="3">
        <v>70.586299999999994</v>
      </c>
      <c r="I6" s="3">
        <v>45.6068</v>
      </c>
      <c r="J6" s="3">
        <v>48.429400000000001</v>
      </c>
      <c r="K6" s="3"/>
      <c r="L6" s="3">
        <v>94.061499999999995</v>
      </c>
      <c r="M6" s="3">
        <v>117.072</v>
      </c>
      <c r="N6" s="3">
        <v>85.462699999999998</v>
      </c>
      <c r="O6" s="3">
        <v>139.13999999999999</v>
      </c>
      <c r="P6" s="3"/>
      <c r="Q6" s="3">
        <v>43.039000000000001</v>
      </c>
      <c r="R6" s="3">
        <v>73.774699999999996</v>
      </c>
      <c r="S6" s="3">
        <v>38.677900000000001</v>
      </c>
      <c r="T6" s="3">
        <v>37.912199999999999</v>
      </c>
      <c r="U6" s="3"/>
    </row>
    <row r="7" spans="1:21">
      <c r="A7" s="3" t="s">
        <v>37</v>
      </c>
      <c r="B7" s="3">
        <v>11.355650000000001</v>
      </c>
      <c r="C7" s="3">
        <v>14.52411</v>
      </c>
      <c r="D7" s="3">
        <v>4.6391689999999999</v>
      </c>
      <c r="E7" s="3">
        <v>6.9007779999999999</v>
      </c>
      <c r="F7" s="3"/>
      <c r="G7" s="3">
        <v>57.839799999999997</v>
      </c>
      <c r="H7" s="3">
        <v>48.599040000000002</v>
      </c>
      <c r="I7" s="3">
        <v>64.126150999999993</v>
      </c>
      <c r="J7" s="3">
        <v>67.325840999999997</v>
      </c>
      <c r="K7" s="3"/>
      <c r="L7" s="3">
        <v>108.827</v>
      </c>
      <c r="M7" s="3">
        <v>115.96831</v>
      </c>
      <c r="N7" s="3">
        <v>119.14559</v>
      </c>
      <c r="O7" s="3">
        <v>153.97039000000001</v>
      </c>
      <c r="P7" s="3"/>
      <c r="Q7" s="3">
        <v>48.166800000000002</v>
      </c>
      <c r="R7" s="3">
        <v>46.071824999999997</v>
      </c>
      <c r="S7" s="3">
        <v>48.761581</v>
      </c>
      <c r="T7" s="3">
        <v>36.591569</v>
      </c>
      <c r="U7" s="3"/>
    </row>
    <row r="9" spans="1:21">
      <c r="A9" s="3"/>
      <c r="B9" s="4" t="s">
        <v>29</v>
      </c>
      <c r="C9" s="4"/>
      <c r="D9" s="4"/>
      <c r="E9" s="4"/>
      <c r="F9" s="4"/>
      <c r="G9" s="4" t="s">
        <v>30</v>
      </c>
      <c r="H9" s="4"/>
      <c r="I9" s="4"/>
      <c r="J9" s="4"/>
      <c r="K9" s="4"/>
      <c r="L9" s="4" t="s">
        <v>31</v>
      </c>
      <c r="M9" s="4"/>
      <c r="N9" s="4"/>
      <c r="O9" s="4"/>
      <c r="P9" s="4"/>
      <c r="Q9" s="4" t="s">
        <v>32</v>
      </c>
      <c r="R9" s="4"/>
      <c r="S9" s="4"/>
      <c r="T9" s="4"/>
      <c r="U9" s="4"/>
    </row>
    <row r="10" spans="1:21">
      <c r="A10" s="3"/>
      <c r="B10" s="3" t="s">
        <v>19</v>
      </c>
      <c r="C10" s="3" t="s">
        <v>3</v>
      </c>
      <c r="D10" s="3" t="s">
        <v>20</v>
      </c>
      <c r="E10" s="3" t="s">
        <v>5</v>
      </c>
      <c r="F10" s="3" t="s">
        <v>33</v>
      </c>
      <c r="G10" s="3" t="s">
        <v>19</v>
      </c>
      <c r="H10" s="3" t="s">
        <v>3</v>
      </c>
      <c r="I10" s="3" t="s">
        <v>20</v>
      </c>
      <c r="J10" s="3" t="s">
        <v>5</v>
      </c>
      <c r="K10" s="3" t="s">
        <v>33</v>
      </c>
      <c r="L10" s="3" t="s">
        <v>19</v>
      </c>
      <c r="M10" s="3" t="s">
        <v>3</v>
      </c>
      <c r="N10" s="3" t="s">
        <v>20</v>
      </c>
      <c r="O10" s="3" t="s">
        <v>5</v>
      </c>
      <c r="P10" s="3" t="s">
        <v>33</v>
      </c>
      <c r="Q10" s="3" t="s">
        <v>19</v>
      </c>
      <c r="R10" s="3" t="s">
        <v>3</v>
      </c>
      <c r="S10" s="3" t="s">
        <v>20</v>
      </c>
      <c r="T10" s="3" t="s">
        <v>5</v>
      </c>
      <c r="U10" s="3" t="s">
        <v>33</v>
      </c>
    </row>
    <row r="11" spans="1:21">
      <c r="A11" s="3" t="s">
        <v>34</v>
      </c>
      <c r="B11" s="3">
        <f>AVERAGE(B5:B7)</f>
        <v>10.908860666666667</v>
      </c>
      <c r="C11" s="3">
        <f t="shared" ref="C11:D11" si="0">AVERAGE(C5:C7)</f>
        <v>12.078487333333333</v>
      </c>
      <c r="D11" s="3">
        <f t="shared" si="0"/>
        <v>5.3275283333333334</v>
      </c>
      <c r="E11" s="3">
        <f>AVERAGE(E5:E7)</f>
        <v>5.4409889999999992</v>
      </c>
      <c r="F11" s="3">
        <f>AVERAGE(F5:F7)</f>
        <v>2.6813630000000002</v>
      </c>
      <c r="G11" s="3">
        <f t="shared" ref="G11:U11" si="1">AVERAGE(G5:G7)</f>
        <v>61.151133333333327</v>
      </c>
      <c r="H11" s="3">
        <f t="shared" si="1"/>
        <v>52.65481333333333</v>
      </c>
      <c r="I11" s="3">
        <f t="shared" si="1"/>
        <v>46.494016999999992</v>
      </c>
      <c r="J11" s="3">
        <f t="shared" si="1"/>
        <v>46.779980333333334</v>
      </c>
      <c r="K11" s="3">
        <f t="shared" si="1"/>
        <v>0.90625999999999995</v>
      </c>
      <c r="L11" s="3">
        <f t="shared" si="1"/>
        <v>101.44425</v>
      </c>
      <c r="M11" s="3">
        <f t="shared" si="1"/>
        <v>106.08393666666666</v>
      </c>
      <c r="N11" s="3">
        <f t="shared" si="1"/>
        <v>93.925430000000006</v>
      </c>
      <c r="O11" s="3">
        <f t="shared" si="1"/>
        <v>133.27779666666666</v>
      </c>
      <c r="P11" s="3">
        <f t="shared" si="1"/>
        <v>1.39333</v>
      </c>
      <c r="Q11" s="3">
        <f t="shared" si="1"/>
        <v>55.10946666666667</v>
      </c>
      <c r="R11" s="3">
        <f t="shared" si="1"/>
        <v>56.021608333333326</v>
      </c>
      <c r="S11" s="3">
        <f t="shared" si="1"/>
        <v>40.457593666666668</v>
      </c>
      <c r="T11" s="3">
        <f t="shared" si="1"/>
        <v>32.355589666666667</v>
      </c>
      <c r="U11" s="3">
        <f t="shared" si="1"/>
        <v>0.20385</v>
      </c>
    </row>
    <row r="12" spans="1:21">
      <c r="A12" s="3" t="s">
        <v>23</v>
      </c>
      <c r="B12" s="3">
        <f>STDEV(B5:B7)</f>
        <v>4.037696481445991</v>
      </c>
      <c r="C12" s="3">
        <f t="shared" ref="C12:E12" si="2">STDEV(C5:C7)</f>
        <v>3.1286250073445037</v>
      </c>
      <c r="D12" s="3">
        <f t="shared" si="2"/>
        <v>1.0458067852186337</v>
      </c>
      <c r="E12" s="3">
        <f t="shared" si="2"/>
        <v>2.7267128481163918</v>
      </c>
      <c r="F12" s="3"/>
      <c r="G12" s="3">
        <f t="shared" ref="G12:T12" si="3">STDEV(G5:G7)</f>
        <v>19.950973278848696</v>
      </c>
      <c r="H12" s="3">
        <f t="shared" si="3"/>
        <v>16.286849479212773</v>
      </c>
      <c r="I12" s="3">
        <f t="shared" si="3"/>
        <v>17.205690174124577</v>
      </c>
      <c r="J12" s="3">
        <f t="shared" si="3"/>
        <v>21.418256754998989</v>
      </c>
      <c r="K12" s="3"/>
      <c r="L12" s="3">
        <f t="shared" si="3"/>
        <v>10.44078517761003</v>
      </c>
      <c r="M12" s="3">
        <f t="shared" si="3"/>
        <v>18.084482082908416</v>
      </c>
      <c r="N12" s="3">
        <f t="shared" si="3"/>
        <v>22.231573602462309</v>
      </c>
      <c r="O12" s="3">
        <f t="shared" si="3"/>
        <v>24.163051057224408</v>
      </c>
      <c r="P12" s="3"/>
      <c r="Q12" s="3">
        <f t="shared" si="3"/>
        <v>16.664273538721471</v>
      </c>
      <c r="R12" s="3">
        <f t="shared" si="3"/>
        <v>15.412041932372492</v>
      </c>
      <c r="S12" s="3">
        <f t="shared" si="3"/>
        <v>7.5726456086443337</v>
      </c>
      <c r="T12" s="3">
        <f t="shared" si="3"/>
        <v>8.5062991861514199</v>
      </c>
      <c r="U12" s="3"/>
    </row>
  </sheetData>
  <mergeCells count="8">
    <mergeCell ref="B9:F9"/>
    <mergeCell ref="G9:K9"/>
    <mergeCell ref="L9:P9"/>
    <mergeCell ref="Q9:U9"/>
    <mergeCell ref="B3:F3"/>
    <mergeCell ref="G3:K3"/>
    <mergeCell ref="L3:P3"/>
    <mergeCell ref="Q3:U3"/>
  </mergeCells>
  <pageMargins left="0.75" right="0.75" top="1" bottom="1" header="0.5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D34" sqref="D34"/>
    </sheetView>
  </sheetViews>
  <sheetFormatPr defaultColWidth="12.44140625" defaultRowHeight="15.6"/>
  <cols>
    <col min="1" max="16384" width="12.44140625" style="2"/>
  </cols>
  <sheetData>
    <row r="1" spans="1:9" ht="18">
      <c r="A1" s="1" t="s">
        <v>38</v>
      </c>
    </row>
    <row r="2" spans="1:9" ht="18">
      <c r="A2" s="1"/>
    </row>
    <row r="3" spans="1:9">
      <c r="A3" s="3"/>
      <c r="B3" s="12" t="s">
        <v>29</v>
      </c>
      <c r="C3" s="12"/>
      <c r="D3" s="4" t="s">
        <v>31</v>
      </c>
      <c r="E3" s="4"/>
      <c r="F3" s="4" t="s">
        <v>30</v>
      </c>
      <c r="G3" s="4"/>
      <c r="H3" s="4" t="s">
        <v>39</v>
      </c>
      <c r="I3" s="4"/>
    </row>
    <row r="4" spans="1:9">
      <c r="A4" s="3"/>
      <c r="B4" s="3" t="s">
        <v>19</v>
      </c>
      <c r="C4" s="3" t="s">
        <v>3</v>
      </c>
      <c r="D4" s="3" t="s">
        <v>19</v>
      </c>
      <c r="E4" s="3" t="s">
        <v>3</v>
      </c>
      <c r="F4" s="3" t="s">
        <v>19</v>
      </c>
      <c r="G4" s="3" t="s">
        <v>3</v>
      </c>
      <c r="H4" s="3" t="s">
        <v>19</v>
      </c>
      <c r="I4" s="3" t="s">
        <v>3</v>
      </c>
    </row>
    <row r="5" spans="1:9">
      <c r="A5" s="3" t="s">
        <v>35</v>
      </c>
      <c r="B5" s="15">
        <v>1.246657656</v>
      </c>
      <c r="C5" s="15">
        <v>6.7533336029999997</v>
      </c>
      <c r="D5" s="15">
        <v>62.591483599999997</v>
      </c>
      <c r="E5" s="15">
        <v>74.657769999999999</v>
      </c>
      <c r="F5" s="15">
        <v>132.28870000000001</v>
      </c>
      <c r="G5" s="15">
        <v>119.4746</v>
      </c>
      <c r="H5" s="15">
        <v>87.526790000000005</v>
      </c>
      <c r="I5" s="15">
        <v>98.564189999999996</v>
      </c>
    </row>
    <row r="6" spans="1:9">
      <c r="A6" s="3" t="s">
        <v>36</v>
      </c>
      <c r="B6" s="15">
        <v>1.4287165820000001</v>
      </c>
      <c r="C6" s="15">
        <v>2.8146258849999999</v>
      </c>
      <c r="D6" s="15">
        <v>62.200389399999999</v>
      </c>
      <c r="E6" s="15">
        <v>38.652169999999998</v>
      </c>
      <c r="F6" s="15">
        <v>83.186099999999996</v>
      </c>
      <c r="G6" s="15">
        <v>74.099440000000001</v>
      </c>
      <c r="H6" s="15">
        <v>76.410150000000002</v>
      </c>
      <c r="I6" s="15">
        <v>95.533619999999999</v>
      </c>
    </row>
    <row r="7" spans="1:9">
      <c r="A7" s="3" t="s">
        <v>37</v>
      </c>
      <c r="B7" s="15">
        <v>1.2483852980000001</v>
      </c>
      <c r="C7" s="15">
        <v>1.6143519129999999</v>
      </c>
      <c r="D7" s="15">
        <v>37.624583199999996</v>
      </c>
      <c r="E7" s="15">
        <v>26.134160000000001</v>
      </c>
      <c r="F7" s="15">
        <v>72.853160000000003</v>
      </c>
      <c r="G7" s="15">
        <v>110.1185</v>
      </c>
      <c r="H7" s="15">
        <v>97.936700000000002</v>
      </c>
      <c r="I7" s="15">
        <v>76.638050000000007</v>
      </c>
    </row>
    <row r="11" spans="1:9">
      <c r="A11" s="3"/>
      <c r="B11" s="13" t="s">
        <v>29</v>
      </c>
      <c r="C11" s="14"/>
      <c r="D11" s="4" t="s">
        <v>31</v>
      </c>
      <c r="E11" s="4"/>
      <c r="F11" s="4" t="s">
        <v>30</v>
      </c>
      <c r="G11" s="4"/>
      <c r="H11" s="4" t="s">
        <v>39</v>
      </c>
      <c r="I11" s="4"/>
    </row>
    <row r="12" spans="1:9">
      <c r="A12" s="3"/>
      <c r="B12" s="3" t="s">
        <v>19</v>
      </c>
      <c r="C12" s="3" t="s">
        <v>3</v>
      </c>
      <c r="D12" s="3" t="s">
        <v>19</v>
      </c>
      <c r="E12" s="3" t="s">
        <v>3</v>
      </c>
      <c r="F12" s="3" t="s">
        <v>19</v>
      </c>
      <c r="G12" s="3" t="s">
        <v>3</v>
      </c>
      <c r="H12" s="3" t="s">
        <v>19</v>
      </c>
      <c r="I12" s="3" t="s">
        <v>3</v>
      </c>
    </row>
    <row r="13" spans="1:9">
      <c r="A13" s="3" t="s">
        <v>22</v>
      </c>
      <c r="B13" s="3">
        <f>AVERAGE(B5:B7)</f>
        <v>1.3079198453333334</v>
      </c>
      <c r="C13" s="3">
        <f>AVERAGE(C5:C7)</f>
        <v>3.7274371336666667</v>
      </c>
      <c r="D13" s="3">
        <f t="shared" ref="D13:I13" si="0">AVERAGE(D5:D7)</f>
        <v>54.138818733333331</v>
      </c>
      <c r="E13" s="3">
        <f t="shared" si="0"/>
        <v>46.481366666666666</v>
      </c>
      <c r="F13" s="3">
        <f t="shared" si="0"/>
        <v>96.109320000000011</v>
      </c>
      <c r="G13" s="3">
        <f t="shared" si="0"/>
        <v>101.23084666666666</v>
      </c>
      <c r="H13" s="3">
        <f t="shared" si="0"/>
        <v>87.291213333333346</v>
      </c>
      <c r="I13" s="3">
        <f t="shared" si="0"/>
        <v>90.245286666666672</v>
      </c>
    </row>
    <row r="14" spans="1:9">
      <c r="A14" s="3" t="s">
        <v>23</v>
      </c>
      <c r="B14" s="3">
        <f>STDEV(B5:B7)</f>
        <v>0.10461660900023106</v>
      </c>
      <c r="C14" s="3">
        <f>STDEV(C5:C7)</f>
        <v>2.6883454919909591</v>
      </c>
      <c r="D14" s="3">
        <f t="shared" ref="D14:I14" si="1">STDEV(D5:D7)</f>
        <v>14.303084286479079</v>
      </c>
      <c r="E14" s="3">
        <f t="shared" si="1"/>
        <v>25.191415644858743</v>
      </c>
      <c r="F14" s="3">
        <f t="shared" si="1"/>
        <v>31.755362777792371</v>
      </c>
      <c r="G14" s="3">
        <f t="shared" si="1"/>
        <v>23.957651650078962</v>
      </c>
      <c r="H14" s="3">
        <f t="shared" si="1"/>
        <v>10.765208358412416</v>
      </c>
      <c r="I14" s="3">
        <f t="shared" si="1"/>
        <v>11.881235453783152</v>
      </c>
    </row>
  </sheetData>
  <mergeCells count="8">
    <mergeCell ref="B11:C11"/>
    <mergeCell ref="D11:E11"/>
    <mergeCell ref="F11:G11"/>
    <mergeCell ref="H11:I11"/>
    <mergeCell ref="B3:C3"/>
    <mergeCell ref="D3:E3"/>
    <mergeCell ref="F3:G3"/>
    <mergeCell ref="H3:I3"/>
  </mergeCell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4" workbookViewId="0">
      <selection activeCell="A20" sqref="A20"/>
    </sheetView>
  </sheetViews>
  <sheetFormatPr defaultColWidth="12.44140625" defaultRowHeight="15.6"/>
  <cols>
    <col min="1" max="1" width="16.21875" style="2" customWidth="1"/>
    <col min="2" max="16384" width="12.44140625" style="2"/>
  </cols>
  <sheetData>
    <row r="1" spans="1:9">
      <c r="A1" s="2" t="s">
        <v>40</v>
      </c>
    </row>
    <row r="3" spans="1:9">
      <c r="B3" s="3" t="s">
        <v>29</v>
      </c>
      <c r="C3" s="3"/>
      <c r="D3" s="3" t="s">
        <v>41</v>
      </c>
      <c r="E3" s="3"/>
      <c r="F3" s="3" t="s">
        <v>42</v>
      </c>
      <c r="G3" s="3"/>
      <c r="H3" s="3" t="s">
        <v>43</v>
      </c>
      <c r="I3" s="3"/>
    </row>
    <row r="4" spans="1:9">
      <c r="B4" s="3" t="s">
        <v>44</v>
      </c>
      <c r="C4" s="3" t="s">
        <v>3</v>
      </c>
      <c r="D4" s="3" t="s">
        <v>44</v>
      </c>
      <c r="E4" s="3" t="s">
        <v>3</v>
      </c>
      <c r="F4" s="3" t="s">
        <v>44</v>
      </c>
      <c r="G4" s="3" t="s">
        <v>3</v>
      </c>
      <c r="H4" s="3" t="s">
        <v>44</v>
      </c>
      <c r="I4" s="3" t="s">
        <v>3</v>
      </c>
    </row>
    <row r="5" spans="1:9">
      <c r="B5" s="3">
        <v>6.2848579999999998</v>
      </c>
      <c r="C5" s="3">
        <v>8.7507540000000006</v>
      </c>
      <c r="D5" s="3">
        <v>33.09883</v>
      </c>
      <c r="E5" s="3">
        <v>59.717359999999999</v>
      </c>
      <c r="F5" s="3">
        <v>36.966050000000003</v>
      </c>
      <c r="G5" s="3">
        <v>95.56591675</v>
      </c>
      <c r="H5" s="3">
        <v>80.830590000000001</v>
      </c>
      <c r="I5" s="3">
        <v>71.946150000000003</v>
      </c>
    </row>
    <row r="6" spans="1:9">
      <c r="B6" s="3">
        <v>5.8002529999999997</v>
      </c>
      <c r="C6" s="3">
        <v>5.1672269999999996</v>
      </c>
      <c r="D6" s="3">
        <v>33.319200000000002</v>
      </c>
      <c r="E6" s="3">
        <v>27.618169999999999</v>
      </c>
      <c r="F6" s="3">
        <v>53.506810000000002</v>
      </c>
      <c r="G6" s="3">
        <v>98.270743629999998</v>
      </c>
      <c r="H6" s="3">
        <v>72.292109999999994</v>
      </c>
      <c r="I6" s="3">
        <v>72.449910000000003</v>
      </c>
    </row>
    <row r="7" spans="1:9">
      <c r="B7" s="3">
        <v>4.2967880000000003</v>
      </c>
      <c r="C7" s="3">
        <v>5.3320470000000002</v>
      </c>
      <c r="D7" s="3">
        <v>27.124230000000001</v>
      </c>
      <c r="E7" s="3">
        <v>33.339260000000003</v>
      </c>
      <c r="F7" s="3">
        <v>47.854660000000003</v>
      </c>
      <c r="G7" s="3"/>
      <c r="H7" s="3">
        <v>66.023259999999993</v>
      </c>
      <c r="I7" s="3">
        <v>65.250420000000005</v>
      </c>
    </row>
    <row r="10" spans="1:9">
      <c r="A10" s="3"/>
      <c r="B10" s="3" t="s">
        <v>29</v>
      </c>
      <c r="C10" s="3"/>
      <c r="D10" s="3" t="s">
        <v>41</v>
      </c>
      <c r="E10" s="3"/>
      <c r="F10" s="3" t="s">
        <v>42</v>
      </c>
      <c r="G10" s="3"/>
      <c r="H10" s="3" t="s">
        <v>43</v>
      </c>
      <c r="I10" s="3"/>
    </row>
    <row r="11" spans="1:9">
      <c r="A11" s="3"/>
      <c r="B11" s="3" t="s">
        <v>44</v>
      </c>
      <c r="C11" s="3" t="s">
        <v>3</v>
      </c>
      <c r="D11" s="3" t="s">
        <v>44</v>
      </c>
      <c r="E11" s="3" t="s">
        <v>3</v>
      </c>
      <c r="F11" s="3" t="s">
        <v>44</v>
      </c>
      <c r="G11" s="3" t="s">
        <v>3</v>
      </c>
      <c r="H11" s="3" t="s">
        <v>44</v>
      </c>
      <c r="I11" s="3" t="s">
        <v>3</v>
      </c>
    </row>
    <row r="12" spans="1:9">
      <c r="A12" s="3" t="s">
        <v>45</v>
      </c>
      <c r="B12" s="3">
        <f>AVERAGE(B5:B7)</f>
        <v>5.4606330000000005</v>
      </c>
      <c r="C12" s="3">
        <f t="shared" ref="C12:I12" si="0">AVERAGE(C5:C7)</f>
        <v>6.4166759999999998</v>
      </c>
      <c r="D12" s="3">
        <f t="shared" si="0"/>
        <v>31.180753333333332</v>
      </c>
      <c r="E12" s="3">
        <f t="shared" si="0"/>
        <v>40.224930000000001</v>
      </c>
      <c r="F12" s="3">
        <f t="shared" si="0"/>
        <v>46.109173333333331</v>
      </c>
      <c r="G12" s="3">
        <f t="shared" si="0"/>
        <v>96.918330190000006</v>
      </c>
      <c r="H12" s="3">
        <f t="shared" si="0"/>
        <v>73.048653333333334</v>
      </c>
      <c r="I12" s="3">
        <f t="shared" si="0"/>
        <v>69.882159999999999</v>
      </c>
    </row>
    <row r="13" spans="1:9">
      <c r="A13" s="3" t="s">
        <v>23</v>
      </c>
      <c r="B13" s="3">
        <f>STDEV(B5:B7)</f>
        <v>1.0366348872795064</v>
      </c>
      <c r="C13" s="3">
        <f t="shared" ref="C13:I13" si="1">STDEV(C5:C7)</f>
        <v>2.0230500465047832</v>
      </c>
      <c r="D13" s="3">
        <f t="shared" si="1"/>
        <v>3.5147797796779856</v>
      </c>
      <c r="E13" s="3">
        <f t="shared" si="1"/>
        <v>17.121589826172681</v>
      </c>
      <c r="F13" s="3">
        <f t="shared" si="1"/>
        <v>8.4073912792276886</v>
      </c>
      <c r="G13" s="3">
        <f t="shared" si="1"/>
        <v>1.9126014287831878</v>
      </c>
      <c r="H13" s="3">
        <f t="shared" si="1"/>
        <v>7.4325987241093232</v>
      </c>
      <c r="I13" s="3">
        <f t="shared" si="1"/>
        <v>4.0191050129475236</v>
      </c>
    </row>
    <row r="52" spans="5:5" ht="18">
      <c r="E52" s="1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 Fig 1d</vt:lpstr>
      <vt:lpstr>Sup Fig 1f</vt:lpstr>
      <vt:lpstr>Sup Fig 1g</vt:lpstr>
      <vt:lpstr>Sup Fig 5d</vt:lpstr>
      <vt:lpstr>Sup Fig 6e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PC172</dc:creator>
  <cp:lastModifiedBy>PC172</cp:lastModifiedBy>
  <dcterms:created xsi:type="dcterms:W3CDTF">2019-05-08T21:40:29Z</dcterms:created>
  <dcterms:modified xsi:type="dcterms:W3CDTF">2019-05-08T22:11:31Z</dcterms:modified>
</cp:coreProperties>
</file>