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Tif" ContentType="image/tiff"/>
  <Default Extension="tiff" ContentType="image/tiff"/>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FM group\Dropbox\with Jessel\Thesis papers\1. Phleomycin paper\JAyra-2019_NatComm_R1\"/>
    </mc:Choice>
  </mc:AlternateContent>
  <xr:revisionPtr revIDLastSave="0" documentId="13_ncr:1_{77B9FB5C-4204-4EC1-B24F-4CF1645635CC}" xr6:coauthVersionLast="43" xr6:coauthVersionMax="43" xr10:uidLastSave="{00000000-0000-0000-0000-000000000000}"/>
  <bookViews>
    <workbookView xWindow="-120" yWindow="-120" windowWidth="20730" windowHeight="11160" xr2:uid="{1C48F6A4-47EE-474E-AC92-F1C962E19335}"/>
  </bookViews>
  <sheets>
    <sheet name="Index" sheetId="43" r:id="rId1"/>
    <sheet name="WB Rad53 phosphorylation" sheetId="1" r:id="rId2"/>
    <sheet name="Plasma membrane abscission" sheetId="15" r:id="rId3"/>
    <sheet name="WB Sic1-6HA " sheetId="2" r:id="rId4"/>
    <sheet name="WB Sic1-6HA ∆rad9" sheetId="16" r:id="rId5"/>
    <sheet name="Distances between Centr chr.XII" sheetId="3" r:id="rId6"/>
    <sheet name="Categories for Centr chr.XII" sheetId="4" r:id="rId7"/>
    <sheet name="Other DNA damaging agents" sheetId="17" r:id="rId8"/>
    <sheet name="Interloci distances in chr.V" sheetId="18" r:id="rId9"/>
    <sheet name="Categories - Telom coalescence" sheetId="13" r:id="rId10"/>
    <sheet name="Kinetograms - Telomere chr.XII" sheetId="5" r:id="rId11"/>
    <sheet name="% de novo Anaphase bridges" sheetId="20" r:id="rId12"/>
    <sheet name="Distances between Net1-eCFP" sheetId="9" r:id="rId13"/>
    <sheet name="Net1 coalescence quantification" sheetId="21" r:id="rId14"/>
    <sheet name="Categories for cXIIr-Tel ∆rad9" sheetId="22" r:id="rId15"/>
    <sheet name="Kinetograms in ∆rad9" sheetId="24" r:id="rId16"/>
    <sheet name="Categories for cXIIr-Tel ∆rad52" sheetId="25" r:id="rId17"/>
    <sheet name="Kinetograms in ∆rad52" sheetId="26" r:id="rId18"/>
    <sheet name="% Bridges in ∆rad52" sheetId="27" r:id="rId19"/>
    <sheet name="Clonogenic assays in ∆rad52" sheetId="28" r:id="rId20"/>
    <sheet name="Categories for GFP-Tub1" sheetId="12" r:id="rId21"/>
    <sheet name="Distances between Spc42-mCherry" sheetId="8" r:id="rId22"/>
    <sheet name="Categories for Cin8-mCherry" sheetId="11" r:id="rId23"/>
    <sheet name="Cin8-9myc WB" sheetId="38" r:id="rId24"/>
    <sheet name="Cin8-9myc quantification" sheetId="29" r:id="rId25"/>
    <sheet name="Cin8 phospho-variants quantific" sheetId="30" r:id="rId26"/>
    <sheet name="Survival in Cin8 phosphovariant" sheetId="41" r:id="rId27"/>
    <sheet name="Distances cXIIr-Centr Cin8-AID " sheetId="14" r:id="rId28"/>
    <sheet name="Distances cXIIr-Centr + Noc" sheetId="31" r:id="rId29"/>
    <sheet name="Categories Centr chr.XII +Noc" sheetId="6" r:id="rId30"/>
    <sheet name="Kinet - Telomere chr.XII (+Noc)" sheetId="7" r:id="rId31"/>
    <sheet name="Response to α-F from Telophase" sheetId="32" r:id="rId32"/>
    <sheet name="Rad53-6HA WBs " sheetId="33" r:id="rId33"/>
    <sheet name="Interloci distances cV-Tel" sheetId="34" r:id="rId34"/>
    <sheet name="Distances between H2A-mCherry" sheetId="10" r:id="rId35"/>
    <sheet name="Checkpoint from G1 release" sheetId="35" r:id="rId36"/>
    <sheet name="Distances in I-SceI expression" sheetId="37" r:id="rId37"/>
    <sheet name="Categories in I-SceI expression" sheetId="36" r:id="rId38"/>
    <sheet name="WB Cin8-9myc in cdc14-1" sheetId="42" r:id="rId39"/>
    <sheet name="Gating for FACS" sheetId="40" r:id="rId40"/>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 i="35" l="1"/>
  <c r="N5" i="41"/>
  <c r="M5" i="41"/>
  <c r="L5" i="41"/>
  <c r="I5" i="41"/>
  <c r="H5" i="41"/>
  <c r="G5" i="41"/>
  <c r="D5" i="41"/>
  <c r="C5" i="41"/>
  <c r="B5" i="41"/>
  <c r="J22" i="20"/>
  <c r="I22" i="20"/>
  <c r="H22" i="20"/>
  <c r="K22" i="20"/>
  <c r="K23" i="20"/>
  <c r="D22" i="20"/>
  <c r="D23" i="20"/>
  <c r="C22" i="20"/>
  <c r="B22" i="20"/>
  <c r="E22" i="20"/>
  <c r="E23" i="20"/>
  <c r="K21" i="20"/>
  <c r="E21" i="20"/>
  <c r="K20" i="20"/>
  <c r="E20" i="20"/>
  <c r="K19" i="20"/>
  <c r="E19" i="20"/>
  <c r="J14" i="20"/>
  <c r="K14" i="20"/>
  <c r="K15" i="20"/>
  <c r="I14" i="20"/>
  <c r="I15" i="20"/>
  <c r="H14" i="20"/>
  <c r="H15" i="20"/>
  <c r="D14" i="20"/>
  <c r="E14" i="20"/>
  <c r="E15" i="20"/>
  <c r="C14" i="20"/>
  <c r="B14" i="20"/>
  <c r="K13" i="20"/>
  <c r="E13" i="20"/>
  <c r="K12" i="20"/>
  <c r="E12" i="20"/>
  <c r="K11" i="20"/>
  <c r="E11" i="20"/>
  <c r="D6" i="20"/>
  <c r="C6" i="20"/>
  <c r="B6" i="20"/>
  <c r="E6" i="20"/>
  <c r="E7" i="20"/>
  <c r="E5" i="20"/>
  <c r="E4" i="20"/>
  <c r="E3" i="20"/>
  <c r="C7" i="20"/>
  <c r="B15" i="20"/>
  <c r="I23" i="20"/>
  <c r="D7" i="20"/>
  <c r="C15" i="20"/>
  <c r="C23" i="20"/>
  <c r="J23" i="20"/>
  <c r="B7" i="20"/>
  <c r="D15" i="20"/>
  <c r="J15" i="20"/>
  <c r="B23" i="20"/>
  <c r="H23" i="20"/>
  <c r="H23" i="21"/>
  <c r="I23" i="21"/>
  <c r="G24" i="21"/>
  <c r="G23" i="21"/>
  <c r="C23" i="21"/>
  <c r="B23" i="21"/>
  <c r="I22" i="21"/>
  <c r="D22" i="21"/>
  <c r="I21" i="21"/>
  <c r="D21" i="21"/>
  <c r="I20" i="21"/>
  <c r="D20" i="21"/>
  <c r="H15" i="21"/>
  <c r="G15" i="21"/>
  <c r="D15" i="21"/>
  <c r="C16" i="21"/>
  <c r="C15" i="21"/>
  <c r="B15" i="21"/>
  <c r="I14" i="21"/>
  <c r="D14" i="21"/>
  <c r="I13" i="21"/>
  <c r="D13" i="21"/>
  <c r="I12" i="21"/>
  <c r="D12" i="21"/>
  <c r="D7" i="21"/>
  <c r="B8" i="21"/>
  <c r="C7" i="21"/>
  <c r="C8" i="21"/>
  <c r="B7" i="21"/>
  <c r="D6" i="21"/>
  <c r="D5" i="21"/>
  <c r="D4" i="21"/>
  <c r="D3" i="21"/>
  <c r="G16" i="21"/>
  <c r="I16" i="21"/>
  <c r="D8" i="21"/>
  <c r="B16" i="21"/>
  <c r="D16" i="21"/>
  <c r="D23" i="21"/>
  <c r="C24" i="21"/>
  <c r="H24" i="21"/>
  <c r="I24" i="21"/>
  <c r="I15" i="21"/>
  <c r="H16" i="21"/>
  <c r="B24" i="21"/>
  <c r="D24" i="21"/>
  <c r="P6" i="36"/>
  <c r="O6" i="36"/>
  <c r="N6" i="36"/>
  <c r="Q5" i="36"/>
  <c r="Q4" i="36"/>
  <c r="Q3" i="36"/>
  <c r="J6" i="36"/>
  <c r="I6" i="36"/>
  <c r="H6" i="36"/>
  <c r="K5" i="36"/>
  <c r="K4" i="36"/>
  <c r="K3" i="36"/>
  <c r="D6" i="36"/>
  <c r="C6" i="36"/>
  <c r="C7" i="36"/>
  <c r="B6" i="36"/>
  <c r="B7" i="36"/>
  <c r="E5" i="36"/>
  <c r="E4" i="36"/>
  <c r="E6" i="36"/>
  <c r="E7" i="36"/>
  <c r="E3" i="36"/>
  <c r="Q6" i="36"/>
  <c r="Q7" i="36"/>
  <c r="K6" i="36"/>
  <c r="K7" i="36"/>
  <c r="O7" i="36"/>
  <c r="D7" i="36"/>
  <c r="P7" i="36"/>
  <c r="N7" i="36"/>
  <c r="H7" i="36"/>
  <c r="J7" i="36"/>
  <c r="I7" i="36"/>
  <c r="P7" i="35"/>
  <c r="O7" i="35"/>
  <c r="N7" i="35"/>
  <c r="Q7" i="35"/>
  <c r="J7" i="35"/>
  <c r="J8" i="35"/>
  <c r="I7" i="35"/>
  <c r="H7" i="35"/>
  <c r="K7" i="35"/>
  <c r="Q6" i="35"/>
  <c r="K6" i="35"/>
  <c r="Q5" i="35"/>
  <c r="K5" i="35"/>
  <c r="Q4" i="35"/>
  <c r="K4" i="35"/>
  <c r="Q3" i="35"/>
  <c r="K3" i="35"/>
  <c r="D6" i="35"/>
  <c r="C6" i="35"/>
  <c r="B6" i="35"/>
  <c r="B7" i="35"/>
  <c r="E5" i="35"/>
  <c r="E4" i="35"/>
  <c r="E3" i="35"/>
  <c r="H28" i="32"/>
  <c r="G28" i="32"/>
  <c r="C28" i="32"/>
  <c r="B28" i="32"/>
  <c r="I26" i="32"/>
  <c r="D26" i="32"/>
  <c r="I25" i="32"/>
  <c r="D25" i="32"/>
  <c r="I24" i="32"/>
  <c r="D24" i="32"/>
  <c r="D28" i="32"/>
  <c r="I23" i="32"/>
  <c r="I28" i="32"/>
  <c r="D23" i="32"/>
  <c r="H18" i="32"/>
  <c r="G18" i="32"/>
  <c r="C18" i="32"/>
  <c r="B18" i="32"/>
  <c r="I16" i="32"/>
  <c r="D16" i="32"/>
  <c r="I15" i="32"/>
  <c r="D15" i="32"/>
  <c r="I14" i="32"/>
  <c r="D14" i="32"/>
  <c r="I13" i="32"/>
  <c r="I18" i="32"/>
  <c r="G19" i="32"/>
  <c r="D13" i="32"/>
  <c r="D18" i="32"/>
  <c r="H8" i="32"/>
  <c r="G8" i="32"/>
  <c r="C8" i="32"/>
  <c r="B8" i="32"/>
  <c r="I6" i="32"/>
  <c r="D6" i="32"/>
  <c r="I5" i="32"/>
  <c r="D5" i="32"/>
  <c r="I4" i="32"/>
  <c r="D4" i="32"/>
  <c r="D8" i="32"/>
  <c r="I3" i="32"/>
  <c r="I8" i="32"/>
  <c r="D3" i="32"/>
  <c r="O8" i="35"/>
  <c r="I8" i="35"/>
  <c r="P8" i="35"/>
  <c r="H8" i="35"/>
  <c r="K8" i="35"/>
  <c r="N8" i="35"/>
  <c r="C7" i="35"/>
  <c r="D7" i="35"/>
  <c r="E7" i="35"/>
  <c r="B19" i="32"/>
  <c r="C19" i="32"/>
  <c r="C9" i="32"/>
  <c r="B9" i="32"/>
  <c r="G9" i="32"/>
  <c r="C29" i="32"/>
  <c r="B29" i="32"/>
  <c r="G29" i="32"/>
  <c r="H9" i="32"/>
  <c r="H19" i="32"/>
  <c r="H29" i="32"/>
  <c r="Q8" i="35"/>
  <c r="AR25" i="30"/>
  <c r="AP26" i="30"/>
  <c r="AQ25" i="30"/>
  <c r="AQ26" i="30"/>
  <c r="AP25" i="30"/>
  <c r="AL25" i="30"/>
  <c r="AK25" i="30"/>
  <c r="AG25" i="30"/>
  <c r="AF25" i="30"/>
  <c r="AB25" i="30"/>
  <c r="AA25" i="30"/>
  <c r="AC25" i="30"/>
  <c r="X25" i="30"/>
  <c r="V26" i="30"/>
  <c r="W25" i="30"/>
  <c r="W26" i="30"/>
  <c r="V25" i="30"/>
  <c r="R25" i="30"/>
  <c r="Q25" i="30"/>
  <c r="M25" i="30"/>
  <c r="L25" i="30"/>
  <c r="H25" i="30"/>
  <c r="G25" i="30"/>
  <c r="I25" i="30"/>
  <c r="D25" i="30"/>
  <c r="B26" i="30"/>
  <c r="C25" i="30"/>
  <c r="C26" i="30"/>
  <c r="B25" i="30"/>
  <c r="AR24" i="30"/>
  <c r="AM24" i="30"/>
  <c r="AH24" i="30"/>
  <c r="AC24" i="30"/>
  <c r="X24" i="30"/>
  <c r="S24" i="30"/>
  <c r="N24" i="30"/>
  <c r="I24" i="30"/>
  <c r="D24" i="30"/>
  <c r="AR23" i="30"/>
  <c r="AM23" i="30"/>
  <c r="AH23" i="30"/>
  <c r="AC23" i="30"/>
  <c r="X23" i="30"/>
  <c r="S23" i="30"/>
  <c r="N23" i="30"/>
  <c r="I23" i="30"/>
  <c r="D23" i="30"/>
  <c r="AR22" i="30"/>
  <c r="AM22" i="30"/>
  <c r="AH22" i="30"/>
  <c r="AC22" i="30"/>
  <c r="X22" i="30"/>
  <c r="S22" i="30"/>
  <c r="N22" i="30"/>
  <c r="I22" i="30"/>
  <c r="D22" i="30"/>
  <c r="AQ16" i="30"/>
  <c r="AP16" i="30"/>
  <c r="AR16" i="30"/>
  <c r="AM16" i="30"/>
  <c r="AK17" i="30"/>
  <c r="AL16" i="30"/>
  <c r="AL17" i="30"/>
  <c r="AK16" i="30"/>
  <c r="AG16" i="30"/>
  <c r="AF16" i="30"/>
  <c r="AB16" i="30"/>
  <c r="AA16" i="30"/>
  <c r="W16" i="30"/>
  <c r="V16" i="30"/>
  <c r="X16" i="30"/>
  <c r="S16" i="30"/>
  <c r="Q17" i="30"/>
  <c r="S17" i="30"/>
  <c r="R16" i="30"/>
  <c r="R17" i="30"/>
  <c r="Q16" i="30"/>
  <c r="M16" i="30"/>
  <c r="L16" i="30"/>
  <c r="H16" i="30"/>
  <c r="G16" i="30"/>
  <c r="C16" i="30"/>
  <c r="B16" i="30"/>
  <c r="D16" i="30"/>
  <c r="AR15" i="30"/>
  <c r="AM15" i="30"/>
  <c r="AH15" i="30"/>
  <c r="AC15" i="30"/>
  <c r="X15" i="30"/>
  <c r="S15" i="30"/>
  <c r="N15" i="30"/>
  <c r="I15" i="30"/>
  <c r="D15" i="30"/>
  <c r="AR14" i="30"/>
  <c r="AM14" i="30"/>
  <c r="AH14" i="30"/>
  <c r="AC14" i="30"/>
  <c r="X14" i="30"/>
  <c r="S14" i="30"/>
  <c r="N14" i="30"/>
  <c r="I14" i="30"/>
  <c r="D14" i="30"/>
  <c r="AR13" i="30"/>
  <c r="AM13" i="30"/>
  <c r="AH13" i="30"/>
  <c r="AC13" i="30"/>
  <c r="X13" i="30"/>
  <c r="S13" i="30"/>
  <c r="N13" i="30"/>
  <c r="I13" i="30"/>
  <c r="D13" i="30"/>
  <c r="AQ7" i="30"/>
  <c r="AP7" i="30"/>
  <c r="AL7" i="30"/>
  <c r="AK7" i="30"/>
  <c r="AM7" i="30"/>
  <c r="AH7" i="30"/>
  <c r="AF8" i="30"/>
  <c r="AH8" i="30"/>
  <c r="AG7" i="30"/>
  <c r="AG8" i="30"/>
  <c r="AF7" i="30"/>
  <c r="AB7" i="30"/>
  <c r="AA7" i="30"/>
  <c r="W7" i="30"/>
  <c r="V7" i="30"/>
  <c r="R7" i="30"/>
  <c r="Q7" i="30"/>
  <c r="S7" i="30"/>
  <c r="N7" i="30"/>
  <c r="L8" i="30"/>
  <c r="M7" i="30"/>
  <c r="M8" i="30"/>
  <c r="L7" i="30"/>
  <c r="H7" i="30"/>
  <c r="G7" i="30"/>
  <c r="C7" i="30"/>
  <c r="B7" i="30"/>
  <c r="AR6" i="30"/>
  <c r="AM6" i="30"/>
  <c r="AH6" i="30"/>
  <c r="AC6" i="30"/>
  <c r="X6" i="30"/>
  <c r="S6" i="30"/>
  <c r="N6" i="30"/>
  <c r="I6" i="30"/>
  <c r="D6" i="30"/>
  <c r="AR5" i="30"/>
  <c r="AM5" i="30"/>
  <c r="AH5" i="30"/>
  <c r="AC5" i="30"/>
  <c r="X5" i="30"/>
  <c r="S5" i="30"/>
  <c r="N5" i="30"/>
  <c r="I5" i="30"/>
  <c r="D5" i="30"/>
  <c r="AR4" i="30"/>
  <c r="AM4" i="30"/>
  <c r="AH4" i="30"/>
  <c r="AC4" i="30"/>
  <c r="X4" i="30"/>
  <c r="S4" i="30"/>
  <c r="N4" i="30"/>
  <c r="I4" i="30"/>
  <c r="D4" i="30"/>
  <c r="Q8" i="30"/>
  <c r="R8" i="30"/>
  <c r="AA8" i="30"/>
  <c r="B17" i="30"/>
  <c r="D17" i="30"/>
  <c r="C17" i="30"/>
  <c r="L26" i="30"/>
  <c r="N26" i="30"/>
  <c r="AK8" i="30"/>
  <c r="AM8" i="30"/>
  <c r="AL8" i="30"/>
  <c r="V17" i="30"/>
  <c r="W17" i="30"/>
  <c r="AM17" i="30"/>
  <c r="D26" i="30"/>
  <c r="AF26" i="30"/>
  <c r="AH26" i="30"/>
  <c r="AG17" i="30"/>
  <c r="AP17" i="30"/>
  <c r="AR17" i="30"/>
  <c r="AQ17" i="30"/>
  <c r="G26" i="30"/>
  <c r="H26" i="30"/>
  <c r="Q26" i="30"/>
  <c r="X26" i="30"/>
  <c r="N8" i="30"/>
  <c r="AP8" i="30"/>
  <c r="AR8" i="30"/>
  <c r="AB26" i="30"/>
  <c r="AA26" i="30"/>
  <c r="AC26" i="30"/>
  <c r="AR26" i="30"/>
  <c r="I7" i="30"/>
  <c r="H8" i="30"/>
  <c r="N16" i="30"/>
  <c r="M17" i="30"/>
  <c r="AH16" i="30"/>
  <c r="AF17" i="30"/>
  <c r="AH17" i="30"/>
  <c r="S25" i="30"/>
  <c r="R26" i="30"/>
  <c r="AM25" i="30"/>
  <c r="AL26" i="30"/>
  <c r="D7" i="30"/>
  <c r="C8" i="30"/>
  <c r="X7" i="30"/>
  <c r="W8" i="30"/>
  <c r="AR7" i="30"/>
  <c r="AQ8" i="30"/>
  <c r="I16" i="30"/>
  <c r="H17" i="30"/>
  <c r="AC16" i="30"/>
  <c r="AB17" i="30"/>
  <c r="N25" i="30"/>
  <c r="M26" i="30"/>
  <c r="AH25" i="30"/>
  <c r="AG26" i="30"/>
  <c r="AC7" i="30"/>
  <c r="AB8" i="30"/>
  <c r="AC8" i="30"/>
  <c r="L17" i="30"/>
  <c r="N17" i="30"/>
  <c r="G8" i="30"/>
  <c r="I8" i="30"/>
  <c r="I26" i="30"/>
  <c r="G17" i="30"/>
  <c r="I17" i="30"/>
  <c r="B8" i="30"/>
  <c r="D8" i="30"/>
  <c r="S8" i="30"/>
  <c r="S26" i="30"/>
  <c r="X17" i="30"/>
  <c r="AK26" i="30"/>
  <c r="AM26" i="30"/>
  <c r="AA17" i="30"/>
  <c r="AC17" i="30"/>
  <c r="V8" i="30"/>
  <c r="X8" i="30"/>
  <c r="U26" i="29"/>
  <c r="T26" i="29"/>
  <c r="R26" i="29"/>
  <c r="Q26" i="29"/>
  <c r="J26" i="29"/>
  <c r="W26" i="29"/>
  <c r="I26" i="29"/>
  <c r="G26" i="29"/>
  <c r="F26" i="29"/>
  <c r="U25" i="29"/>
  <c r="T25" i="29"/>
  <c r="Q25" i="29"/>
  <c r="R25" i="29"/>
  <c r="J25" i="29"/>
  <c r="W25" i="29"/>
  <c r="I25" i="29"/>
  <c r="F25" i="29"/>
  <c r="G25" i="29"/>
  <c r="U24" i="29"/>
  <c r="Q24" i="29"/>
  <c r="T24" i="29"/>
  <c r="J24" i="29"/>
  <c r="W24" i="29"/>
  <c r="F24" i="29"/>
  <c r="I24" i="29"/>
  <c r="W23" i="29"/>
  <c r="U23" i="29"/>
  <c r="Q23" i="29"/>
  <c r="T23" i="29"/>
  <c r="J23" i="29"/>
  <c r="F23" i="29"/>
  <c r="I23" i="29"/>
  <c r="U22" i="29"/>
  <c r="T22" i="29"/>
  <c r="R22" i="29"/>
  <c r="Q22" i="29"/>
  <c r="J22" i="29"/>
  <c r="W22" i="29"/>
  <c r="I22" i="29"/>
  <c r="G22" i="29"/>
  <c r="F22" i="29"/>
  <c r="U21" i="29"/>
  <c r="T21" i="29"/>
  <c r="Q21" i="29"/>
  <c r="R21" i="29"/>
  <c r="J21" i="29"/>
  <c r="W21" i="29"/>
  <c r="I21" i="29"/>
  <c r="F21" i="29"/>
  <c r="U20" i="29"/>
  <c r="Q20" i="29"/>
  <c r="T20" i="29"/>
  <c r="J20" i="29"/>
  <c r="W20" i="29"/>
  <c r="F20" i="29"/>
  <c r="I20" i="29"/>
  <c r="R19" i="29"/>
  <c r="Q19" i="29"/>
  <c r="F19" i="29"/>
  <c r="G19" i="29"/>
  <c r="W18" i="29"/>
  <c r="U18" i="29"/>
  <c r="Q18" i="29"/>
  <c r="T18" i="29"/>
  <c r="J18" i="29"/>
  <c r="F18" i="29"/>
  <c r="G18" i="29"/>
  <c r="W12" i="29"/>
  <c r="C39" i="29"/>
  <c r="U12" i="29"/>
  <c r="T12" i="29"/>
  <c r="R12" i="29"/>
  <c r="Q12" i="29"/>
  <c r="J12" i="29"/>
  <c r="I12" i="29"/>
  <c r="G12" i="29"/>
  <c r="F12" i="29"/>
  <c r="U11" i="29"/>
  <c r="T11" i="29"/>
  <c r="Q11" i="29"/>
  <c r="J11" i="29"/>
  <c r="W11" i="29"/>
  <c r="I11" i="29"/>
  <c r="F11" i="29"/>
  <c r="U10" i="29"/>
  <c r="Q10" i="29"/>
  <c r="T10" i="29"/>
  <c r="J10" i="29"/>
  <c r="W10" i="29"/>
  <c r="F10" i="29"/>
  <c r="I10" i="29"/>
  <c r="W9" i="29"/>
  <c r="C36" i="29"/>
  <c r="U9" i="29"/>
  <c r="Q9" i="29"/>
  <c r="T9" i="29"/>
  <c r="J9" i="29"/>
  <c r="F9" i="29"/>
  <c r="G9" i="29"/>
  <c r="W8" i="29"/>
  <c r="C35" i="29"/>
  <c r="U8" i="29"/>
  <c r="T8" i="29"/>
  <c r="R8" i="29"/>
  <c r="Q8" i="29"/>
  <c r="R11" i="29"/>
  <c r="J8" i="29"/>
  <c r="I8" i="29"/>
  <c r="G8" i="29"/>
  <c r="F8" i="29"/>
  <c r="G21" i="29"/>
  <c r="U7" i="29"/>
  <c r="T7" i="29"/>
  <c r="R7" i="29"/>
  <c r="Q7" i="29"/>
  <c r="J7" i="29"/>
  <c r="W7" i="29"/>
  <c r="I7" i="29"/>
  <c r="G7" i="29"/>
  <c r="F7" i="29"/>
  <c r="U6" i="29"/>
  <c r="Q6" i="29"/>
  <c r="T6" i="29"/>
  <c r="J6" i="29"/>
  <c r="W6" i="29"/>
  <c r="F6" i="29"/>
  <c r="I6" i="29"/>
  <c r="R5" i="29"/>
  <c r="Q5" i="29"/>
  <c r="F5" i="29"/>
  <c r="G5" i="29"/>
  <c r="W4" i="29"/>
  <c r="B31" i="29"/>
  <c r="U4" i="29"/>
  <c r="Q4" i="29"/>
  <c r="T4" i="29"/>
  <c r="J4" i="29"/>
  <c r="F4" i="29"/>
  <c r="G4" i="29"/>
  <c r="B34" i="29"/>
  <c r="C34" i="29"/>
  <c r="C37" i="29"/>
  <c r="B37" i="29"/>
  <c r="C38" i="29"/>
  <c r="B38" i="29"/>
  <c r="C33" i="29"/>
  <c r="B33" i="29"/>
  <c r="R4" i="29"/>
  <c r="R9" i="29"/>
  <c r="R18" i="29"/>
  <c r="G23" i="29"/>
  <c r="R23" i="29"/>
  <c r="C31" i="29"/>
  <c r="I4" i="29"/>
  <c r="G6" i="29"/>
  <c r="R6" i="29"/>
  <c r="I9" i="29"/>
  <c r="G10" i="29"/>
  <c r="R10" i="29"/>
  <c r="I18" i="29"/>
  <c r="G20" i="29"/>
  <c r="R20" i="29"/>
  <c r="G24" i="29"/>
  <c r="R24" i="29"/>
  <c r="B35" i="29"/>
  <c r="B39" i="29"/>
  <c r="B36" i="29"/>
  <c r="G11" i="29"/>
  <c r="N13" i="28"/>
  <c r="M13" i="28"/>
  <c r="L13" i="28"/>
  <c r="I13" i="28"/>
  <c r="H13" i="28"/>
  <c r="G13" i="28"/>
  <c r="D13" i="28"/>
  <c r="C13" i="28"/>
  <c r="B13" i="28"/>
  <c r="N6" i="28"/>
  <c r="M6" i="28"/>
  <c r="L6" i="28"/>
  <c r="I6" i="28"/>
  <c r="H6" i="28"/>
  <c r="G6" i="28"/>
  <c r="D6" i="28"/>
  <c r="C6" i="28"/>
  <c r="B6" i="28"/>
  <c r="P8" i="27"/>
  <c r="O8" i="27"/>
  <c r="N8" i="27"/>
  <c r="J8" i="27"/>
  <c r="I8" i="27"/>
  <c r="H8" i="27"/>
  <c r="E8" i="27"/>
  <c r="D8" i="27"/>
  <c r="C8" i="27"/>
  <c r="B8" i="27"/>
  <c r="P7" i="27"/>
  <c r="O7" i="27"/>
  <c r="N7" i="27"/>
  <c r="Q7" i="27"/>
  <c r="J7" i="27"/>
  <c r="I7" i="27"/>
  <c r="H7" i="27"/>
  <c r="K7" i="27"/>
  <c r="D7" i="27"/>
  <c r="C7" i="27"/>
  <c r="B7" i="27"/>
  <c r="E7" i="27"/>
  <c r="Q6" i="27"/>
  <c r="K6" i="27"/>
  <c r="E6" i="27"/>
  <c r="Q5" i="27"/>
  <c r="K5" i="27"/>
  <c r="E5" i="27"/>
  <c r="Q4" i="27"/>
  <c r="K4" i="27"/>
  <c r="E4" i="27"/>
  <c r="Q3" i="27"/>
  <c r="K3" i="27"/>
  <c r="E3" i="27"/>
  <c r="P7" i="25"/>
  <c r="O7" i="25"/>
  <c r="N7" i="25"/>
  <c r="Q7" i="25"/>
  <c r="J7" i="25"/>
  <c r="J8" i="25"/>
  <c r="I7" i="25"/>
  <c r="H7" i="25"/>
  <c r="K7" i="25"/>
  <c r="D7" i="25"/>
  <c r="D8" i="25"/>
  <c r="C7" i="25"/>
  <c r="C8" i="25"/>
  <c r="B7" i="25"/>
  <c r="E7" i="25"/>
  <c r="Q6" i="25"/>
  <c r="K6" i="25"/>
  <c r="E6" i="25"/>
  <c r="Q5" i="25"/>
  <c r="K5" i="25"/>
  <c r="E5" i="25"/>
  <c r="Q4" i="25"/>
  <c r="K4" i="25"/>
  <c r="E4" i="25"/>
  <c r="Q3" i="25"/>
  <c r="K3" i="25"/>
  <c r="E3" i="25"/>
  <c r="K8" i="27"/>
  <c r="Q8" i="27"/>
  <c r="O8" i="25"/>
  <c r="I8" i="25"/>
  <c r="P8" i="25"/>
  <c r="N8" i="25"/>
  <c r="B8" i="25"/>
  <c r="E8" i="25"/>
  <c r="H8" i="25"/>
  <c r="K8" i="25"/>
  <c r="Q8" i="25"/>
  <c r="P7" i="22"/>
  <c r="O7" i="22"/>
  <c r="O8" i="22"/>
  <c r="N7" i="22"/>
  <c r="Q7" i="22"/>
  <c r="J7" i="22"/>
  <c r="I7" i="22"/>
  <c r="H7" i="22"/>
  <c r="K7" i="22"/>
  <c r="D7" i="22"/>
  <c r="C7" i="22"/>
  <c r="C8" i="22"/>
  <c r="B7" i="22"/>
  <c r="E7" i="22"/>
  <c r="Q6" i="22"/>
  <c r="K6" i="22"/>
  <c r="E6" i="22"/>
  <c r="Q5" i="22"/>
  <c r="K5" i="22"/>
  <c r="E5" i="22"/>
  <c r="Q4" i="22"/>
  <c r="K4" i="22"/>
  <c r="E4" i="22"/>
  <c r="Q3" i="22"/>
  <c r="K3" i="22"/>
  <c r="E3" i="22"/>
  <c r="J8" i="22"/>
  <c r="D8" i="22"/>
  <c r="I8" i="22"/>
  <c r="P8" i="22"/>
  <c r="H8" i="22"/>
  <c r="B8" i="22"/>
  <c r="E8" i="22"/>
  <c r="N8" i="22"/>
  <c r="Q8" i="22"/>
  <c r="K8" i="22"/>
  <c r="U17" i="15"/>
  <c r="V17" i="15"/>
  <c r="W17" i="15"/>
  <c r="T17" i="15"/>
  <c r="W14" i="15"/>
  <c r="W15" i="15"/>
  <c r="U16" i="15"/>
  <c r="T16" i="15"/>
  <c r="Q14" i="15"/>
  <c r="Q15" i="15"/>
  <c r="Q16" i="15"/>
  <c r="Q17" i="15"/>
  <c r="Q13" i="15"/>
  <c r="P16" i="15"/>
  <c r="O17" i="15"/>
  <c r="P17" i="15"/>
  <c r="N17" i="15"/>
  <c r="O16" i="15"/>
  <c r="N16" i="15"/>
  <c r="J16" i="15"/>
  <c r="I16" i="15"/>
  <c r="I17" i="15"/>
  <c r="H16" i="15"/>
  <c r="J17" i="15"/>
  <c r="H17" i="15"/>
  <c r="B17" i="15"/>
  <c r="L16" i="15"/>
  <c r="D16" i="15"/>
  <c r="D17" i="15"/>
  <c r="C16" i="15"/>
  <c r="C17" i="15"/>
  <c r="B16" i="15"/>
  <c r="K15" i="15"/>
  <c r="E15" i="15"/>
  <c r="K14" i="15"/>
  <c r="E14" i="15"/>
  <c r="W13" i="15"/>
  <c r="K13" i="15"/>
  <c r="E13" i="15"/>
  <c r="E16" i="15"/>
  <c r="E17" i="15"/>
  <c r="U8" i="15"/>
  <c r="V8" i="15"/>
  <c r="W8" i="15"/>
  <c r="T8" i="15"/>
  <c r="W5" i="15"/>
  <c r="W6" i="15"/>
  <c r="W7" i="15"/>
  <c r="V7" i="15"/>
  <c r="U7" i="15"/>
  <c r="T7" i="15"/>
  <c r="W4" i="15"/>
  <c r="Q7" i="15"/>
  <c r="O7" i="15"/>
  <c r="P7" i="15"/>
  <c r="P8" i="15"/>
  <c r="N7" i="15"/>
  <c r="Q5" i="15"/>
  <c r="Q6" i="15"/>
  <c r="Q4" i="15"/>
  <c r="O8" i="15"/>
  <c r="N8" i="15"/>
  <c r="K7" i="15"/>
  <c r="H7" i="15"/>
  <c r="K5" i="15"/>
  <c r="K6" i="15"/>
  <c r="K4" i="15"/>
  <c r="I7" i="15"/>
  <c r="J7" i="15"/>
  <c r="J8" i="15"/>
  <c r="L7" i="15"/>
  <c r="I8" i="15"/>
  <c r="H8" i="15"/>
  <c r="K8" i="15"/>
  <c r="C7" i="15"/>
  <c r="C8" i="15"/>
  <c r="D7" i="15"/>
  <c r="D8" i="15"/>
  <c r="E5" i="15"/>
  <c r="E6" i="15"/>
  <c r="E4" i="15"/>
  <c r="E7" i="15"/>
  <c r="E8" i="15"/>
  <c r="B7" i="15"/>
  <c r="B8" i="15"/>
  <c r="W16" i="15"/>
  <c r="K16" i="15"/>
  <c r="K17" i="15"/>
  <c r="Q8" i="15"/>
  <c r="G103" i="14"/>
  <c r="F103" i="14"/>
  <c r="E103" i="14"/>
  <c r="D103" i="14"/>
  <c r="C103" i="14"/>
  <c r="B103" i="14"/>
  <c r="A103" i="14"/>
  <c r="J26" i="12"/>
  <c r="J27" i="12"/>
  <c r="I26" i="12"/>
  <c r="I27" i="12"/>
  <c r="H26" i="12"/>
  <c r="K26" i="12"/>
  <c r="K27" i="12"/>
  <c r="K25" i="12"/>
  <c r="K24" i="12"/>
  <c r="J19" i="12"/>
  <c r="I19" i="12"/>
  <c r="I20" i="12"/>
  <c r="H19" i="12"/>
  <c r="H20" i="12"/>
  <c r="K18" i="12"/>
  <c r="K17" i="12"/>
  <c r="J12" i="12"/>
  <c r="J13" i="12"/>
  <c r="I12" i="12"/>
  <c r="I13" i="12"/>
  <c r="H12" i="12"/>
  <c r="K11" i="12"/>
  <c r="K10" i="12"/>
  <c r="J5" i="12"/>
  <c r="K5" i="12"/>
  <c r="K6" i="12"/>
  <c r="I5" i="12"/>
  <c r="I6" i="12"/>
  <c r="H5" i="12"/>
  <c r="H6" i="12"/>
  <c r="D5" i="12"/>
  <c r="C5" i="12"/>
  <c r="C6" i="12"/>
  <c r="B5" i="12"/>
  <c r="B6" i="12"/>
  <c r="K4" i="12"/>
  <c r="E4" i="12"/>
  <c r="K3" i="12"/>
  <c r="E3" i="12"/>
  <c r="E5" i="12"/>
  <c r="E6" i="12"/>
  <c r="K19" i="12"/>
  <c r="K20" i="12"/>
  <c r="K12" i="12"/>
  <c r="K13" i="12"/>
  <c r="H13" i="12"/>
  <c r="D6" i="12"/>
  <c r="J20" i="12"/>
  <c r="H27" i="12"/>
  <c r="J6" i="12"/>
</calcChain>
</file>

<file path=xl/sharedStrings.xml><?xml version="1.0" encoding="utf-8"?>
<sst xmlns="http://schemas.openxmlformats.org/spreadsheetml/2006/main" count="742" uniqueCount="219">
  <si>
    <t>FM593</t>
  </si>
  <si>
    <t>Distances between TetO-Centromeres chr. XII, TetR-YFP (µm)</t>
  </si>
  <si>
    <t>During DNA Damage</t>
  </si>
  <si>
    <t>After DNA Damage</t>
  </si>
  <si>
    <t>Non treated cells</t>
  </si>
  <si>
    <t>Phle-treated cells</t>
  </si>
  <si>
    <t>Telophase arrest</t>
  </si>
  <si>
    <t>20'</t>
  </si>
  <si>
    <t>40'</t>
  </si>
  <si>
    <t>60'</t>
  </si>
  <si>
    <t xml:space="preserve">Categories charts </t>
  </si>
  <si>
    <t>60' -Phle</t>
  </si>
  <si>
    <t>60' +Phle</t>
  </si>
  <si>
    <t>Categories</t>
  </si>
  <si>
    <t>&gt;&gt; Reps</t>
  </si>
  <si>
    <t>1. Control phenotype</t>
  </si>
  <si>
    <t>2. Both centromeres close</t>
  </si>
  <si>
    <t>3. One centromere close</t>
  </si>
  <si>
    <t>4. One centromere in the bud neck</t>
  </si>
  <si>
    <t>Independent cells (distances in µm between telomeres chr. XII every 2" for 2')</t>
  </si>
  <si>
    <t>Mock control after Telophase arrest</t>
  </si>
  <si>
    <t>Phleomycin treatment after Telophase arrest</t>
  </si>
  <si>
    <t>60' -Phle +Noc</t>
  </si>
  <si>
    <t>60' +Phle +Noc</t>
  </si>
  <si>
    <t>5. Both centromeres in one cell</t>
  </si>
  <si>
    <t>Independent cells (distances in µm between Telomeres chr. XII every 2" for 2')</t>
  </si>
  <si>
    <t>Nocodazole treatment after Telophase arrest</t>
  </si>
  <si>
    <t>Nocodazole + Phleomycin treatment after Telophase arrest</t>
  </si>
  <si>
    <t>FM2316</t>
  </si>
  <si>
    <t>Distance between Spc42-mCherry (µm)</t>
  </si>
  <si>
    <t>During DNA damage</t>
  </si>
  <si>
    <t>After DNA damage</t>
  </si>
  <si>
    <t>FM2301</t>
  </si>
  <si>
    <t>Distance between Net1-eCFP (µm)</t>
  </si>
  <si>
    <t>FM2354</t>
  </si>
  <si>
    <t>Distance between Hta2-mCherry (µm)</t>
  </si>
  <si>
    <t>FM2317</t>
  </si>
  <si>
    <t>Cin8 Relocalization</t>
  </si>
  <si>
    <t>&gt;&gt;Reps</t>
  </si>
  <si>
    <t>Cin8 at MTs and Nucleoplasm</t>
  </si>
  <si>
    <t>Telophase Control (3h - 37 ºC)</t>
  </si>
  <si>
    <t>Culture was then divided into the following conditions</t>
  </si>
  <si>
    <t>Control (1h  37ºC)</t>
  </si>
  <si>
    <t>Analized fields</t>
  </si>
  <si>
    <t>Elongated</t>
  </si>
  <si>
    <t>Star-like</t>
  </si>
  <si>
    <t>Depolymerized</t>
  </si>
  <si>
    <t>Total</t>
  </si>
  <si>
    <t>%</t>
  </si>
  <si>
    <t>ROS (1h 37ºC + 1mM H2O2)</t>
  </si>
  <si>
    <t>Depolymerization Control (1h 37ºC + 15µg/mL Nocodazole)</t>
  </si>
  <si>
    <t>Double Strand Breaks (1h 37ºC +10µg/mL Phleomycin)</t>
  </si>
  <si>
    <t>FM2070</t>
  </si>
  <si>
    <t>2. Both Telomeres in one cell</t>
  </si>
  <si>
    <t xml:space="preserve">3. Coalescense </t>
  </si>
  <si>
    <t>1h (-,-)</t>
  </si>
  <si>
    <t>1h (+,-)</t>
  </si>
  <si>
    <t>2h (-,-)</t>
  </si>
  <si>
    <t>2h (-,+)</t>
  </si>
  <si>
    <t>2h (+,-)</t>
  </si>
  <si>
    <t>2h (+,+)</t>
  </si>
  <si>
    <t>First symbol --&gt; Presence/abscense of IAA</t>
  </si>
  <si>
    <t>Second symbol --&gt; Presence/abscense of Phleomycin</t>
  </si>
  <si>
    <t>Contracted</t>
  </si>
  <si>
    <t>Resolved</t>
  </si>
  <si>
    <t>Open</t>
  </si>
  <si>
    <t>1h 25Cº</t>
  </si>
  <si>
    <t>2h 25Cº</t>
  </si>
  <si>
    <t>3h 25Cº</t>
  </si>
  <si>
    <t>Mock treatment</t>
  </si>
  <si>
    <t>Phleomycin treatment</t>
  </si>
  <si>
    <t>mock</t>
  </si>
  <si>
    <t>Chr.V</t>
  </si>
  <si>
    <t>Interloci distances between segregated chr.V (µm)</t>
  </si>
  <si>
    <t>Cin8 at SPBs - kMTs</t>
  </si>
  <si>
    <t>Telophase arrest - Operators</t>
  </si>
  <si>
    <t>1h Control - Operators</t>
  </si>
  <si>
    <t>1h +Phle - Operators</t>
  </si>
  <si>
    <t>Telophase arrest - Hoechst</t>
  </si>
  <si>
    <t>1h Control - Hoechst</t>
  </si>
  <si>
    <t>1h +Phle - Hoeschst</t>
  </si>
  <si>
    <t>G1</t>
  </si>
  <si>
    <t>G2</t>
  </si>
  <si>
    <t>Telophase</t>
  </si>
  <si>
    <t>Wild Type</t>
  </si>
  <si>
    <t>Rep1</t>
  </si>
  <si>
    <t>Rep2</t>
  </si>
  <si>
    <t>Rep3</t>
  </si>
  <si>
    <t>Phle</t>
  </si>
  <si>
    <t>% Survival</t>
  </si>
  <si>
    <t>∆rad52</t>
  </si>
  <si>
    <t>unspecific</t>
  </si>
  <si>
    <t>Cin8</t>
  </si>
  <si>
    <t>Cin8-P</t>
  </si>
  <si>
    <t>Total Cin8</t>
  </si>
  <si>
    <t>% norm. Cin8 (rel to Tel)</t>
  </si>
  <si>
    <t>%Cin8-P</t>
  </si>
  <si>
    <t>ratio P/no-P</t>
  </si>
  <si>
    <t>ratio P/no-P
(mean ver &amp; hor)</t>
  </si>
  <si>
    <t>asyn</t>
  </si>
  <si>
    <t>S</t>
  </si>
  <si>
    <t>Tel</t>
  </si>
  <si>
    <t>mock (during)</t>
  </si>
  <si>
    <t>Phle (during)</t>
  </si>
  <si>
    <t>mock (after)</t>
  </si>
  <si>
    <t>Phle (after)</t>
  </si>
  <si>
    <t>mean</t>
  </si>
  <si>
    <t>SEM (n=2)</t>
  </si>
  <si>
    <t>vertical lane measurement (low resolution)</t>
  </si>
  <si>
    <t>horizontal lane measurement (better resolution)</t>
  </si>
  <si>
    <t>1st Rep</t>
  </si>
  <si>
    <t>2nd Rep</t>
  </si>
  <si>
    <t>Cin8-3GFP (WT) 1st Rep</t>
  </si>
  <si>
    <t>Cin8-3GFP (WT) 2nd Rep</t>
  </si>
  <si>
    <t>Cin8-3GFP (WT) 3rd Rep</t>
  </si>
  <si>
    <t>1h Control</t>
  </si>
  <si>
    <t>1h Phleomycin</t>
  </si>
  <si>
    <t>Cin8-3A-3GFP 1st Rep</t>
  </si>
  <si>
    <t>Cin8-3A-3GFP 2nd Rep</t>
  </si>
  <si>
    <t>Cin8-3A-3GFP 3rd Rep</t>
  </si>
  <si>
    <t>Cin8-3D-3GFP 1st Rep</t>
  </si>
  <si>
    <t>Cin8-3D-3GFP 2nd Rep</t>
  </si>
  <si>
    <t>Cin8-3D-3GFP 3rd Rep</t>
  </si>
  <si>
    <t>Interloci distances in Nocodazole presence</t>
  </si>
  <si>
    <t>cXII-Centromere</t>
  </si>
  <si>
    <t>W/Schmoo</t>
  </si>
  <si>
    <t>W/O Schmoo</t>
  </si>
  <si>
    <r>
      <t>1h -Phle_1h-</t>
    </r>
    <r>
      <rPr>
        <b/>
        <sz val="11"/>
        <color theme="0"/>
        <rFont val="Calibri (Cuerpo)"/>
      </rPr>
      <t>αF</t>
    </r>
  </si>
  <si>
    <r>
      <t>1h +Phle_1h-</t>
    </r>
    <r>
      <rPr>
        <b/>
        <sz val="11"/>
        <color theme="0"/>
        <rFont val="Calibri (Cuerpo)"/>
      </rPr>
      <t>αF</t>
    </r>
  </si>
  <si>
    <r>
      <t>1h -Phle_2h-</t>
    </r>
    <r>
      <rPr>
        <b/>
        <sz val="11"/>
        <color theme="0"/>
        <rFont val="Calibri (Cuerpo)"/>
      </rPr>
      <t>αF</t>
    </r>
  </si>
  <si>
    <r>
      <t>1h +Phle_2h-</t>
    </r>
    <r>
      <rPr>
        <b/>
        <sz val="11"/>
        <color theme="0"/>
        <rFont val="Calibri (Cuerpo)"/>
      </rPr>
      <t>αF</t>
    </r>
  </si>
  <si>
    <r>
      <t>1h -Phle_3h-</t>
    </r>
    <r>
      <rPr>
        <b/>
        <sz val="11"/>
        <color theme="0"/>
        <rFont val="Calibri (Cuerpo)"/>
      </rPr>
      <t>αF</t>
    </r>
  </si>
  <si>
    <r>
      <t>1h +Phle_3h-</t>
    </r>
    <r>
      <rPr>
        <b/>
        <sz val="11"/>
        <color theme="0"/>
        <rFont val="Calibri (Cuerpo)"/>
      </rPr>
      <t>αF</t>
    </r>
  </si>
  <si>
    <t>Distance between Telomeres of chr.V (µm)</t>
  </si>
  <si>
    <t>Chr.V-Tel</t>
  </si>
  <si>
    <t>120' from G1 release</t>
  </si>
  <si>
    <t>Mononucleated</t>
  </si>
  <si>
    <t>Bridge</t>
  </si>
  <si>
    <t>Binucleated</t>
  </si>
  <si>
    <t>120' from G1 release + 1h alphaF</t>
  </si>
  <si>
    <t>120' from G1 release + 1h alphaF &amp; 10 µg/mL Phleomycin</t>
  </si>
  <si>
    <t>mock (Raffinose)</t>
  </si>
  <si>
    <t>1h Galactose</t>
  </si>
  <si>
    <t>Distances between chr.V loci after I-SceI - mediated DSB</t>
  </si>
  <si>
    <t>mock (YPRaffinose)</t>
  </si>
  <si>
    <t>I-SceI Induction (YPGalactose)</t>
  </si>
  <si>
    <t>Separated</t>
  </si>
  <si>
    <t>2 signals in the same body/Coalescence/rDNA bridge</t>
  </si>
  <si>
    <t>1h -Phle</t>
  </si>
  <si>
    <t>1h  -Phle (after DNA damge)</t>
  </si>
  <si>
    <t>1h +Phle</t>
  </si>
  <si>
    <t>1h After Phle</t>
  </si>
  <si>
    <t>Segregated</t>
  </si>
  <si>
    <t>CABs</t>
  </si>
  <si>
    <t>Confined</t>
  </si>
  <si>
    <t>1h -Phle (During DNA damage)</t>
  </si>
  <si>
    <t>1h +Phle (During DNA damage)</t>
  </si>
  <si>
    <t>1h -Phle (After DNA damage)</t>
  </si>
  <si>
    <t>1h +Phle (After DNA damage)</t>
  </si>
  <si>
    <t>Cin8-3GFP (Wild Type)</t>
  </si>
  <si>
    <t>Cin8-3A-3GFP</t>
  </si>
  <si>
    <t>Cin8-3D-3GFP</t>
  </si>
  <si>
    <t>0.01% MMS</t>
  </si>
  <si>
    <t>0.2M HU</t>
  </si>
  <si>
    <t>Figure 1:</t>
  </si>
  <si>
    <t>Fig. 1a - WB Rad53 phosphorylation</t>
  </si>
  <si>
    <t>Fig. 1b - Plasma membrane abscission</t>
  </si>
  <si>
    <t>Fig. 1c - WB Sic1-6HA</t>
  </si>
  <si>
    <t>Fig. 1e - WB Sic1-6HA ∆rad9</t>
  </si>
  <si>
    <t>Figure 2:</t>
  </si>
  <si>
    <t>Fig. 2a - Distances between Centr chr.XII</t>
  </si>
  <si>
    <t>Fig. 2b - Categories for Centr chr.XII</t>
  </si>
  <si>
    <t>Fig. 2c - Other DNA damaging agents</t>
  </si>
  <si>
    <t>Fig. 2d - Interloci distances in chr.V</t>
  </si>
  <si>
    <t>Figure 3: </t>
  </si>
  <si>
    <t>Fig. 3a - Categories - Telom coalescence</t>
  </si>
  <si>
    <t>Fig. 3c - Kinetograms - Telomere chr.XII</t>
  </si>
  <si>
    <t>Fig. 3d - % de novo Anaphase bridges</t>
  </si>
  <si>
    <t>Fig. 3f.left - Distances between Net1-eCFP</t>
  </si>
  <si>
    <t>Fig. 3f.right - Net1 coalescence quantification</t>
  </si>
  <si>
    <t>Figure 4:</t>
  </si>
  <si>
    <t>Fig. 4a - Categories for cXIIr-Tel ∆rad9</t>
  </si>
  <si>
    <t>Fig. 4b - Kinetograms in ∆rad9</t>
  </si>
  <si>
    <t>Fig. 4c - Categories for cXIIr-Tel ∆rad52</t>
  </si>
  <si>
    <t>Fig. 4d - Kinetograms in ∆rad52</t>
  </si>
  <si>
    <t>Fig. 4e - % Bridges in ∆rad52</t>
  </si>
  <si>
    <t>Fig. 4f - Clonogenic assays in ∆rad52</t>
  </si>
  <si>
    <t>Figure 5:</t>
  </si>
  <si>
    <t>Fig. 5a - Categories for GFP-Tub1</t>
  </si>
  <si>
    <t>Fig. 5b - Distances between Spc42-mCherry</t>
  </si>
  <si>
    <t>Figure 6:</t>
  </si>
  <si>
    <t>Fig. 6a - Categories for Cin8-mCherry</t>
  </si>
  <si>
    <t>Fig. 6b.up - Cin8-9myc WB</t>
  </si>
  <si>
    <t>Fig. 6b.down - Cin8-9myc quantification</t>
  </si>
  <si>
    <t>Fig. 6c - Cin8 phospho-variants quantific</t>
  </si>
  <si>
    <t>Fig. 6d - Survival in Cin8 phosphovariant</t>
  </si>
  <si>
    <t>Fig. 6e - Distances cXIIr-Centr Cin8-AID</t>
  </si>
  <si>
    <t>Figure 7:</t>
  </si>
  <si>
    <t>Fig. 7a - Distances cXIIr-Centr + Noc</t>
  </si>
  <si>
    <t>Fig. 7b - Categories Centr chr.XII + Noc</t>
  </si>
  <si>
    <t>Fig. 7c - Kinet-Telomere chr.XII (+Noc)</t>
  </si>
  <si>
    <t>Supplementary Figure 1:</t>
  </si>
  <si>
    <t>Fig. S1 - Response to α-F from Telophase</t>
  </si>
  <si>
    <t>Supplementary Figure 3:</t>
  </si>
  <si>
    <t>Fig. S3 - Rad53-6HA WBs</t>
  </si>
  <si>
    <t>Supplementary Figure 4:</t>
  </si>
  <si>
    <t>Fig. S4 - Interloci distances cV-Tel</t>
  </si>
  <si>
    <t>Supplementary Figure 5:</t>
  </si>
  <si>
    <t>Fig. S5a - Distances between H2A-mCherry</t>
  </si>
  <si>
    <t>Supplementary Figure 7:</t>
  </si>
  <si>
    <t>Fig. S7a - Checkpoint from G1 release</t>
  </si>
  <si>
    <t>Fig. S7c - Rad53-6HA WBs</t>
  </si>
  <si>
    <t>Supplementary Figure 8:</t>
  </si>
  <si>
    <t>Fig. S8a - Distances in I-SceI expression</t>
  </si>
  <si>
    <t>Fig. S8b - Categories in I-SceI expression</t>
  </si>
  <si>
    <t>Supplementary Figure 9:</t>
  </si>
  <si>
    <t>Fig. S9b - WB Cin8-9myc in cdc14-1</t>
  </si>
  <si>
    <t>Last sheet: </t>
  </si>
  <si>
    <t>Gating for FACS (gating example for FACS in Fig. 1d and Fig. 1f)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</si>
</sst>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3">
    <font>
      <sz val="12"/>
      <color theme="1"/>
      <name val="Calibri"/>
      <family val="2"/>
      <scheme val="minor"/>
    </font>
    <font>
      <b/>
      <sz val="12"/>
      <color theme="0"/>
      <name val="Calibri"/>
      <family val="2"/>
      <scheme val="minor"/>
    </font>
    <font>
      <b/>
      <sz val="12"/>
      <color theme="0"/>
      <name val="Arial"/>
      <family val="2"/>
    </font>
    <font>
      <b/>
      <sz val="12"/>
      <color theme="1"/>
      <name val="Arial"/>
      <family val="2"/>
    </font>
    <font>
      <sz val="12"/>
      <name val="Arial"/>
      <family val="2"/>
    </font>
    <font>
      <sz val="12"/>
      <color theme="1"/>
      <name val="Arial"/>
      <family val="2"/>
    </font>
    <font>
      <sz val="12"/>
      <name val="Arial"/>
      <family val="2"/>
    </font>
    <font>
      <b/>
      <sz val="12"/>
      <color rgb="FFFFFFFF"/>
      <name val="Arial"/>
      <family val="2"/>
    </font>
    <font>
      <b/>
      <sz val="12"/>
      <color rgb="FF000000"/>
      <name val="Arial"/>
      <family val="2"/>
    </font>
    <font>
      <sz val="12"/>
      <color rgb="FF000000"/>
      <name val="Arial"/>
      <family val="2"/>
    </font>
    <font>
      <sz val="11"/>
      <color theme="1"/>
      <name val="Calibri"/>
      <family val="2"/>
    </font>
    <font>
      <b/>
      <sz val="12"/>
      <color rgb="FFFFFFFF"/>
      <name val="Calibri"/>
      <family val="2"/>
    </font>
    <font>
      <b/>
      <sz val="12"/>
      <color theme="1"/>
      <name val="Calibri"/>
      <family val="2"/>
      <scheme val="minor"/>
    </font>
    <font>
      <sz val="12"/>
      <color theme="0"/>
      <name val="Calibri"/>
      <family val="2"/>
      <scheme val="minor"/>
    </font>
    <font>
      <b/>
      <sz val="12"/>
      <color theme="0"/>
      <name val="Calibri"/>
      <family val="2"/>
    </font>
    <font>
      <sz val="12"/>
      <color theme="1"/>
      <name val="Calibri"/>
      <family val="2"/>
    </font>
    <font>
      <b/>
      <sz val="12"/>
      <color theme="1"/>
      <name val="Calibri"/>
      <family val="2"/>
    </font>
    <font>
      <sz val="12"/>
      <color rgb="FF000000"/>
      <name val="Calibri"/>
      <family val="2"/>
      <scheme val="minor"/>
    </font>
    <font>
      <b/>
      <sz val="11"/>
      <color theme="1"/>
      <name val="Calibri"/>
      <family val="2"/>
      <scheme val="minor"/>
    </font>
    <font>
      <b/>
      <sz val="14"/>
      <color theme="0"/>
      <name val="Calibri"/>
      <family val="2"/>
      <scheme val="minor"/>
    </font>
    <font>
      <b/>
      <sz val="12"/>
      <color theme="0"/>
      <name val="Calibri (Cuerpo)"/>
    </font>
    <font>
      <b/>
      <sz val="11"/>
      <color theme="0"/>
      <name val="Calibri (Cuerpo)"/>
    </font>
    <font>
      <b/>
      <sz val="12"/>
      <color rgb="FF000000"/>
      <name val="Calibri"/>
      <family val="2"/>
      <scheme val="minor"/>
    </font>
  </fonts>
  <fills count="13">
    <fill>
      <patternFill patternType="none"/>
    </fill>
    <fill>
      <patternFill patternType="gray125"/>
    </fill>
    <fill>
      <patternFill patternType="solid">
        <fgColor theme="5" tint="-0.24997711111789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499984740745262"/>
        <bgColor indexed="64"/>
      </patternFill>
    </fill>
    <fill>
      <patternFill patternType="solid">
        <fgColor rgb="FFE26B0A"/>
        <bgColor rgb="FF000000"/>
      </patternFill>
    </fill>
    <fill>
      <patternFill patternType="solid">
        <fgColor rgb="FFFABF8F"/>
        <bgColor rgb="FF000000"/>
      </patternFill>
    </fill>
    <fill>
      <patternFill patternType="solid">
        <fgColor rgb="FFFDE9D9"/>
        <bgColor rgb="FF000000"/>
      </patternFill>
    </fill>
    <fill>
      <patternFill patternType="solid">
        <fgColor rgb="FF974706"/>
        <bgColor rgb="FF000000"/>
      </patternFill>
    </fill>
    <fill>
      <patternFill patternType="solid">
        <fgColor theme="5"/>
        <bgColor indexed="64"/>
      </patternFill>
    </fill>
    <fill>
      <patternFill patternType="solid">
        <fgColor theme="7" tint="0.79998168889431442"/>
        <bgColor indexed="64"/>
      </patternFill>
    </fill>
  </fills>
  <borders count="4">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5">
    <xf numFmtId="0" fontId="0" fillId="0" borderId="0" xfId="0"/>
    <xf numFmtId="0" fontId="3" fillId="4" borderId="0" xfId="0" applyFont="1" applyFill="1" applyAlignment="1">
      <alignment horizontal="center"/>
    </xf>
    <xf numFmtId="0" fontId="3" fillId="4" borderId="1" xfId="0" applyFont="1" applyFill="1" applyBorder="1" applyAlignment="1">
      <alignment horizontal="center"/>
    </xf>
    <xf numFmtId="0" fontId="3" fillId="4" borderId="2" xfId="0" applyFont="1" applyFill="1" applyBorder="1" applyAlignment="1">
      <alignment horizontal="center"/>
    </xf>
    <xf numFmtId="0" fontId="4" fillId="0" borderId="0" xfId="0" applyFont="1"/>
    <xf numFmtId="0" fontId="5" fillId="0" borderId="0" xfId="0" applyFont="1"/>
    <xf numFmtId="0" fontId="3" fillId="5" borderId="3" xfId="0" applyFont="1" applyFill="1" applyBorder="1" applyAlignment="1">
      <alignment horizontal="center"/>
    </xf>
    <xf numFmtId="0" fontId="2" fillId="6" borderId="0" xfId="0" applyFont="1" applyFill="1" applyAlignment="1">
      <alignment horizontal="center"/>
    </xf>
    <xf numFmtId="0" fontId="2" fillId="6" borderId="2" xfId="0" applyFont="1" applyFill="1" applyBorder="1" applyAlignment="1">
      <alignment horizontal="center"/>
    </xf>
    <xf numFmtId="0" fontId="1" fillId="6" borderId="0" xfId="0" applyFont="1" applyFill="1" applyAlignment="1">
      <alignment horizontal="center"/>
    </xf>
    <xf numFmtId="0" fontId="3" fillId="5" borderId="2" xfId="0" applyFont="1" applyFill="1" applyBorder="1"/>
    <xf numFmtId="0" fontId="6" fillId="0" borderId="0" xfId="0" applyFont="1"/>
    <xf numFmtId="0" fontId="6" fillId="0" borderId="2" xfId="0" applyFont="1" applyBorder="1"/>
    <xf numFmtId="0" fontId="8" fillId="9" borderId="0" xfId="0" applyFont="1" applyFill="1"/>
    <xf numFmtId="2" fontId="9" fillId="0" borderId="0" xfId="0" applyNumberFormat="1" applyFont="1"/>
    <xf numFmtId="0" fontId="9" fillId="0" borderId="0" xfId="0" applyFont="1"/>
    <xf numFmtId="0" fontId="8" fillId="8" borderId="2" xfId="0" applyFont="1" applyFill="1" applyBorder="1" applyAlignment="1">
      <alignment horizontal="center"/>
    </xf>
    <xf numFmtId="0" fontId="8" fillId="9" borderId="0" xfId="0" applyFont="1" applyFill="1" applyAlignment="1">
      <alignment horizontal="center"/>
    </xf>
    <xf numFmtId="0" fontId="8" fillId="9" borderId="1" xfId="0" applyFont="1" applyFill="1" applyBorder="1" applyAlignment="1">
      <alignment horizontal="center"/>
    </xf>
    <xf numFmtId="0" fontId="10" fillId="0" borderId="0" xfId="0" applyFont="1"/>
    <xf numFmtId="0" fontId="2" fillId="6" borderId="1" xfId="0" applyFont="1" applyFill="1" applyBorder="1" applyAlignment="1">
      <alignment horizontal="center"/>
    </xf>
    <xf numFmtId="0" fontId="3" fillId="0" borderId="0" xfId="0" applyFont="1"/>
    <xf numFmtId="0" fontId="5" fillId="0" borderId="2" xfId="0" applyFont="1" applyBorder="1"/>
    <xf numFmtId="0" fontId="5" fillId="0" borderId="1" xfId="0" applyFont="1" applyBorder="1"/>
    <xf numFmtId="0" fontId="3" fillId="3" borderId="0" xfId="0" applyFont="1" applyFill="1"/>
    <xf numFmtId="0" fontId="3" fillId="5" borderId="0" xfId="0" applyFont="1" applyFill="1"/>
    <xf numFmtId="0" fontId="8" fillId="9" borderId="3" xfId="0" applyFont="1" applyFill="1" applyBorder="1" applyAlignment="1">
      <alignment horizontal="center"/>
    </xf>
    <xf numFmtId="0" fontId="7" fillId="10" borderId="0" xfId="0" applyFont="1" applyFill="1" applyAlignment="1">
      <alignment horizontal="center"/>
    </xf>
    <xf numFmtId="0" fontId="7" fillId="10" borderId="2" xfId="0" applyFont="1" applyFill="1" applyBorder="1" applyAlignment="1">
      <alignment horizontal="center"/>
    </xf>
    <xf numFmtId="0" fontId="11" fillId="10" borderId="0" xfId="0" applyFont="1" applyFill="1" applyAlignment="1">
      <alignment horizontal="center"/>
    </xf>
    <xf numFmtId="0" fontId="8" fillId="9" borderId="2" xfId="0" applyFont="1" applyFill="1" applyBorder="1"/>
    <xf numFmtId="0" fontId="15" fillId="0" borderId="0" xfId="0" applyFont="1"/>
    <xf numFmtId="0" fontId="15" fillId="5" borderId="0" xfId="0" applyFont="1" applyFill="1"/>
    <xf numFmtId="0" fontId="0" fillId="4" borderId="0" xfId="0" applyFill="1"/>
    <xf numFmtId="0" fontId="1" fillId="11" borderId="0" xfId="0" applyFont="1" applyFill="1"/>
    <xf numFmtId="0" fontId="17" fillId="0" borderId="0" xfId="0" applyFont="1"/>
    <xf numFmtId="0" fontId="13" fillId="11" borderId="0" xfId="0" applyFont="1" applyFill="1"/>
    <xf numFmtId="0" fontId="17" fillId="4" borderId="0" xfId="0" applyFont="1" applyFill="1"/>
    <xf numFmtId="0" fontId="0" fillId="0" borderId="0" xfId="0" applyAlignment="1">
      <alignment horizontal="center" vertical="center"/>
    </xf>
    <xf numFmtId="3" fontId="0" fillId="0" borderId="0" xfId="0" applyNumberFormat="1"/>
    <xf numFmtId="0" fontId="18" fillId="0" borderId="0" xfId="0" applyFont="1"/>
    <xf numFmtId="0" fontId="12" fillId="0" borderId="0" xfId="0" applyFont="1"/>
    <xf numFmtId="0" fontId="18" fillId="0" borderId="0" xfId="0" applyFont="1" applyAlignment="1">
      <alignment vertical="center" wrapText="1"/>
    </xf>
    <xf numFmtId="0" fontId="18" fillId="12" borderId="0" xfId="0" applyFont="1" applyFill="1" applyAlignment="1">
      <alignment horizontal="center" vertical="center" wrapText="1"/>
    </xf>
    <xf numFmtId="0" fontId="0" fillId="12" borderId="0" xfId="0" applyFill="1"/>
    <xf numFmtId="164" fontId="0" fillId="12" borderId="0" xfId="0" applyNumberFormat="1" applyFill="1"/>
    <xf numFmtId="0" fontId="0" fillId="3" borderId="0" xfId="0" applyFill="1" applyAlignment="1">
      <alignment horizontal="center" vertical="center"/>
    </xf>
    <xf numFmtId="0" fontId="0" fillId="3" borderId="0" xfId="0" applyFill="1" applyAlignment="1">
      <alignment horizontal="center" vertical="center" wrapText="1"/>
    </xf>
    <xf numFmtId="0" fontId="18" fillId="3" borderId="0" xfId="0" applyFont="1" applyFill="1" applyAlignment="1">
      <alignment horizontal="center" vertical="center"/>
    </xf>
    <xf numFmtId="0" fontId="18" fillId="3" borderId="0" xfId="0" applyFont="1" applyFill="1" applyAlignment="1">
      <alignment horizontal="center" vertical="center" wrapText="1"/>
    </xf>
    <xf numFmtId="0" fontId="0" fillId="5" borderId="0" xfId="0" applyFill="1"/>
    <xf numFmtId="0" fontId="0" fillId="3" borderId="0" xfId="0" applyFill="1"/>
    <xf numFmtId="0" fontId="12" fillId="3" borderId="0" xfId="0" applyFont="1" applyFill="1"/>
    <xf numFmtId="0" fontId="12" fillId="3" borderId="0" xfId="0" applyFont="1" applyFill="1" applyAlignment="1">
      <alignment horizontal="center"/>
    </xf>
    <xf numFmtId="0" fontId="22" fillId="3" borderId="0" xfId="0" applyFont="1" applyFill="1"/>
    <xf numFmtId="0" fontId="22" fillId="3" borderId="0" xfId="0" applyFont="1" applyFill="1" applyAlignment="1">
      <alignment horizontal="center"/>
    </xf>
    <xf numFmtId="0" fontId="17" fillId="5" borderId="0" xfId="0" applyFont="1" applyFill="1"/>
    <xf numFmtId="0" fontId="1" fillId="6" borderId="0" xfId="0" applyFont="1" applyFill="1"/>
    <xf numFmtId="0" fontId="14" fillId="6" borderId="0" xfId="0" applyFont="1" applyFill="1" applyAlignment="1">
      <alignment horizontal="center"/>
    </xf>
    <xf numFmtId="0" fontId="16" fillId="11"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3" borderId="1" xfId="0" applyFont="1" applyFill="1" applyBorder="1" applyAlignment="1">
      <alignment horizontal="center"/>
    </xf>
    <xf numFmtId="0" fontId="3" fillId="3" borderId="0" xfId="0" applyFont="1" applyFill="1" applyAlignment="1">
      <alignment horizontal="center"/>
    </xf>
    <xf numFmtId="0" fontId="3" fillId="4" borderId="1" xfId="0" applyFont="1" applyFill="1" applyBorder="1" applyAlignment="1">
      <alignment horizontal="center"/>
    </xf>
    <xf numFmtId="0" fontId="3" fillId="4" borderId="0" xfId="0" applyFont="1" applyFill="1" applyAlignment="1">
      <alignment horizontal="center"/>
    </xf>
    <xf numFmtId="0" fontId="3" fillId="4" borderId="2" xfId="0" applyFont="1" applyFill="1" applyBorder="1" applyAlignment="1">
      <alignment horizontal="center"/>
    </xf>
    <xf numFmtId="0" fontId="2" fillId="2" borderId="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Alignment="1">
      <alignment horizontal="center" vertical="center"/>
    </xf>
    <xf numFmtId="0" fontId="3" fillId="3" borderId="2" xfId="0" applyFont="1" applyFill="1" applyBorder="1" applyAlignment="1">
      <alignment horizontal="center" vertical="center"/>
    </xf>
    <xf numFmtId="0" fontId="3" fillId="5" borderId="0" xfId="0" applyFont="1" applyFill="1" applyAlignment="1">
      <alignment horizontal="center"/>
    </xf>
    <xf numFmtId="0" fontId="3" fillId="5" borderId="2" xfId="0" applyFont="1" applyFill="1" applyBorder="1" applyAlignment="1">
      <alignment horizontal="center"/>
    </xf>
    <xf numFmtId="0" fontId="3" fillId="4" borderId="0" xfId="0" applyFont="1" applyFill="1" applyAlignment="1">
      <alignment horizontal="center" vertical="center"/>
    </xf>
    <xf numFmtId="0" fontId="7" fillId="10" borderId="2" xfId="0" applyFont="1" applyFill="1" applyBorder="1" applyAlignment="1">
      <alignment horizontal="center" vertical="center"/>
    </xf>
    <xf numFmtId="0" fontId="7" fillId="10" borderId="0" xfId="0" applyFont="1" applyFill="1" applyAlignment="1">
      <alignment horizontal="center"/>
    </xf>
    <xf numFmtId="0" fontId="8" fillId="8" borderId="1" xfId="0" applyFont="1" applyFill="1" applyBorder="1" applyAlignment="1">
      <alignment horizontal="center" vertical="center"/>
    </xf>
    <xf numFmtId="0" fontId="8" fillId="8" borderId="0" xfId="0" applyFont="1" applyFill="1" applyAlignment="1">
      <alignment horizontal="center" vertical="center"/>
    </xf>
    <xf numFmtId="0" fontId="8" fillId="8" borderId="2" xfId="0" applyFont="1" applyFill="1" applyBorder="1" applyAlignment="1">
      <alignment horizontal="center" vertical="center"/>
    </xf>
    <xf numFmtId="0" fontId="8" fillId="8" borderId="0" xfId="0" applyFont="1" applyFill="1" applyAlignment="1">
      <alignment horizontal="center"/>
    </xf>
    <xf numFmtId="0" fontId="8" fillId="9" borderId="0" xfId="0" applyFont="1" applyFill="1" applyAlignment="1">
      <alignment horizontal="center"/>
    </xf>
    <xf numFmtId="0" fontId="8" fillId="9" borderId="2" xfId="0" applyFont="1" applyFill="1" applyBorder="1" applyAlignment="1">
      <alignment horizontal="center"/>
    </xf>
    <xf numFmtId="0" fontId="7" fillId="7" borderId="0" xfId="0" applyFont="1" applyFill="1" applyAlignment="1">
      <alignment horizontal="center"/>
    </xf>
    <xf numFmtId="0" fontId="1" fillId="2" borderId="0" xfId="0" applyFont="1" applyFill="1" applyAlignment="1">
      <alignment horizontal="center"/>
    </xf>
    <xf numFmtId="0" fontId="1" fillId="6" borderId="0" xfId="0" applyFont="1" applyFill="1" applyAlignment="1">
      <alignment horizontal="center"/>
    </xf>
    <xf numFmtId="0" fontId="1" fillId="11" borderId="0" xfId="0" applyFont="1" applyFill="1" applyAlignment="1">
      <alignment horizontal="center"/>
    </xf>
    <xf numFmtId="0" fontId="13" fillId="2" borderId="0" xfId="0" applyFont="1" applyFill="1" applyAlignment="1">
      <alignment horizontal="center"/>
    </xf>
    <xf numFmtId="0" fontId="5" fillId="0" borderId="0" xfId="0" applyFont="1" applyAlignment="1">
      <alignment horizontal="center" vertical="center" wrapText="1"/>
    </xf>
    <xf numFmtId="0" fontId="3" fillId="5" borderId="1" xfId="0" applyFont="1" applyFill="1" applyBorder="1" applyAlignment="1">
      <alignment horizontal="center"/>
    </xf>
    <xf numFmtId="0" fontId="18" fillId="12" borderId="0" xfId="0" applyFont="1" applyFill="1" applyAlignment="1">
      <alignment horizontal="center" vertical="center" wrapText="1"/>
    </xf>
    <xf numFmtId="0" fontId="19" fillId="6" borderId="0" xfId="0" applyFont="1" applyFill="1" applyAlignment="1">
      <alignment horizontal="center"/>
    </xf>
    <xf numFmtId="0" fontId="13" fillId="11" borderId="0" xfId="0" applyFont="1" applyFill="1" applyAlignment="1">
      <alignment horizontal="center"/>
    </xf>
    <xf numFmtId="0" fontId="3" fillId="3" borderId="2" xfId="0" applyFont="1" applyFill="1" applyBorder="1" applyAlignment="1">
      <alignment horizontal="center"/>
    </xf>
    <xf numFmtId="0" fontId="20" fillId="6" borderId="0" xfId="0" applyFont="1" applyFill="1" applyAlignment="1">
      <alignment horizontal="center"/>
    </xf>
    <xf numFmtId="0" fontId="7" fillId="7"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microsoft.com/office/2007/relationships/hdphoto" Target="../media/hdphoto2.wdp"/><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Tif"/></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TIF"/></Relationships>
</file>

<file path=xl/drawings/_rels/drawing6.xml.rels><?xml version="1.0" encoding="UTF-8" standalone="yes"?>
<Relationships xmlns="http://schemas.openxmlformats.org/package/2006/relationships"><Relationship Id="rId1" Type="http://schemas.openxmlformats.org/officeDocument/2006/relationships/image" Target="../media/image10.tiff"/></Relationships>
</file>

<file path=xl/drawings/_rels/drawing7.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xdr:from>
      <xdr:col>1</xdr:col>
      <xdr:colOff>2044</xdr:colOff>
      <xdr:row>2</xdr:row>
      <xdr:rowOff>12700</xdr:rowOff>
    </xdr:from>
    <xdr:to>
      <xdr:col>10</xdr:col>
      <xdr:colOff>88900</xdr:colOff>
      <xdr:row>15</xdr:row>
      <xdr:rowOff>56776</xdr:rowOff>
    </xdr:to>
    <xdr:grpSp>
      <xdr:nvGrpSpPr>
        <xdr:cNvPr id="2" name="Grupo 1">
          <a:extLst>
            <a:ext uri="{FF2B5EF4-FFF2-40B4-BE49-F238E27FC236}">
              <a16:creationId xmlns:a16="http://schemas.microsoft.com/office/drawing/2014/main" id="{AEDD9A86-4203-F04D-AB25-EB7CA2E7EB94}"/>
            </a:ext>
          </a:extLst>
        </xdr:cNvPr>
        <xdr:cNvGrpSpPr/>
      </xdr:nvGrpSpPr>
      <xdr:grpSpPr>
        <a:xfrm>
          <a:off x="840244" y="412750"/>
          <a:ext cx="7630656" cy="2644401"/>
          <a:chOff x="1461246" y="1660599"/>
          <a:chExt cx="6153569" cy="1936376"/>
        </a:xfrm>
      </xdr:grpSpPr>
      <xdr:pic>
        <xdr:nvPicPr>
          <xdr:cNvPr id="3" name="Imagen 2">
            <a:extLst>
              <a:ext uri="{FF2B5EF4-FFF2-40B4-BE49-F238E27FC236}">
                <a16:creationId xmlns:a16="http://schemas.microsoft.com/office/drawing/2014/main" id="{D394D6DC-729B-BC41-B298-4E013A68423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contrast="40000"/>
                    </a14:imgEffect>
                  </a14:imgLayer>
                </a14:imgProps>
              </a:ext>
              <a:ext uri="{28A0092B-C50C-407E-A947-70E740481C1C}">
                <a14:useLocalDpi xmlns:a14="http://schemas.microsoft.com/office/drawing/2010/main" val="0"/>
              </a:ext>
            </a:extLst>
          </a:blip>
          <a:srcRect l="-24" t="-53" r="247" b="-9"/>
          <a:stretch/>
        </xdr:blipFill>
        <xdr:spPr>
          <a:xfrm>
            <a:off x="1461246" y="1660599"/>
            <a:ext cx="3290047" cy="1936376"/>
          </a:xfrm>
          <a:prstGeom prst="rect">
            <a:avLst/>
          </a:prstGeom>
          <a:ln>
            <a:solidFill>
              <a:schemeClr val="tx1"/>
            </a:solidFill>
          </a:ln>
        </xdr:spPr>
      </xdr:pic>
      <xdr:pic>
        <xdr:nvPicPr>
          <xdr:cNvPr id="4" name="Imagen 3">
            <a:extLst>
              <a:ext uri="{FF2B5EF4-FFF2-40B4-BE49-F238E27FC236}">
                <a16:creationId xmlns:a16="http://schemas.microsoft.com/office/drawing/2014/main" id="{9A9D9B68-D862-114F-AEB2-5D0FBCAE347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511" r="97" b="1240"/>
          <a:stretch/>
        </xdr:blipFill>
        <xdr:spPr>
          <a:xfrm>
            <a:off x="5173139" y="2343364"/>
            <a:ext cx="2441676" cy="699247"/>
          </a:xfrm>
          <a:prstGeom prst="rect">
            <a:avLst/>
          </a:prstGeom>
        </xdr:spPr>
      </xdr:pic>
      <xdr:sp macro="" textlink="">
        <xdr:nvSpPr>
          <xdr:cNvPr id="5" name="CuadroTexto 5">
            <a:extLst>
              <a:ext uri="{FF2B5EF4-FFF2-40B4-BE49-F238E27FC236}">
                <a16:creationId xmlns:a16="http://schemas.microsoft.com/office/drawing/2014/main" id="{B832A7CF-FDA0-4141-B6D9-E307CAD1D83E}"/>
              </a:ext>
            </a:extLst>
          </xdr:cNvPr>
          <xdr:cNvSpPr txBox="1"/>
        </xdr:nvSpPr>
        <xdr:spPr>
          <a:xfrm>
            <a:off x="2056930" y="2310848"/>
            <a:ext cx="407484" cy="215435"/>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MMS</a:t>
            </a:r>
          </a:p>
          <a:p>
            <a:pPr algn="ctr"/>
            <a:r>
              <a:rPr lang="es-ES_tradnl" sz="700">
                <a:latin typeface="Arial" charset="0"/>
                <a:ea typeface="Arial" charset="0"/>
                <a:cs typeface="Arial" charset="0"/>
              </a:rPr>
              <a:t>(0,01%)</a:t>
            </a:r>
          </a:p>
        </xdr:txBody>
      </xdr:sp>
      <xdr:sp macro="" textlink="">
        <xdr:nvSpPr>
          <xdr:cNvPr id="6" name="CuadroTexto 6">
            <a:extLst>
              <a:ext uri="{FF2B5EF4-FFF2-40B4-BE49-F238E27FC236}">
                <a16:creationId xmlns:a16="http://schemas.microsoft.com/office/drawing/2014/main" id="{A85114E6-6E6C-4447-9B62-8E43473DC258}"/>
              </a:ext>
            </a:extLst>
          </xdr:cNvPr>
          <xdr:cNvSpPr txBox="1"/>
        </xdr:nvSpPr>
        <xdr:spPr>
          <a:xfrm>
            <a:off x="2403674" y="2389787"/>
            <a:ext cx="231153"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C</a:t>
            </a:r>
          </a:p>
        </xdr:txBody>
      </xdr:sp>
      <xdr:sp macro="" textlink="">
        <xdr:nvSpPr>
          <xdr:cNvPr id="7" name="CuadroTexto 7">
            <a:extLst>
              <a:ext uri="{FF2B5EF4-FFF2-40B4-BE49-F238E27FC236}">
                <a16:creationId xmlns:a16="http://schemas.microsoft.com/office/drawing/2014/main" id="{5BB0B351-4FE5-2B46-8B96-8A39A815553F}"/>
              </a:ext>
            </a:extLst>
          </xdr:cNvPr>
          <xdr:cNvSpPr txBox="1"/>
        </xdr:nvSpPr>
        <xdr:spPr>
          <a:xfrm>
            <a:off x="2951593" y="2389787"/>
            <a:ext cx="231153"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C</a:t>
            </a:r>
          </a:p>
        </xdr:txBody>
      </xdr:sp>
      <xdr:sp macro="" textlink="">
        <xdr:nvSpPr>
          <xdr:cNvPr id="8" name="CuadroTexto 8">
            <a:extLst>
              <a:ext uri="{FF2B5EF4-FFF2-40B4-BE49-F238E27FC236}">
                <a16:creationId xmlns:a16="http://schemas.microsoft.com/office/drawing/2014/main" id="{935E41F0-05A5-7D45-81E8-B13441CB95D1}"/>
              </a:ext>
            </a:extLst>
          </xdr:cNvPr>
          <xdr:cNvSpPr txBox="1"/>
        </xdr:nvSpPr>
        <xdr:spPr>
          <a:xfrm>
            <a:off x="3495473" y="2389787"/>
            <a:ext cx="231153"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C</a:t>
            </a:r>
          </a:p>
        </xdr:txBody>
      </xdr:sp>
      <xdr:sp macro="" textlink="">
        <xdr:nvSpPr>
          <xdr:cNvPr id="9" name="CuadroTexto 9">
            <a:extLst>
              <a:ext uri="{FF2B5EF4-FFF2-40B4-BE49-F238E27FC236}">
                <a16:creationId xmlns:a16="http://schemas.microsoft.com/office/drawing/2014/main" id="{BF1BD7FE-0B9A-DB4B-B795-ADC8951D69E0}"/>
              </a:ext>
            </a:extLst>
          </xdr:cNvPr>
          <xdr:cNvSpPr txBox="1"/>
        </xdr:nvSpPr>
        <xdr:spPr>
          <a:xfrm>
            <a:off x="2638778" y="2389787"/>
            <a:ext cx="312906"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Phle</a:t>
            </a:r>
          </a:p>
        </xdr:txBody>
      </xdr:sp>
      <xdr:sp macro="" textlink="">
        <xdr:nvSpPr>
          <xdr:cNvPr id="10" name="CuadroTexto 10">
            <a:extLst>
              <a:ext uri="{FF2B5EF4-FFF2-40B4-BE49-F238E27FC236}">
                <a16:creationId xmlns:a16="http://schemas.microsoft.com/office/drawing/2014/main" id="{21118F82-43D3-F44D-8C38-6E13757A105C}"/>
              </a:ext>
            </a:extLst>
          </xdr:cNvPr>
          <xdr:cNvSpPr txBox="1"/>
        </xdr:nvSpPr>
        <xdr:spPr>
          <a:xfrm>
            <a:off x="3175859" y="2389787"/>
            <a:ext cx="312906"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Phle</a:t>
            </a:r>
          </a:p>
        </xdr:txBody>
      </xdr:sp>
      <xdr:sp macro="" textlink="">
        <xdr:nvSpPr>
          <xdr:cNvPr id="11" name="CuadroTexto 11">
            <a:extLst>
              <a:ext uri="{FF2B5EF4-FFF2-40B4-BE49-F238E27FC236}">
                <a16:creationId xmlns:a16="http://schemas.microsoft.com/office/drawing/2014/main" id="{AA80DAF0-4901-9C4B-A408-9A07EB7074D0}"/>
              </a:ext>
            </a:extLst>
          </xdr:cNvPr>
          <xdr:cNvSpPr txBox="1"/>
        </xdr:nvSpPr>
        <xdr:spPr>
          <a:xfrm>
            <a:off x="3735763" y="2389787"/>
            <a:ext cx="312906"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Phle</a:t>
            </a:r>
          </a:p>
        </xdr:txBody>
      </xdr:sp>
      <xdr:cxnSp macro="">
        <xdr:nvCxnSpPr>
          <xdr:cNvPr id="12" name="Conector recto 11">
            <a:extLst>
              <a:ext uri="{FF2B5EF4-FFF2-40B4-BE49-F238E27FC236}">
                <a16:creationId xmlns:a16="http://schemas.microsoft.com/office/drawing/2014/main" id="{021DEAC3-C71F-E54F-8CA2-CC71C5D7847E}"/>
              </a:ext>
            </a:extLst>
          </xdr:cNvPr>
          <xdr:cNvCxnSpPr/>
        </xdr:nvCxnSpPr>
        <xdr:spPr>
          <a:xfrm>
            <a:off x="2442029" y="2390430"/>
            <a:ext cx="47291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Conector recto 12">
            <a:extLst>
              <a:ext uri="{FF2B5EF4-FFF2-40B4-BE49-F238E27FC236}">
                <a16:creationId xmlns:a16="http://schemas.microsoft.com/office/drawing/2014/main" id="{A247C54D-B246-7A43-BB96-5AE8345ECBEC}"/>
              </a:ext>
            </a:extLst>
          </xdr:cNvPr>
          <xdr:cNvCxnSpPr/>
        </xdr:nvCxnSpPr>
        <xdr:spPr>
          <a:xfrm>
            <a:off x="2989948" y="2390430"/>
            <a:ext cx="462074"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 name="CuadroTexto 14">
            <a:extLst>
              <a:ext uri="{FF2B5EF4-FFF2-40B4-BE49-F238E27FC236}">
                <a16:creationId xmlns:a16="http://schemas.microsoft.com/office/drawing/2014/main" id="{3F82807D-B82D-CF4D-9EB7-FCEFD6F59BB1}"/>
              </a:ext>
            </a:extLst>
          </xdr:cNvPr>
          <xdr:cNvSpPr txBox="1"/>
        </xdr:nvSpPr>
        <xdr:spPr>
          <a:xfrm>
            <a:off x="4018373" y="2711302"/>
            <a:ext cx="372218"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Rad53</a:t>
            </a:r>
          </a:p>
        </xdr:txBody>
      </xdr:sp>
      <xdr:sp macro="" textlink="">
        <xdr:nvSpPr>
          <xdr:cNvPr id="15" name="CuadroTexto 15">
            <a:extLst>
              <a:ext uri="{FF2B5EF4-FFF2-40B4-BE49-F238E27FC236}">
                <a16:creationId xmlns:a16="http://schemas.microsoft.com/office/drawing/2014/main" id="{54842AE2-DB7A-FA40-A647-95B281ABF0B8}"/>
              </a:ext>
            </a:extLst>
          </xdr:cNvPr>
          <xdr:cNvSpPr txBox="1"/>
        </xdr:nvSpPr>
        <xdr:spPr>
          <a:xfrm>
            <a:off x="3998772" y="2612898"/>
            <a:ext cx="496832" cy="141003"/>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Rad53-P</a:t>
            </a:r>
          </a:p>
        </xdr:txBody>
      </xdr:sp>
      <xdr:sp macro="" textlink="">
        <xdr:nvSpPr>
          <xdr:cNvPr id="16" name="CuadroTexto 16">
            <a:extLst>
              <a:ext uri="{FF2B5EF4-FFF2-40B4-BE49-F238E27FC236}">
                <a16:creationId xmlns:a16="http://schemas.microsoft.com/office/drawing/2014/main" id="{9C6AA3AB-0F64-9549-AA7C-CFB1E4F53BC2}"/>
              </a:ext>
            </a:extLst>
          </xdr:cNvPr>
          <xdr:cNvSpPr txBox="1"/>
        </xdr:nvSpPr>
        <xdr:spPr>
          <a:xfrm>
            <a:off x="2531785" y="2250482"/>
            <a:ext cx="272831" cy="151591"/>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800">
                <a:latin typeface="Arial" charset="0"/>
                <a:ea typeface="Arial" charset="0"/>
                <a:cs typeface="Arial" charset="0"/>
              </a:rPr>
              <a:t>G</a:t>
            </a:r>
            <a:r>
              <a:rPr lang="es-ES_tradnl" sz="800" baseline="-25000">
                <a:latin typeface="Arial" charset="0"/>
                <a:ea typeface="Arial" charset="0"/>
                <a:cs typeface="Arial" charset="0"/>
              </a:rPr>
              <a:t>1</a:t>
            </a:r>
            <a:endParaRPr lang="es-ES_tradnl" sz="800">
              <a:latin typeface="Arial" charset="0"/>
              <a:ea typeface="Arial" charset="0"/>
              <a:cs typeface="Arial" charset="0"/>
            </a:endParaRPr>
          </a:p>
        </xdr:txBody>
      </xdr:sp>
      <xdr:sp macro="" textlink="">
        <xdr:nvSpPr>
          <xdr:cNvPr id="17" name="CuadroTexto 17">
            <a:extLst>
              <a:ext uri="{FF2B5EF4-FFF2-40B4-BE49-F238E27FC236}">
                <a16:creationId xmlns:a16="http://schemas.microsoft.com/office/drawing/2014/main" id="{5D514767-CC4B-0741-9161-7292A1B5AC0A}"/>
              </a:ext>
            </a:extLst>
          </xdr:cNvPr>
          <xdr:cNvSpPr txBox="1"/>
        </xdr:nvSpPr>
        <xdr:spPr>
          <a:xfrm>
            <a:off x="3031399" y="2249778"/>
            <a:ext cx="357790" cy="151591"/>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800">
                <a:latin typeface="Arial" charset="0"/>
                <a:ea typeface="Arial" charset="0"/>
                <a:cs typeface="Arial" charset="0"/>
              </a:rPr>
              <a:t>G</a:t>
            </a:r>
            <a:r>
              <a:rPr lang="es-ES_tradnl" sz="800" baseline="-25000">
                <a:latin typeface="Arial" charset="0"/>
                <a:ea typeface="Arial" charset="0"/>
                <a:cs typeface="Arial" charset="0"/>
              </a:rPr>
              <a:t>2</a:t>
            </a:r>
            <a:r>
              <a:rPr lang="es-ES_tradnl" sz="800">
                <a:latin typeface="Arial" charset="0"/>
                <a:ea typeface="Arial" charset="0"/>
                <a:cs typeface="Arial" charset="0"/>
              </a:rPr>
              <a:t>/M</a:t>
            </a:r>
          </a:p>
        </xdr:txBody>
      </xdr:sp>
      <xdr:sp macro="" textlink="">
        <xdr:nvSpPr>
          <xdr:cNvPr id="18" name="CuadroTexto 18">
            <a:extLst>
              <a:ext uri="{FF2B5EF4-FFF2-40B4-BE49-F238E27FC236}">
                <a16:creationId xmlns:a16="http://schemas.microsoft.com/office/drawing/2014/main" id="{C0E42BB7-75BC-2146-9595-1A5D21CD9CE3}"/>
              </a:ext>
            </a:extLst>
          </xdr:cNvPr>
          <xdr:cNvSpPr txBox="1"/>
        </xdr:nvSpPr>
        <xdr:spPr>
          <a:xfrm>
            <a:off x="3478723" y="2249778"/>
            <a:ext cx="546945" cy="151591"/>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800">
                <a:latin typeface="Arial" charset="0"/>
                <a:ea typeface="Arial" charset="0"/>
                <a:cs typeface="Arial" charset="0"/>
              </a:rPr>
              <a:t>Telophase</a:t>
            </a:r>
          </a:p>
        </xdr:txBody>
      </xdr:sp>
      <xdr:sp macro="" textlink="">
        <xdr:nvSpPr>
          <xdr:cNvPr id="19" name="CuadroTexto 19">
            <a:extLst>
              <a:ext uri="{FF2B5EF4-FFF2-40B4-BE49-F238E27FC236}">
                <a16:creationId xmlns:a16="http://schemas.microsoft.com/office/drawing/2014/main" id="{C13841A9-90A7-CE41-9D03-9150F85455BA}"/>
              </a:ext>
            </a:extLst>
          </xdr:cNvPr>
          <xdr:cNvSpPr txBox="1"/>
        </xdr:nvSpPr>
        <xdr:spPr>
          <a:xfrm>
            <a:off x="1790641" y="2310848"/>
            <a:ext cx="385041" cy="215435"/>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_tradnl" sz="700">
                <a:latin typeface="Arial" charset="0"/>
                <a:ea typeface="Arial" charset="0"/>
                <a:cs typeface="Arial" charset="0"/>
              </a:rPr>
              <a:t>HU</a:t>
            </a:r>
          </a:p>
          <a:p>
            <a:pPr algn="ctr"/>
            <a:r>
              <a:rPr lang="es-ES_tradnl" sz="700">
                <a:latin typeface="Arial" charset="0"/>
                <a:ea typeface="Arial" charset="0"/>
                <a:cs typeface="Arial" charset="0"/>
              </a:rPr>
              <a:t>(0,2 M)</a:t>
            </a:r>
          </a:p>
        </xdr:txBody>
      </xdr:sp>
      <xdr:sp macro="" textlink="">
        <xdr:nvSpPr>
          <xdr:cNvPr id="20" name="CuadroTexto 20">
            <a:extLst>
              <a:ext uri="{FF2B5EF4-FFF2-40B4-BE49-F238E27FC236}">
                <a16:creationId xmlns:a16="http://schemas.microsoft.com/office/drawing/2014/main" id="{5EF99ED3-FCA3-6B49-906E-EE79E84C1674}"/>
              </a:ext>
            </a:extLst>
          </xdr:cNvPr>
          <xdr:cNvSpPr txBox="1"/>
        </xdr:nvSpPr>
        <xdr:spPr>
          <a:xfrm>
            <a:off x="2790436" y="1906205"/>
            <a:ext cx="660758" cy="162224"/>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just"/>
            <a:r>
              <a:rPr lang="es-ES_tradnl" sz="900" b="1">
                <a:latin typeface="Arial" charset="0"/>
                <a:ea typeface="Arial" charset="0"/>
                <a:cs typeface="Arial" charset="0"/>
              </a:rPr>
              <a:t>Rad53-6HA</a:t>
            </a:r>
          </a:p>
        </xdr:txBody>
      </xdr:sp>
      <xdr:sp macro="" textlink="">
        <xdr:nvSpPr>
          <xdr:cNvPr id="21" name="CuadroTexto 21">
            <a:extLst>
              <a:ext uri="{FF2B5EF4-FFF2-40B4-BE49-F238E27FC236}">
                <a16:creationId xmlns:a16="http://schemas.microsoft.com/office/drawing/2014/main" id="{B366E2BC-0A79-2C43-82F1-55AC17E6222C}"/>
              </a:ext>
            </a:extLst>
          </xdr:cNvPr>
          <xdr:cNvSpPr txBox="1"/>
        </xdr:nvSpPr>
        <xdr:spPr>
          <a:xfrm>
            <a:off x="4786495" y="2742302"/>
            <a:ext cx="386644" cy="151591"/>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75 kD</a:t>
            </a:r>
          </a:p>
        </xdr:txBody>
      </xdr:sp>
      <xdr:sp macro="" textlink="">
        <xdr:nvSpPr>
          <xdr:cNvPr id="22" name="CuadroTexto 22">
            <a:extLst>
              <a:ext uri="{FF2B5EF4-FFF2-40B4-BE49-F238E27FC236}">
                <a16:creationId xmlns:a16="http://schemas.microsoft.com/office/drawing/2014/main" id="{18F8A245-37FF-8948-AE91-5C4D623018A1}"/>
              </a:ext>
            </a:extLst>
          </xdr:cNvPr>
          <xdr:cNvSpPr txBox="1"/>
        </xdr:nvSpPr>
        <xdr:spPr>
          <a:xfrm>
            <a:off x="4744954" y="2491172"/>
            <a:ext cx="429926" cy="151591"/>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100 kD</a:t>
            </a:r>
          </a:p>
        </xdr:txBody>
      </xdr:sp>
      <xdr:sp macro="" textlink="">
        <xdr:nvSpPr>
          <xdr:cNvPr id="23" name="CuadroTexto 23">
            <a:extLst>
              <a:ext uri="{FF2B5EF4-FFF2-40B4-BE49-F238E27FC236}">
                <a16:creationId xmlns:a16="http://schemas.microsoft.com/office/drawing/2014/main" id="{E9644606-70FB-6943-BE10-823BA4C7D5C8}"/>
              </a:ext>
            </a:extLst>
          </xdr:cNvPr>
          <xdr:cNvSpPr txBox="1"/>
        </xdr:nvSpPr>
        <xdr:spPr>
          <a:xfrm>
            <a:off x="6246845" y="3091917"/>
            <a:ext cx="490840" cy="151591"/>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Ponceau</a:t>
            </a:r>
          </a:p>
        </xdr:txBody>
      </xdr:sp>
      <xdr:cxnSp macro="">
        <xdr:nvCxnSpPr>
          <xdr:cNvPr id="24" name="Conector recto 23">
            <a:extLst>
              <a:ext uri="{FF2B5EF4-FFF2-40B4-BE49-F238E27FC236}">
                <a16:creationId xmlns:a16="http://schemas.microsoft.com/office/drawing/2014/main" id="{CA880BE7-9359-344C-848F-CB09B7E590B7}"/>
              </a:ext>
            </a:extLst>
          </xdr:cNvPr>
          <xdr:cNvCxnSpPr/>
        </xdr:nvCxnSpPr>
        <xdr:spPr>
          <a:xfrm>
            <a:off x="3526760" y="2390431"/>
            <a:ext cx="472912"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5" name="Rectángulo 24">
            <a:extLst>
              <a:ext uri="{FF2B5EF4-FFF2-40B4-BE49-F238E27FC236}">
                <a16:creationId xmlns:a16="http://schemas.microsoft.com/office/drawing/2014/main" id="{5FC90619-6AC0-CF4D-861F-9F3CE4A10C5B}"/>
              </a:ext>
            </a:extLst>
          </xdr:cNvPr>
          <xdr:cNvSpPr/>
        </xdr:nvSpPr>
        <xdr:spPr>
          <a:xfrm>
            <a:off x="2122004" y="2589939"/>
            <a:ext cx="1926665" cy="27232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grpSp>
    <xdr:clientData/>
  </xdr:twoCellAnchor>
  <xdr:twoCellAnchor>
    <xdr:from>
      <xdr:col>6</xdr:col>
      <xdr:colOff>419100</xdr:colOff>
      <xdr:row>7</xdr:row>
      <xdr:rowOff>101600</xdr:rowOff>
    </xdr:from>
    <xdr:to>
      <xdr:col>6</xdr:col>
      <xdr:colOff>711200</xdr:colOff>
      <xdr:row>10</xdr:row>
      <xdr:rowOff>127000</xdr:rowOff>
    </xdr:to>
    <xdr:sp macro="" textlink="">
      <xdr:nvSpPr>
        <xdr:cNvPr id="26" name="Rectángulo 25">
          <a:extLst>
            <a:ext uri="{FF2B5EF4-FFF2-40B4-BE49-F238E27FC236}">
              <a16:creationId xmlns:a16="http://schemas.microsoft.com/office/drawing/2014/main" id="{0F245654-6641-9546-B1A3-6D9D3393AD1F}"/>
            </a:ext>
          </a:extLst>
        </xdr:cNvPr>
        <xdr:cNvSpPr/>
      </xdr:nvSpPr>
      <xdr:spPr>
        <a:xfrm>
          <a:off x="5372100" y="1524000"/>
          <a:ext cx="292100" cy="635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7</xdr:col>
      <xdr:colOff>228600</xdr:colOff>
      <xdr:row>7</xdr:row>
      <xdr:rowOff>114300</xdr:rowOff>
    </xdr:from>
    <xdr:to>
      <xdr:col>10</xdr:col>
      <xdr:colOff>76200</xdr:colOff>
      <xdr:row>10</xdr:row>
      <xdr:rowOff>139700</xdr:rowOff>
    </xdr:to>
    <xdr:sp macro="" textlink="">
      <xdr:nvSpPr>
        <xdr:cNvPr id="27" name="Rectángulo 26">
          <a:extLst>
            <a:ext uri="{FF2B5EF4-FFF2-40B4-BE49-F238E27FC236}">
              <a16:creationId xmlns:a16="http://schemas.microsoft.com/office/drawing/2014/main" id="{97E40F96-21F1-D542-B034-B0BE81ED6803}"/>
            </a:ext>
          </a:extLst>
        </xdr:cNvPr>
        <xdr:cNvSpPr/>
      </xdr:nvSpPr>
      <xdr:spPr>
        <a:xfrm>
          <a:off x="6007100" y="1536700"/>
          <a:ext cx="2324100" cy="635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12700</xdr:colOff>
      <xdr:row>1</xdr:row>
      <xdr:rowOff>12700</xdr:rowOff>
    </xdr:from>
    <xdr:to>
      <xdr:col>11</xdr:col>
      <xdr:colOff>78736</xdr:colOff>
      <xdr:row>18</xdr:row>
      <xdr:rowOff>50800</xdr:rowOff>
    </xdr:to>
    <xdr:grpSp>
      <xdr:nvGrpSpPr>
        <xdr:cNvPr id="2" name="Grupo 1">
          <a:extLst>
            <a:ext uri="{FF2B5EF4-FFF2-40B4-BE49-F238E27FC236}">
              <a16:creationId xmlns:a16="http://schemas.microsoft.com/office/drawing/2014/main" id="{17C734EF-F1BD-0B42-95D5-457BFB56D15A}"/>
            </a:ext>
          </a:extLst>
        </xdr:cNvPr>
        <xdr:cNvGrpSpPr>
          <a:grpSpLocks noChangeAspect="1"/>
        </xdr:cNvGrpSpPr>
      </xdr:nvGrpSpPr>
      <xdr:grpSpPr>
        <a:xfrm>
          <a:off x="850900" y="212725"/>
          <a:ext cx="8448036" cy="3438525"/>
          <a:chOff x="2142566" y="986118"/>
          <a:chExt cx="5339701" cy="2241176"/>
        </a:xfrm>
      </xdr:grpSpPr>
      <xdr:pic>
        <xdr:nvPicPr>
          <xdr:cNvPr id="3" name="Imagen 2">
            <a:extLst>
              <a:ext uri="{FF2B5EF4-FFF2-40B4-BE49-F238E27FC236}">
                <a16:creationId xmlns:a16="http://schemas.microsoft.com/office/drawing/2014/main" id="{7EC21A55-E763-4844-BD20-91BAE601ECA3}"/>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rightnessContrast bright="20000" contrast="40000"/>
                    </a14:imgEffect>
                  </a14:imgLayer>
                </a14:imgProps>
              </a:ext>
              <a:ext uri="{28A0092B-C50C-407E-A947-70E740481C1C}">
                <a14:useLocalDpi xmlns:a14="http://schemas.microsoft.com/office/drawing/2010/main" val="0"/>
              </a:ext>
            </a:extLst>
          </a:blip>
          <a:srcRect l="135" t="-181" r="364" b="527"/>
          <a:stretch/>
        </xdr:blipFill>
        <xdr:spPr>
          <a:xfrm>
            <a:off x="2142566" y="986118"/>
            <a:ext cx="2734234" cy="2241176"/>
          </a:xfrm>
          <a:prstGeom prst="rect">
            <a:avLst/>
          </a:prstGeom>
          <a:ln w="9525">
            <a:solidFill>
              <a:schemeClr val="tx1"/>
            </a:solidFill>
          </a:ln>
        </xdr:spPr>
      </xdr:pic>
      <xdr:pic>
        <xdr:nvPicPr>
          <xdr:cNvPr id="4" name="Imagen 3">
            <a:extLst>
              <a:ext uri="{FF2B5EF4-FFF2-40B4-BE49-F238E27FC236}">
                <a16:creationId xmlns:a16="http://schemas.microsoft.com/office/drawing/2014/main" id="{5288B263-BD96-9043-B569-741CFE1926B9}"/>
              </a:ext>
            </a:extLst>
          </xdr:cNvPr>
          <xdr:cNvPicPr>
            <a:picLocks noChangeAspect="1"/>
          </xdr:cNvPicPr>
        </xdr:nvPicPr>
        <xdr:blipFill rotWithShape="1">
          <a:blip xmlns:r="http://schemas.openxmlformats.org/officeDocument/2006/relationships" r:embed="rId3"/>
          <a:srcRect t="-1" b="376"/>
          <a:stretch/>
        </xdr:blipFill>
        <xdr:spPr>
          <a:xfrm>
            <a:off x="5206199" y="1803771"/>
            <a:ext cx="2276068" cy="446370"/>
          </a:xfrm>
          <a:prstGeom prst="rect">
            <a:avLst/>
          </a:prstGeom>
        </xdr:spPr>
      </xdr:pic>
      <xdr:sp macro="" textlink="">
        <xdr:nvSpPr>
          <xdr:cNvPr id="5" name="CuadroTexto 5">
            <a:extLst>
              <a:ext uri="{FF2B5EF4-FFF2-40B4-BE49-F238E27FC236}">
                <a16:creationId xmlns:a16="http://schemas.microsoft.com/office/drawing/2014/main" id="{561C418E-B60D-EF47-A5C4-AFB370406284}"/>
              </a:ext>
            </a:extLst>
          </xdr:cNvPr>
          <xdr:cNvSpPr txBox="1"/>
        </xdr:nvSpPr>
        <xdr:spPr>
          <a:xfrm>
            <a:off x="3967145" y="1588892"/>
            <a:ext cx="775186" cy="144384"/>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900">
                <a:latin typeface="Arial" charset="0"/>
                <a:ea typeface="Arial" charset="0"/>
                <a:cs typeface="Arial" charset="0"/>
              </a:rPr>
              <a:t>25 ºC + α-Factor</a:t>
            </a:r>
          </a:p>
        </xdr:txBody>
      </xdr:sp>
      <xdr:sp macro="" textlink="">
        <xdr:nvSpPr>
          <xdr:cNvPr id="6" name="CuadroTexto 6">
            <a:extLst>
              <a:ext uri="{FF2B5EF4-FFF2-40B4-BE49-F238E27FC236}">
                <a16:creationId xmlns:a16="http://schemas.microsoft.com/office/drawing/2014/main" id="{7284A7DD-B9D6-AA4D-BB09-2961BDD620A9}"/>
              </a:ext>
            </a:extLst>
          </xdr:cNvPr>
          <xdr:cNvSpPr txBox="1"/>
        </xdr:nvSpPr>
        <xdr:spPr>
          <a:xfrm>
            <a:off x="3047359" y="1588895"/>
            <a:ext cx="757752" cy="144384"/>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900">
                <a:latin typeface="Arial" charset="0"/>
                <a:ea typeface="Arial" charset="0"/>
                <a:cs typeface="Arial" charset="0"/>
              </a:rPr>
              <a:t>25 ºC + α-Factor</a:t>
            </a:r>
          </a:p>
        </xdr:txBody>
      </xdr:sp>
      <xdr:sp macro="" textlink="">
        <xdr:nvSpPr>
          <xdr:cNvPr id="7" name="CuadroTexto 7">
            <a:extLst>
              <a:ext uri="{FF2B5EF4-FFF2-40B4-BE49-F238E27FC236}">
                <a16:creationId xmlns:a16="http://schemas.microsoft.com/office/drawing/2014/main" id="{4E3E5B71-CB32-C841-83DD-592FFFB6B218}"/>
              </a:ext>
            </a:extLst>
          </xdr:cNvPr>
          <xdr:cNvSpPr txBox="1"/>
        </xdr:nvSpPr>
        <xdr:spPr>
          <a:xfrm>
            <a:off x="4880223" y="1842269"/>
            <a:ext cx="336239" cy="144384"/>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900">
                <a:latin typeface="Arial" charset="0"/>
                <a:ea typeface="Arial" charset="0"/>
                <a:cs typeface="Arial" charset="0"/>
              </a:rPr>
              <a:t>37 kD</a:t>
            </a:r>
          </a:p>
        </xdr:txBody>
      </xdr:sp>
      <xdr:sp macro="" textlink="">
        <xdr:nvSpPr>
          <xdr:cNvPr id="8" name="CuadroTexto 8">
            <a:extLst>
              <a:ext uri="{FF2B5EF4-FFF2-40B4-BE49-F238E27FC236}">
                <a16:creationId xmlns:a16="http://schemas.microsoft.com/office/drawing/2014/main" id="{80804096-3CCC-B640-A620-B839FCA91243}"/>
              </a:ext>
            </a:extLst>
          </xdr:cNvPr>
          <xdr:cNvSpPr txBox="1"/>
        </xdr:nvSpPr>
        <xdr:spPr>
          <a:xfrm>
            <a:off x="6096000" y="2250141"/>
            <a:ext cx="379454"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Ponceau</a:t>
            </a:r>
          </a:p>
        </xdr:txBody>
      </xdr:sp>
      <xdr:sp macro="" textlink="">
        <xdr:nvSpPr>
          <xdr:cNvPr id="9" name="CuadroTexto 9">
            <a:extLst>
              <a:ext uri="{FF2B5EF4-FFF2-40B4-BE49-F238E27FC236}">
                <a16:creationId xmlns:a16="http://schemas.microsoft.com/office/drawing/2014/main" id="{D794896C-FB3B-AD4C-B33D-F34C6A795EB9}"/>
              </a:ext>
            </a:extLst>
          </xdr:cNvPr>
          <xdr:cNvSpPr txBox="1"/>
        </xdr:nvSpPr>
        <xdr:spPr>
          <a:xfrm>
            <a:off x="3326065" y="1268863"/>
            <a:ext cx="568693" cy="153888"/>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1000" b="1">
                <a:latin typeface="Arial" charset="0"/>
                <a:ea typeface="Arial" charset="0"/>
                <a:cs typeface="Arial" charset="0"/>
              </a:rPr>
              <a:t>Sic1-6HA</a:t>
            </a:r>
          </a:p>
        </xdr:txBody>
      </xdr:sp>
      <xdr:sp macro="" textlink="">
        <xdr:nvSpPr>
          <xdr:cNvPr id="10" name="CuadroTexto 10">
            <a:extLst>
              <a:ext uri="{FF2B5EF4-FFF2-40B4-BE49-F238E27FC236}">
                <a16:creationId xmlns:a16="http://schemas.microsoft.com/office/drawing/2014/main" id="{FD6C5F14-FFBD-C440-8D17-EE52DB303D0F}"/>
              </a:ext>
            </a:extLst>
          </xdr:cNvPr>
          <xdr:cNvSpPr txBox="1"/>
        </xdr:nvSpPr>
        <xdr:spPr>
          <a:xfrm>
            <a:off x="2762639" y="1700368"/>
            <a:ext cx="366907"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1h -Phle</a:t>
            </a:r>
          </a:p>
        </xdr:txBody>
      </xdr:sp>
      <xdr:sp macro="" textlink="">
        <xdr:nvSpPr>
          <xdr:cNvPr id="11" name="CuadroTexto 11">
            <a:extLst>
              <a:ext uri="{FF2B5EF4-FFF2-40B4-BE49-F238E27FC236}">
                <a16:creationId xmlns:a16="http://schemas.microsoft.com/office/drawing/2014/main" id="{6E82458A-F84A-8A4E-B5B4-AE558893B878}"/>
              </a:ext>
            </a:extLst>
          </xdr:cNvPr>
          <xdr:cNvSpPr txBox="1"/>
        </xdr:nvSpPr>
        <xdr:spPr>
          <a:xfrm>
            <a:off x="3659851" y="1700368"/>
            <a:ext cx="380847"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1h +Phle</a:t>
            </a:r>
          </a:p>
        </xdr:txBody>
      </xdr:sp>
      <xdr:sp macro="" textlink="">
        <xdr:nvSpPr>
          <xdr:cNvPr id="12" name="CuadroTexto 12">
            <a:extLst>
              <a:ext uri="{FF2B5EF4-FFF2-40B4-BE49-F238E27FC236}">
                <a16:creationId xmlns:a16="http://schemas.microsoft.com/office/drawing/2014/main" id="{56F7CA67-3533-5A42-875E-3B3265B8C32A}"/>
              </a:ext>
            </a:extLst>
          </xdr:cNvPr>
          <xdr:cNvSpPr txBox="1"/>
        </xdr:nvSpPr>
        <xdr:spPr>
          <a:xfrm>
            <a:off x="3514933" y="1700368"/>
            <a:ext cx="221929"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3h</a:t>
            </a:r>
          </a:p>
        </xdr:txBody>
      </xdr:sp>
      <xdr:sp macro="" textlink="">
        <xdr:nvSpPr>
          <xdr:cNvPr id="13" name="CuadroTexto 13">
            <a:extLst>
              <a:ext uri="{FF2B5EF4-FFF2-40B4-BE49-F238E27FC236}">
                <a16:creationId xmlns:a16="http://schemas.microsoft.com/office/drawing/2014/main" id="{2247E317-F795-AF42-A145-FF4AE7D8A61E}"/>
              </a:ext>
            </a:extLst>
          </xdr:cNvPr>
          <xdr:cNvSpPr txBox="1"/>
        </xdr:nvSpPr>
        <xdr:spPr>
          <a:xfrm>
            <a:off x="3306507" y="1700368"/>
            <a:ext cx="221929"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2h</a:t>
            </a:r>
          </a:p>
        </xdr:txBody>
      </xdr:sp>
      <xdr:sp macro="" textlink="">
        <xdr:nvSpPr>
          <xdr:cNvPr id="14" name="CuadroTexto 14">
            <a:extLst>
              <a:ext uri="{FF2B5EF4-FFF2-40B4-BE49-F238E27FC236}">
                <a16:creationId xmlns:a16="http://schemas.microsoft.com/office/drawing/2014/main" id="{B74D1376-1A53-B747-AB94-FB6D018B9863}"/>
              </a:ext>
            </a:extLst>
          </xdr:cNvPr>
          <xdr:cNvSpPr txBox="1"/>
        </xdr:nvSpPr>
        <xdr:spPr>
          <a:xfrm>
            <a:off x="3060289" y="1700368"/>
            <a:ext cx="221929"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1h</a:t>
            </a:r>
          </a:p>
        </xdr:txBody>
      </xdr:sp>
      <xdr:sp macro="" textlink="">
        <xdr:nvSpPr>
          <xdr:cNvPr id="15" name="CuadroTexto 15">
            <a:extLst>
              <a:ext uri="{FF2B5EF4-FFF2-40B4-BE49-F238E27FC236}">
                <a16:creationId xmlns:a16="http://schemas.microsoft.com/office/drawing/2014/main" id="{BA0649F7-0EC0-4D4F-95B6-0AFC40203AE2}"/>
              </a:ext>
            </a:extLst>
          </xdr:cNvPr>
          <xdr:cNvSpPr txBox="1"/>
        </xdr:nvSpPr>
        <xdr:spPr>
          <a:xfrm>
            <a:off x="4409149" y="1700368"/>
            <a:ext cx="221929"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3h</a:t>
            </a:r>
          </a:p>
        </xdr:txBody>
      </xdr:sp>
      <xdr:sp macro="" textlink="">
        <xdr:nvSpPr>
          <xdr:cNvPr id="16" name="CuadroTexto 16">
            <a:extLst>
              <a:ext uri="{FF2B5EF4-FFF2-40B4-BE49-F238E27FC236}">
                <a16:creationId xmlns:a16="http://schemas.microsoft.com/office/drawing/2014/main" id="{994B518A-A78D-A442-A5C5-FB0C922DAE12}"/>
              </a:ext>
            </a:extLst>
          </xdr:cNvPr>
          <xdr:cNvSpPr txBox="1"/>
        </xdr:nvSpPr>
        <xdr:spPr>
          <a:xfrm>
            <a:off x="4196514" y="1700368"/>
            <a:ext cx="221929"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2h</a:t>
            </a:r>
          </a:p>
        </xdr:txBody>
      </xdr:sp>
      <xdr:sp macro="" textlink="">
        <xdr:nvSpPr>
          <xdr:cNvPr id="17" name="CuadroTexto 17">
            <a:extLst>
              <a:ext uri="{FF2B5EF4-FFF2-40B4-BE49-F238E27FC236}">
                <a16:creationId xmlns:a16="http://schemas.microsoft.com/office/drawing/2014/main" id="{7AAEA4D3-9AEF-1542-BD77-32B8FA002812}"/>
              </a:ext>
            </a:extLst>
          </xdr:cNvPr>
          <xdr:cNvSpPr txBox="1"/>
        </xdr:nvSpPr>
        <xdr:spPr>
          <a:xfrm>
            <a:off x="3967585" y="1700368"/>
            <a:ext cx="221929"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1h</a:t>
            </a:r>
          </a:p>
        </xdr:txBody>
      </xdr:sp>
      <xdr:cxnSp macro="">
        <xdr:nvCxnSpPr>
          <xdr:cNvPr id="18" name="Conector recto 17">
            <a:extLst>
              <a:ext uri="{FF2B5EF4-FFF2-40B4-BE49-F238E27FC236}">
                <a16:creationId xmlns:a16="http://schemas.microsoft.com/office/drawing/2014/main" id="{04065C89-C7D8-904E-97B7-88109D78E14B}"/>
              </a:ext>
            </a:extLst>
          </xdr:cNvPr>
          <xdr:cNvCxnSpPr>
            <a:cxnSpLocks noChangeAspect="1"/>
          </xdr:cNvCxnSpPr>
        </xdr:nvCxnSpPr>
        <xdr:spPr>
          <a:xfrm>
            <a:off x="3065385" y="1701256"/>
            <a:ext cx="618891"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9" name="Conector recto 18">
            <a:extLst>
              <a:ext uri="{FF2B5EF4-FFF2-40B4-BE49-F238E27FC236}">
                <a16:creationId xmlns:a16="http://schemas.microsoft.com/office/drawing/2014/main" id="{AA127EFB-7F7D-2044-B66C-491EB0110453}"/>
              </a:ext>
            </a:extLst>
          </xdr:cNvPr>
          <xdr:cNvCxnSpPr>
            <a:cxnSpLocks noChangeAspect="1"/>
          </xdr:cNvCxnSpPr>
        </xdr:nvCxnSpPr>
        <xdr:spPr>
          <a:xfrm>
            <a:off x="3981313" y="1713138"/>
            <a:ext cx="618891"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 name="CuadroTexto 20">
            <a:extLst>
              <a:ext uri="{FF2B5EF4-FFF2-40B4-BE49-F238E27FC236}">
                <a16:creationId xmlns:a16="http://schemas.microsoft.com/office/drawing/2014/main" id="{D8055DA3-9E4A-944B-AD11-89654D4AC8A0}"/>
              </a:ext>
            </a:extLst>
          </xdr:cNvPr>
          <xdr:cNvSpPr txBox="1"/>
        </xdr:nvSpPr>
        <xdr:spPr>
          <a:xfrm>
            <a:off x="2642098" y="1700368"/>
            <a:ext cx="389850" cy="134920"/>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C</a:t>
            </a:r>
          </a:p>
        </xdr:txBody>
      </xdr:sp>
    </xdr:grpSp>
    <xdr:clientData/>
  </xdr:twoCellAnchor>
  <xdr:twoCellAnchor>
    <xdr:from>
      <xdr:col>1</xdr:col>
      <xdr:colOff>685800</xdr:colOff>
      <xdr:row>7</xdr:row>
      <xdr:rowOff>76201</xdr:rowOff>
    </xdr:from>
    <xdr:to>
      <xdr:col>5</xdr:col>
      <xdr:colOff>596900</xdr:colOff>
      <xdr:row>8</xdr:row>
      <xdr:rowOff>139701</xdr:rowOff>
    </xdr:to>
    <xdr:sp macro="" textlink="">
      <xdr:nvSpPr>
        <xdr:cNvPr id="21" name="Rectángulo 20">
          <a:extLst>
            <a:ext uri="{FF2B5EF4-FFF2-40B4-BE49-F238E27FC236}">
              <a16:creationId xmlns:a16="http://schemas.microsoft.com/office/drawing/2014/main" id="{7EDCAD97-6748-2143-A06A-0E9C9FC0AB8E}"/>
            </a:ext>
          </a:extLst>
        </xdr:cNvPr>
        <xdr:cNvSpPr/>
      </xdr:nvSpPr>
      <xdr:spPr>
        <a:xfrm>
          <a:off x="1511300" y="1498601"/>
          <a:ext cx="3213100" cy="266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6</xdr:col>
      <xdr:colOff>647700</xdr:colOff>
      <xdr:row>7</xdr:row>
      <xdr:rowOff>63500</xdr:rowOff>
    </xdr:from>
    <xdr:to>
      <xdr:col>11</xdr:col>
      <xdr:colOff>63500</xdr:colOff>
      <xdr:row>9</xdr:row>
      <xdr:rowOff>76200</xdr:rowOff>
    </xdr:to>
    <xdr:sp macro="" textlink="">
      <xdr:nvSpPr>
        <xdr:cNvPr id="22" name="Rectángulo 21">
          <a:extLst>
            <a:ext uri="{FF2B5EF4-FFF2-40B4-BE49-F238E27FC236}">
              <a16:creationId xmlns:a16="http://schemas.microsoft.com/office/drawing/2014/main" id="{82B1D411-A1BA-A544-BF60-CC4D8F60047E}"/>
            </a:ext>
          </a:extLst>
        </xdr:cNvPr>
        <xdr:cNvSpPr/>
      </xdr:nvSpPr>
      <xdr:spPr>
        <a:xfrm>
          <a:off x="5600700" y="1485900"/>
          <a:ext cx="3543300" cy="4191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5</xdr:col>
      <xdr:colOff>635001</xdr:colOff>
      <xdr:row>16</xdr:row>
      <xdr:rowOff>174234</xdr:rowOff>
    </xdr:to>
    <xdr:pic>
      <xdr:nvPicPr>
        <xdr:cNvPr id="2" name="Imagen 1">
          <a:extLst>
            <a:ext uri="{FF2B5EF4-FFF2-40B4-BE49-F238E27FC236}">
              <a16:creationId xmlns:a16="http://schemas.microsoft.com/office/drawing/2014/main" id="{1EA9B940-7191-F744-AC9F-BA4B2B11CA86}"/>
            </a:ext>
          </a:extLst>
        </xdr:cNvPr>
        <xdr:cNvPicPr>
          <a:picLocks noChangeAspect="1"/>
        </xdr:cNvPicPr>
      </xdr:nvPicPr>
      <xdr:blipFill>
        <a:blip xmlns:r="http://schemas.openxmlformats.org/officeDocument/2006/relationships" r:embed="rId1"/>
        <a:stretch>
          <a:fillRect/>
        </a:stretch>
      </xdr:blipFill>
      <xdr:spPr>
        <a:xfrm>
          <a:off x="825501" y="203200"/>
          <a:ext cx="3937000" cy="3222234"/>
        </a:xfrm>
        <a:prstGeom prst="rect">
          <a:avLst/>
        </a:prstGeom>
        <a:ln>
          <a:solidFill>
            <a:schemeClr val="tx1"/>
          </a:solidFill>
        </a:ln>
      </xdr:spPr>
    </xdr:pic>
    <xdr:clientData/>
  </xdr:twoCellAnchor>
  <xdr:twoCellAnchor>
    <xdr:from>
      <xdr:col>1</xdr:col>
      <xdr:colOff>317506</xdr:colOff>
      <xdr:row>6</xdr:row>
      <xdr:rowOff>25400</xdr:rowOff>
    </xdr:from>
    <xdr:to>
      <xdr:col>5</xdr:col>
      <xdr:colOff>282251</xdr:colOff>
      <xdr:row>8</xdr:row>
      <xdr:rowOff>109899</xdr:rowOff>
    </xdr:to>
    <xdr:grpSp>
      <xdr:nvGrpSpPr>
        <xdr:cNvPr id="4" name="Grupo 3">
          <a:extLst>
            <a:ext uri="{FF2B5EF4-FFF2-40B4-BE49-F238E27FC236}">
              <a16:creationId xmlns:a16="http://schemas.microsoft.com/office/drawing/2014/main" id="{EDC8D0E6-207C-4E59-AFFB-C81487EDF548}"/>
            </a:ext>
          </a:extLst>
        </xdr:cNvPr>
        <xdr:cNvGrpSpPr>
          <a:grpSpLocks noChangeAspect="1"/>
        </xdr:cNvGrpSpPr>
      </xdr:nvGrpSpPr>
      <xdr:grpSpPr>
        <a:xfrm>
          <a:off x="1155706" y="1225550"/>
          <a:ext cx="3317545" cy="484549"/>
          <a:chOff x="4245433" y="3300321"/>
          <a:chExt cx="2360358" cy="354695"/>
        </a:xfrm>
      </xdr:grpSpPr>
      <xdr:sp macro="" textlink="">
        <xdr:nvSpPr>
          <xdr:cNvPr id="5" name="CuadroTexto 2871">
            <a:extLst>
              <a:ext uri="{FF2B5EF4-FFF2-40B4-BE49-F238E27FC236}">
                <a16:creationId xmlns:a16="http://schemas.microsoft.com/office/drawing/2014/main" id="{BA67ED1A-AE2E-4837-83D0-14E5D3E044A0}"/>
              </a:ext>
            </a:extLst>
          </xdr:cNvPr>
          <xdr:cNvSpPr txBox="1"/>
        </xdr:nvSpPr>
        <xdr:spPr>
          <a:xfrm>
            <a:off x="4245433" y="3414391"/>
            <a:ext cx="356188" cy="2371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Tel</a:t>
            </a:r>
          </a:p>
          <a:p>
            <a:pPr algn="ctr"/>
            <a:r>
              <a:rPr lang="es-ES" sz="800">
                <a:latin typeface="Arial" panose="020B0604020202020204" pitchFamily="34" charset="0"/>
                <a:cs typeface="Arial" panose="020B0604020202020204" pitchFamily="34" charset="0"/>
              </a:rPr>
              <a:t>(3h)</a:t>
            </a:r>
          </a:p>
        </xdr:txBody>
      </xdr:sp>
      <xdr:grpSp>
        <xdr:nvGrpSpPr>
          <xdr:cNvPr id="6" name="Grupo 5">
            <a:extLst>
              <a:ext uri="{FF2B5EF4-FFF2-40B4-BE49-F238E27FC236}">
                <a16:creationId xmlns:a16="http://schemas.microsoft.com/office/drawing/2014/main" id="{C877C80A-69FE-4981-91E6-E50B1150ED59}"/>
              </a:ext>
            </a:extLst>
          </xdr:cNvPr>
          <xdr:cNvGrpSpPr/>
        </xdr:nvGrpSpPr>
        <xdr:grpSpPr>
          <a:xfrm>
            <a:off x="4376343" y="3300321"/>
            <a:ext cx="2229448" cy="354695"/>
            <a:chOff x="4376343" y="3300321"/>
            <a:chExt cx="2229448" cy="354695"/>
          </a:xfrm>
        </xdr:grpSpPr>
        <xdr:sp macro="" textlink="">
          <xdr:nvSpPr>
            <xdr:cNvPr id="7" name="CuadroTexto 2875">
              <a:extLst>
                <a:ext uri="{FF2B5EF4-FFF2-40B4-BE49-F238E27FC236}">
                  <a16:creationId xmlns:a16="http://schemas.microsoft.com/office/drawing/2014/main" id="{5E73A1E1-37E9-42BB-8393-BBB873497066}"/>
                </a:ext>
              </a:extLst>
            </xdr:cNvPr>
            <xdr:cNvSpPr txBox="1"/>
          </xdr:nvSpPr>
          <xdr:spPr>
            <a:xfrm>
              <a:off x="4488166" y="3414391"/>
              <a:ext cx="372900" cy="2371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mock</a:t>
              </a:r>
            </a:p>
            <a:p>
              <a:pPr algn="ctr"/>
              <a:r>
                <a:rPr lang="es-ES" sz="800">
                  <a:latin typeface="Arial" panose="020B0604020202020204" pitchFamily="34" charset="0"/>
                  <a:cs typeface="Arial" panose="020B0604020202020204" pitchFamily="34" charset="0"/>
                </a:rPr>
                <a:t>(1h)</a:t>
              </a:r>
            </a:p>
          </xdr:txBody>
        </xdr:sp>
        <xdr:sp macro="" textlink="">
          <xdr:nvSpPr>
            <xdr:cNvPr id="8" name="CuadroTexto 2892">
              <a:extLst>
                <a:ext uri="{FF2B5EF4-FFF2-40B4-BE49-F238E27FC236}">
                  <a16:creationId xmlns:a16="http://schemas.microsoft.com/office/drawing/2014/main" id="{DBB427FC-AD61-46BC-8D6D-A52CAE2CCFE5}"/>
                </a:ext>
              </a:extLst>
            </xdr:cNvPr>
            <xdr:cNvSpPr txBox="1"/>
          </xdr:nvSpPr>
          <xdr:spPr>
            <a:xfrm>
              <a:off x="4857824" y="3430083"/>
              <a:ext cx="549608" cy="1519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800">
                  <a:latin typeface="Arial" panose="020B0604020202020204" pitchFamily="34" charset="0"/>
                  <a:cs typeface="Arial" panose="020B0604020202020204" pitchFamily="34" charset="0"/>
                </a:rPr>
                <a:t>25ºC + </a:t>
              </a:r>
              <a:r>
                <a:rPr lang="el-GR" sz="800">
                  <a:latin typeface="Arial" panose="020B0604020202020204" pitchFamily="34" charset="0"/>
                  <a:cs typeface="Arial" panose="020B0604020202020204" pitchFamily="34" charset="0"/>
                </a:rPr>
                <a:t>α</a:t>
              </a:r>
              <a:r>
                <a:rPr lang="es-ES" sz="800">
                  <a:latin typeface="Arial" panose="020B0604020202020204" pitchFamily="34" charset="0"/>
                  <a:cs typeface="Arial" panose="020B0604020202020204" pitchFamily="34" charset="0"/>
                </a:rPr>
                <a:t>F</a:t>
              </a:r>
            </a:p>
          </xdr:txBody>
        </xdr:sp>
        <xdr:sp macro="" textlink="">
          <xdr:nvSpPr>
            <xdr:cNvPr id="9" name="CuadroTexto 2878">
              <a:extLst>
                <a:ext uri="{FF2B5EF4-FFF2-40B4-BE49-F238E27FC236}">
                  <a16:creationId xmlns:a16="http://schemas.microsoft.com/office/drawing/2014/main" id="{C98D3F66-351A-475F-8EF4-CA6C2E0484BE}"/>
                </a:ext>
              </a:extLst>
            </xdr:cNvPr>
            <xdr:cNvSpPr txBox="1"/>
          </xdr:nvSpPr>
          <xdr:spPr>
            <a:xfrm>
              <a:off x="5767741" y="3352026"/>
              <a:ext cx="838050" cy="2371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25ºC + </a:t>
              </a:r>
              <a:r>
                <a:rPr lang="el-GR" sz="800">
                  <a:latin typeface="Arial" panose="020B0604020202020204" pitchFamily="34" charset="0"/>
                  <a:cs typeface="Arial" panose="020B0604020202020204" pitchFamily="34" charset="0"/>
                </a:rPr>
                <a:t>α</a:t>
              </a:r>
              <a:r>
                <a:rPr lang="es-ES" sz="800">
                  <a:latin typeface="Arial" panose="020B0604020202020204" pitchFamily="34" charset="0"/>
                  <a:cs typeface="Arial" panose="020B0604020202020204" pitchFamily="34" charset="0"/>
                </a:rPr>
                <a:t>F</a:t>
              </a:r>
            </a:p>
            <a:p>
              <a:pPr algn="ctr"/>
              <a:r>
                <a:rPr lang="es-ES" sz="800">
                  <a:latin typeface="Arial" panose="020B0604020202020204" pitchFamily="34" charset="0"/>
                  <a:cs typeface="Arial" panose="020B0604020202020204" pitchFamily="34" charset="0"/>
                </a:rPr>
                <a:t>(-Phle)</a:t>
              </a:r>
            </a:p>
          </xdr:txBody>
        </xdr:sp>
        <xdr:sp macro="" textlink="">
          <xdr:nvSpPr>
            <xdr:cNvPr id="10" name="CuadroTexto 2879">
              <a:extLst>
                <a:ext uri="{FF2B5EF4-FFF2-40B4-BE49-F238E27FC236}">
                  <a16:creationId xmlns:a16="http://schemas.microsoft.com/office/drawing/2014/main" id="{FEF39C39-5457-4D84-A572-C1E4F27E57D1}"/>
                </a:ext>
              </a:extLst>
            </xdr:cNvPr>
            <xdr:cNvSpPr txBox="1"/>
          </xdr:nvSpPr>
          <xdr:spPr>
            <a:xfrm>
              <a:off x="5435208" y="3417902"/>
              <a:ext cx="372900" cy="2371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Phle</a:t>
              </a:r>
            </a:p>
            <a:p>
              <a:pPr algn="ctr"/>
              <a:r>
                <a:rPr lang="es-ES" sz="800">
                  <a:latin typeface="Arial" panose="020B0604020202020204" pitchFamily="34" charset="0"/>
                  <a:cs typeface="Arial" panose="020B0604020202020204" pitchFamily="34" charset="0"/>
                </a:rPr>
                <a:t>(1h)</a:t>
              </a:r>
            </a:p>
          </xdr:txBody>
        </xdr:sp>
        <xdr:cxnSp macro="">
          <xdr:nvCxnSpPr>
            <xdr:cNvPr id="11" name="Conector: angular 2870">
              <a:extLst>
                <a:ext uri="{FF2B5EF4-FFF2-40B4-BE49-F238E27FC236}">
                  <a16:creationId xmlns:a16="http://schemas.microsoft.com/office/drawing/2014/main" id="{00AD0D29-A4B0-4CA8-8736-60EF156FA4C8}"/>
                </a:ext>
              </a:extLst>
            </xdr:cNvPr>
            <xdr:cNvCxnSpPr>
              <a:cxnSpLocks/>
            </xdr:cNvCxnSpPr>
          </xdr:nvCxnSpPr>
          <xdr:spPr>
            <a:xfrm>
              <a:off x="4376343" y="3446209"/>
              <a:ext cx="1101819" cy="169950"/>
            </a:xfrm>
            <a:prstGeom prst="bentConnector3">
              <a:avLst>
                <a:gd name="adj1" fmla="val 40006"/>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 name="CuadroTexto 2876">
              <a:extLst>
                <a:ext uri="{FF2B5EF4-FFF2-40B4-BE49-F238E27FC236}">
                  <a16:creationId xmlns:a16="http://schemas.microsoft.com/office/drawing/2014/main" id="{7863DC1F-4E74-47B3-AC57-00C87F9394D2}"/>
                </a:ext>
              </a:extLst>
            </xdr:cNvPr>
            <xdr:cNvSpPr txBox="1"/>
          </xdr:nvSpPr>
          <xdr:spPr>
            <a:xfrm>
              <a:off x="4434113" y="3300321"/>
              <a:ext cx="356188" cy="1519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800">
                  <a:latin typeface="Arial" panose="020B0604020202020204" pitchFamily="34" charset="0"/>
                  <a:cs typeface="Arial" panose="020B0604020202020204" pitchFamily="34" charset="0"/>
                </a:rPr>
                <a:t>37ºC</a:t>
              </a:r>
            </a:p>
          </xdr:txBody>
        </xdr:sp>
        <xdr:cxnSp macro="">
          <xdr:nvCxnSpPr>
            <xdr:cNvPr id="13" name="Conector: angular 2877">
              <a:extLst>
                <a:ext uri="{FF2B5EF4-FFF2-40B4-BE49-F238E27FC236}">
                  <a16:creationId xmlns:a16="http://schemas.microsoft.com/office/drawing/2014/main" id="{1C8DA6B0-F19D-4DD7-8A4D-1A5C34050E29}"/>
                </a:ext>
              </a:extLst>
            </xdr:cNvPr>
            <xdr:cNvCxnSpPr>
              <a:cxnSpLocks/>
            </xdr:cNvCxnSpPr>
          </xdr:nvCxnSpPr>
          <xdr:spPr>
            <a:xfrm>
              <a:off x="5521247" y="3443417"/>
              <a:ext cx="900000" cy="169200"/>
            </a:xfrm>
            <a:prstGeom prst="bentConnector3">
              <a:avLst>
                <a:gd name="adj1" fmla="val 23491"/>
              </a:avLst>
            </a:prstGeom>
            <a:ln w="127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4" name="CuadroTexto 2880">
              <a:extLst>
                <a:ext uri="{FF2B5EF4-FFF2-40B4-BE49-F238E27FC236}">
                  <a16:creationId xmlns:a16="http://schemas.microsoft.com/office/drawing/2014/main" id="{199E7EE6-7287-4323-83F8-13DAB86A8185}"/>
                </a:ext>
              </a:extLst>
            </xdr:cNvPr>
            <xdr:cNvSpPr txBox="1"/>
          </xdr:nvSpPr>
          <xdr:spPr>
            <a:xfrm>
              <a:off x="5470411" y="3300321"/>
              <a:ext cx="356188" cy="15191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800">
                  <a:latin typeface="Arial" panose="020B0604020202020204" pitchFamily="34" charset="0"/>
                  <a:cs typeface="Arial" panose="020B0604020202020204" pitchFamily="34" charset="0"/>
                </a:rPr>
                <a:t>37ºC</a:t>
              </a:r>
            </a:p>
          </xdr:txBody>
        </xdr:sp>
      </xdr:grpSp>
    </xdr:grpSp>
    <xdr:clientData/>
  </xdr:twoCellAnchor>
  <xdr:twoCellAnchor>
    <xdr:from>
      <xdr:col>2</xdr:col>
      <xdr:colOff>228605</xdr:colOff>
      <xdr:row>8</xdr:row>
      <xdr:rowOff>63500</xdr:rowOff>
    </xdr:from>
    <xdr:to>
      <xdr:col>2</xdr:col>
      <xdr:colOff>646324</xdr:colOff>
      <xdr:row>9</xdr:row>
      <xdr:rowOff>70550</xdr:rowOff>
    </xdr:to>
    <xdr:sp macro="" textlink="">
      <xdr:nvSpPr>
        <xdr:cNvPr id="17" name="CuadroTexto 2895">
          <a:extLst>
            <a:ext uri="{FF2B5EF4-FFF2-40B4-BE49-F238E27FC236}">
              <a16:creationId xmlns:a16="http://schemas.microsoft.com/office/drawing/2014/main" id="{94885ADE-B136-4A3A-8712-28DBD2CEBD6C}"/>
            </a:ext>
          </a:extLst>
        </xdr:cNvPr>
        <xdr:cNvSpPr txBox="1"/>
      </xdr:nvSpPr>
      <xdr:spPr>
        <a:xfrm>
          <a:off x="1879605" y="1689100"/>
          <a:ext cx="417719"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1h</a:t>
          </a:r>
        </a:p>
      </xdr:txBody>
    </xdr:sp>
    <xdr:clientData/>
  </xdr:twoCellAnchor>
  <xdr:twoCellAnchor>
    <xdr:from>
      <xdr:col>2</xdr:col>
      <xdr:colOff>552301</xdr:colOff>
      <xdr:row>8</xdr:row>
      <xdr:rowOff>63500</xdr:rowOff>
    </xdr:from>
    <xdr:to>
      <xdr:col>3</xdr:col>
      <xdr:colOff>144520</xdr:colOff>
      <xdr:row>9</xdr:row>
      <xdr:rowOff>70550</xdr:rowOff>
    </xdr:to>
    <xdr:sp macro="" textlink="">
      <xdr:nvSpPr>
        <xdr:cNvPr id="18" name="CuadroTexto 2896">
          <a:extLst>
            <a:ext uri="{FF2B5EF4-FFF2-40B4-BE49-F238E27FC236}">
              <a16:creationId xmlns:a16="http://schemas.microsoft.com/office/drawing/2014/main" id="{7F411F4D-DC56-4821-A3B7-F0109D5BA2E5}"/>
            </a:ext>
          </a:extLst>
        </xdr:cNvPr>
        <xdr:cNvSpPr txBox="1"/>
      </xdr:nvSpPr>
      <xdr:spPr>
        <a:xfrm>
          <a:off x="2203301" y="1689100"/>
          <a:ext cx="417719"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2h</a:t>
          </a:r>
        </a:p>
      </xdr:txBody>
    </xdr:sp>
    <xdr:clientData/>
  </xdr:twoCellAnchor>
  <xdr:twoCellAnchor>
    <xdr:from>
      <xdr:col>3</xdr:col>
      <xdr:colOff>39460</xdr:colOff>
      <xdr:row>8</xdr:row>
      <xdr:rowOff>63500</xdr:rowOff>
    </xdr:from>
    <xdr:to>
      <xdr:col>3</xdr:col>
      <xdr:colOff>457179</xdr:colOff>
      <xdr:row>9</xdr:row>
      <xdr:rowOff>70550</xdr:rowOff>
    </xdr:to>
    <xdr:sp macro="" textlink="">
      <xdr:nvSpPr>
        <xdr:cNvPr id="19" name="CuadroTexto 2897">
          <a:extLst>
            <a:ext uri="{FF2B5EF4-FFF2-40B4-BE49-F238E27FC236}">
              <a16:creationId xmlns:a16="http://schemas.microsoft.com/office/drawing/2014/main" id="{F949BC48-6D4E-46CC-BD67-75FD34AEDAD2}"/>
            </a:ext>
          </a:extLst>
        </xdr:cNvPr>
        <xdr:cNvSpPr txBox="1"/>
      </xdr:nvSpPr>
      <xdr:spPr>
        <a:xfrm>
          <a:off x="2515960" y="1689100"/>
          <a:ext cx="417719"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3h</a:t>
          </a:r>
        </a:p>
      </xdr:txBody>
    </xdr:sp>
    <xdr:clientData/>
  </xdr:twoCellAnchor>
  <xdr:twoCellAnchor>
    <xdr:from>
      <xdr:col>3</xdr:col>
      <xdr:colOff>711225</xdr:colOff>
      <xdr:row>8</xdr:row>
      <xdr:rowOff>70076</xdr:rowOff>
    </xdr:from>
    <xdr:to>
      <xdr:col>4</xdr:col>
      <xdr:colOff>303444</xdr:colOff>
      <xdr:row>9</xdr:row>
      <xdr:rowOff>77126</xdr:rowOff>
    </xdr:to>
    <xdr:sp macro="" textlink="">
      <xdr:nvSpPr>
        <xdr:cNvPr id="20" name="CuadroTexto 2898">
          <a:extLst>
            <a:ext uri="{FF2B5EF4-FFF2-40B4-BE49-F238E27FC236}">
              <a16:creationId xmlns:a16="http://schemas.microsoft.com/office/drawing/2014/main" id="{989228B9-56DF-4D62-BB9B-E5272C40F381}"/>
            </a:ext>
          </a:extLst>
        </xdr:cNvPr>
        <xdr:cNvSpPr txBox="1"/>
      </xdr:nvSpPr>
      <xdr:spPr>
        <a:xfrm>
          <a:off x="3187725" y="1695676"/>
          <a:ext cx="417719"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1h</a:t>
          </a:r>
        </a:p>
      </xdr:txBody>
    </xdr:sp>
    <xdr:clientData/>
  </xdr:twoCellAnchor>
  <xdr:twoCellAnchor>
    <xdr:from>
      <xdr:col>4</xdr:col>
      <xdr:colOff>222121</xdr:colOff>
      <xdr:row>8</xdr:row>
      <xdr:rowOff>66424</xdr:rowOff>
    </xdr:from>
    <xdr:to>
      <xdr:col>4</xdr:col>
      <xdr:colOff>639840</xdr:colOff>
      <xdr:row>9</xdr:row>
      <xdr:rowOff>73474</xdr:rowOff>
    </xdr:to>
    <xdr:sp macro="" textlink="">
      <xdr:nvSpPr>
        <xdr:cNvPr id="21" name="CuadroTexto 2899">
          <a:extLst>
            <a:ext uri="{FF2B5EF4-FFF2-40B4-BE49-F238E27FC236}">
              <a16:creationId xmlns:a16="http://schemas.microsoft.com/office/drawing/2014/main" id="{1AAA221A-9167-4F80-976F-C55FA725FA51}"/>
            </a:ext>
          </a:extLst>
        </xdr:cNvPr>
        <xdr:cNvSpPr txBox="1"/>
      </xdr:nvSpPr>
      <xdr:spPr>
        <a:xfrm>
          <a:off x="3524121" y="1692024"/>
          <a:ext cx="417719"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2h</a:t>
          </a:r>
        </a:p>
      </xdr:txBody>
    </xdr:sp>
    <xdr:clientData/>
  </xdr:twoCellAnchor>
  <xdr:twoCellAnchor>
    <xdr:from>
      <xdr:col>4</xdr:col>
      <xdr:colOff>522080</xdr:colOff>
      <xdr:row>8</xdr:row>
      <xdr:rowOff>70076</xdr:rowOff>
    </xdr:from>
    <xdr:to>
      <xdr:col>5</xdr:col>
      <xdr:colOff>114299</xdr:colOff>
      <xdr:row>9</xdr:row>
      <xdr:rowOff>77126</xdr:rowOff>
    </xdr:to>
    <xdr:sp macro="" textlink="">
      <xdr:nvSpPr>
        <xdr:cNvPr id="22" name="CuadroTexto 2900">
          <a:extLst>
            <a:ext uri="{FF2B5EF4-FFF2-40B4-BE49-F238E27FC236}">
              <a16:creationId xmlns:a16="http://schemas.microsoft.com/office/drawing/2014/main" id="{7CB00C8B-4F1F-44A1-8313-F41F6671FF9A}"/>
            </a:ext>
          </a:extLst>
        </xdr:cNvPr>
        <xdr:cNvSpPr txBox="1"/>
      </xdr:nvSpPr>
      <xdr:spPr>
        <a:xfrm>
          <a:off x="3824080" y="1695676"/>
          <a:ext cx="417719"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3h</a:t>
          </a:r>
        </a:p>
      </xdr:txBody>
    </xdr:sp>
    <xdr:clientData/>
  </xdr:twoCellAnchor>
  <xdr:twoCellAnchor>
    <xdr:from>
      <xdr:col>5</xdr:col>
      <xdr:colOff>14080</xdr:colOff>
      <xdr:row>5</xdr:row>
      <xdr:rowOff>95476</xdr:rowOff>
    </xdr:from>
    <xdr:to>
      <xdr:col>6</xdr:col>
      <xdr:colOff>63500</xdr:colOff>
      <xdr:row>6</xdr:row>
      <xdr:rowOff>102526</xdr:rowOff>
    </xdr:to>
    <xdr:sp macro="" textlink="">
      <xdr:nvSpPr>
        <xdr:cNvPr id="23" name="CuadroTexto 2900">
          <a:extLst>
            <a:ext uri="{FF2B5EF4-FFF2-40B4-BE49-F238E27FC236}">
              <a16:creationId xmlns:a16="http://schemas.microsoft.com/office/drawing/2014/main" id="{7038F661-1435-D540-933B-F422A320146E}"/>
            </a:ext>
          </a:extLst>
        </xdr:cNvPr>
        <xdr:cNvSpPr txBox="1"/>
      </xdr:nvSpPr>
      <xdr:spPr>
        <a:xfrm>
          <a:off x="4141580" y="1111476"/>
          <a:ext cx="874920"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PGK1</a:t>
          </a:r>
        </a:p>
      </xdr:txBody>
    </xdr:sp>
    <xdr:clientData/>
  </xdr:twoCellAnchor>
  <xdr:twoCellAnchor>
    <xdr:from>
      <xdr:col>0</xdr:col>
      <xdr:colOff>598280</xdr:colOff>
      <xdr:row>9</xdr:row>
      <xdr:rowOff>31976</xdr:rowOff>
    </xdr:from>
    <xdr:to>
      <xdr:col>1</xdr:col>
      <xdr:colOff>584200</xdr:colOff>
      <xdr:row>10</xdr:row>
      <xdr:rowOff>53774</xdr:rowOff>
    </xdr:to>
    <xdr:sp macro="" textlink="">
      <xdr:nvSpPr>
        <xdr:cNvPr id="24" name="CuadroTexto 116">
          <a:extLst>
            <a:ext uri="{FF2B5EF4-FFF2-40B4-BE49-F238E27FC236}">
              <a16:creationId xmlns:a16="http://schemas.microsoft.com/office/drawing/2014/main" id="{D2BD01B4-4BF3-4F68-8D2E-2465A12C7B57}"/>
            </a:ext>
          </a:extLst>
        </xdr:cNvPr>
        <xdr:cNvSpPr txBox="1"/>
      </xdr:nvSpPr>
      <xdr:spPr>
        <a:xfrm>
          <a:off x="598280" y="1860776"/>
          <a:ext cx="811420" cy="224998"/>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900" b="1">
              <a:latin typeface="Arial" charset="0"/>
              <a:ea typeface="Arial" charset="0"/>
              <a:cs typeface="Arial" charset="0"/>
            </a:rPr>
            <a:t>Sic1-6HA</a:t>
          </a:r>
        </a:p>
      </xdr:txBody>
    </xdr:sp>
    <xdr:clientData/>
  </xdr:twoCellAnchor>
  <xdr:twoCellAnchor>
    <xdr:from>
      <xdr:col>1</xdr:col>
      <xdr:colOff>381000</xdr:colOff>
      <xdr:row>9</xdr:row>
      <xdr:rowOff>38100</xdr:rowOff>
    </xdr:from>
    <xdr:to>
      <xdr:col>5</xdr:col>
      <xdr:colOff>63500</xdr:colOff>
      <xdr:row>10</xdr:row>
      <xdr:rowOff>50800</xdr:rowOff>
    </xdr:to>
    <xdr:sp macro="" textlink="">
      <xdr:nvSpPr>
        <xdr:cNvPr id="26" name="Rectángulo 25">
          <a:extLst>
            <a:ext uri="{FF2B5EF4-FFF2-40B4-BE49-F238E27FC236}">
              <a16:creationId xmlns:a16="http://schemas.microsoft.com/office/drawing/2014/main" id="{21AF56CB-04EB-E446-94FA-82B0A191CF30}"/>
            </a:ext>
          </a:extLst>
        </xdr:cNvPr>
        <xdr:cNvSpPr/>
      </xdr:nvSpPr>
      <xdr:spPr>
        <a:xfrm>
          <a:off x="1206500" y="1866900"/>
          <a:ext cx="2984500" cy="215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solidFill>
              <a:schemeClr val="tx1"/>
            </a:solidFill>
          </a:endParaRPr>
        </a:p>
      </xdr:txBody>
    </xdr:sp>
    <xdr:clientData/>
  </xdr:twoCellAnchor>
  <xdr:twoCellAnchor editAs="oneCell">
    <xdr:from>
      <xdr:col>6</xdr:col>
      <xdr:colOff>215900</xdr:colOff>
      <xdr:row>2</xdr:row>
      <xdr:rowOff>165100</xdr:rowOff>
    </xdr:from>
    <xdr:to>
      <xdr:col>10</xdr:col>
      <xdr:colOff>762702</xdr:colOff>
      <xdr:row>14</xdr:row>
      <xdr:rowOff>159040</xdr:rowOff>
    </xdr:to>
    <xdr:pic>
      <xdr:nvPicPr>
        <xdr:cNvPr id="15" name="Imagen 14">
          <a:extLst>
            <a:ext uri="{FF2B5EF4-FFF2-40B4-BE49-F238E27FC236}">
              <a16:creationId xmlns:a16="http://schemas.microsoft.com/office/drawing/2014/main" id="{8FE201A7-2458-D042-8DC4-7955FDCA3B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68900" y="571500"/>
          <a:ext cx="3848802" cy="2432340"/>
        </a:xfrm>
        <a:prstGeom prst="rect">
          <a:avLst/>
        </a:prstGeom>
      </xdr:spPr>
    </xdr:pic>
    <xdr:clientData/>
  </xdr:twoCellAnchor>
  <xdr:twoCellAnchor>
    <xdr:from>
      <xdr:col>6</xdr:col>
      <xdr:colOff>279400</xdr:colOff>
      <xdr:row>7</xdr:row>
      <xdr:rowOff>165100</xdr:rowOff>
    </xdr:from>
    <xdr:to>
      <xdr:col>10</xdr:col>
      <xdr:colOff>660400</xdr:colOff>
      <xdr:row>9</xdr:row>
      <xdr:rowOff>165100</xdr:rowOff>
    </xdr:to>
    <xdr:sp macro="" textlink="">
      <xdr:nvSpPr>
        <xdr:cNvPr id="25" name="Rectángulo 24">
          <a:extLst>
            <a:ext uri="{FF2B5EF4-FFF2-40B4-BE49-F238E27FC236}">
              <a16:creationId xmlns:a16="http://schemas.microsoft.com/office/drawing/2014/main" id="{9874D6DF-1B70-C746-B062-6E242033E4E1}"/>
            </a:ext>
          </a:extLst>
        </xdr:cNvPr>
        <xdr:cNvSpPr/>
      </xdr:nvSpPr>
      <xdr:spPr>
        <a:xfrm>
          <a:off x="5232400" y="1587500"/>
          <a:ext cx="3683000" cy="4064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solidFill>
              <a:schemeClr val="tx1"/>
            </a:solidFill>
          </a:endParaRPr>
        </a:p>
      </xdr:txBody>
    </xdr:sp>
    <xdr:clientData/>
  </xdr:twoCellAnchor>
  <xdr:twoCellAnchor>
    <xdr:from>
      <xdr:col>8</xdr:col>
      <xdr:colOff>115680</xdr:colOff>
      <xdr:row>15</xdr:row>
      <xdr:rowOff>19276</xdr:rowOff>
    </xdr:from>
    <xdr:to>
      <xdr:col>9</xdr:col>
      <xdr:colOff>165100</xdr:colOff>
      <xdr:row>16</xdr:row>
      <xdr:rowOff>26326</xdr:rowOff>
    </xdr:to>
    <xdr:sp macro="" textlink="">
      <xdr:nvSpPr>
        <xdr:cNvPr id="27" name="CuadroTexto 2900">
          <a:extLst>
            <a:ext uri="{FF2B5EF4-FFF2-40B4-BE49-F238E27FC236}">
              <a16:creationId xmlns:a16="http://schemas.microsoft.com/office/drawing/2014/main" id="{2784D8A5-738B-D34B-B66C-8F6DEF04239C}"/>
            </a:ext>
          </a:extLst>
        </xdr:cNvPr>
        <xdr:cNvSpPr txBox="1"/>
      </xdr:nvSpPr>
      <xdr:spPr>
        <a:xfrm>
          <a:off x="6719680" y="3067276"/>
          <a:ext cx="874920" cy="21025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_tradnl" sz="800">
              <a:latin typeface="Arial" charset="0"/>
              <a:ea typeface="Arial" charset="0"/>
              <a:cs typeface="Arial" charset="0"/>
            </a:rPr>
            <a:t>Ponceau</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12700</xdr:rowOff>
    </xdr:from>
    <xdr:to>
      <xdr:col>6</xdr:col>
      <xdr:colOff>434525</xdr:colOff>
      <xdr:row>19</xdr:row>
      <xdr:rowOff>88900</xdr:rowOff>
    </xdr:to>
    <xdr:pic>
      <xdr:nvPicPr>
        <xdr:cNvPr id="4" name="Imagen 3">
          <a:extLst>
            <a:ext uri="{FF2B5EF4-FFF2-40B4-BE49-F238E27FC236}">
              <a16:creationId xmlns:a16="http://schemas.microsoft.com/office/drawing/2014/main" id="{69A6A0F9-3878-B14E-8E36-0BF17E868444}"/>
            </a:ext>
          </a:extLst>
        </xdr:cNvPr>
        <xdr:cNvPicPr>
          <a:picLocks noChangeAspect="1"/>
        </xdr:cNvPicPr>
      </xdr:nvPicPr>
      <xdr:blipFill>
        <a:blip xmlns:r="http://schemas.openxmlformats.org/officeDocument/2006/relationships" r:embed="rId1"/>
        <a:stretch>
          <a:fillRect/>
        </a:stretch>
      </xdr:blipFill>
      <xdr:spPr>
        <a:xfrm>
          <a:off x="824770" y="217068"/>
          <a:ext cx="4558376" cy="3754821"/>
        </a:xfrm>
        <a:prstGeom prst="rect">
          <a:avLst/>
        </a:prstGeom>
        <a:ln>
          <a:solidFill>
            <a:schemeClr val="tx1"/>
          </a:solidFill>
        </a:ln>
      </xdr:spPr>
    </xdr:pic>
    <xdr:clientData/>
  </xdr:twoCellAnchor>
  <xdr:twoCellAnchor>
    <xdr:from>
      <xdr:col>3</xdr:col>
      <xdr:colOff>686212</xdr:colOff>
      <xdr:row>6</xdr:row>
      <xdr:rowOff>196868</xdr:rowOff>
    </xdr:from>
    <xdr:to>
      <xdr:col>4</xdr:col>
      <xdr:colOff>215833</xdr:colOff>
      <xdr:row>7</xdr:row>
      <xdr:rowOff>189234</xdr:rowOff>
    </xdr:to>
    <xdr:sp macro="" textlink="">
      <xdr:nvSpPr>
        <xdr:cNvPr id="5" name="CuadroTexto 4">
          <a:extLst>
            <a:ext uri="{FF2B5EF4-FFF2-40B4-BE49-F238E27FC236}">
              <a16:creationId xmlns:a16="http://schemas.microsoft.com/office/drawing/2014/main" id="{A1B54D97-AA31-4B17-9F94-8DD8A6EE2CC4}"/>
            </a:ext>
          </a:extLst>
        </xdr:cNvPr>
        <xdr:cNvSpPr txBox="1"/>
      </xdr:nvSpPr>
      <xdr:spPr>
        <a:xfrm>
          <a:off x="3159370" y="1422307"/>
          <a:ext cx="354007"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Tel</a:t>
          </a:r>
        </a:p>
      </xdr:txBody>
    </xdr:sp>
    <xdr:clientData/>
  </xdr:twoCellAnchor>
  <xdr:twoCellAnchor>
    <xdr:from>
      <xdr:col>4</xdr:col>
      <xdr:colOff>226473</xdr:colOff>
      <xdr:row>6</xdr:row>
      <xdr:rowOff>196868</xdr:rowOff>
    </xdr:from>
    <xdr:to>
      <xdr:col>4</xdr:col>
      <xdr:colOff>672629</xdr:colOff>
      <xdr:row>7</xdr:row>
      <xdr:rowOff>189234</xdr:rowOff>
    </xdr:to>
    <xdr:sp macro="" textlink="">
      <xdr:nvSpPr>
        <xdr:cNvPr id="6" name="CuadroTexto 5">
          <a:extLst>
            <a:ext uri="{FF2B5EF4-FFF2-40B4-BE49-F238E27FC236}">
              <a16:creationId xmlns:a16="http://schemas.microsoft.com/office/drawing/2014/main" id="{7A4AB379-331B-4C36-873F-1B1B9EC51339}"/>
            </a:ext>
          </a:extLst>
        </xdr:cNvPr>
        <xdr:cNvSpPr txBox="1"/>
      </xdr:nvSpPr>
      <xdr:spPr>
        <a:xfrm>
          <a:off x="3524017" y="1422307"/>
          <a:ext cx="446156"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mock</a:t>
          </a:r>
        </a:p>
      </xdr:txBody>
    </xdr:sp>
    <xdr:clientData/>
  </xdr:twoCellAnchor>
  <xdr:twoCellAnchor>
    <xdr:from>
      <xdr:col>4</xdr:col>
      <xdr:colOff>599337</xdr:colOff>
      <xdr:row>6</xdr:row>
      <xdr:rowOff>196867</xdr:rowOff>
    </xdr:from>
    <xdr:to>
      <xdr:col>5</xdr:col>
      <xdr:colOff>187248</xdr:colOff>
      <xdr:row>7</xdr:row>
      <xdr:rowOff>189233</xdr:rowOff>
    </xdr:to>
    <xdr:sp macro="" textlink="">
      <xdr:nvSpPr>
        <xdr:cNvPr id="7" name="CuadroTexto 6">
          <a:extLst>
            <a:ext uri="{FF2B5EF4-FFF2-40B4-BE49-F238E27FC236}">
              <a16:creationId xmlns:a16="http://schemas.microsoft.com/office/drawing/2014/main" id="{57E84219-72DF-41A4-A6A8-673E087392DD}"/>
            </a:ext>
          </a:extLst>
        </xdr:cNvPr>
        <xdr:cNvSpPr txBox="1"/>
      </xdr:nvSpPr>
      <xdr:spPr>
        <a:xfrm>
          <a:off x="3896881" y="1422306"/>
          <a:ext cx="412297"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Phle</a:t>
          </a:r>
        </a:p>
      </xdr:txBody>
    </xdr:sp>
    <xdr:clientData/>
  </xdr:twoCellAnchor>
  <xdr:twoCellAnchor>
    <xdr:from>
      <xdr:col>5</xdr:col>
      <xdr:colOff>151963</xdr:colOff>
      <xdr:row>6</xdr:row>
      <xdr:rowOff>196868</xdr:rowOff>
    </xdr:from>
    <xdr:to>
      <xdr:col>5</xdr:col>
      <xdr:colOff>598119</xdr:colOff>
      <xdr:row>7</xdr:row>
      <xdr:rowOff>189234</xdr:rowOff>
    </xdr:to>
    <xdr:sp macro="" textlink="">
      <xdr:nvSpPr>
        <xdr:cNvPr id="8" name="CuadroTexto 7">
          <a:extLst>
            <a:ext uri="{FF2B5EF4-FFF2-40B4-BE49-F238E27FC236}">
              <a16:creationId xmlns:a16="http://schemas.microsoft.com/office/drawing/2014/main" id="{15422DBE-C7F5-4910-80BE-D0E9E958155B}"/>
            </a:ext>
          </a:extLst>
        </xdr:cNvPr>
        <xdr:cNvSpPr txBox="1"/>
      </xdr:nvSpPr>
      <xdr:spPr>
        <a:xfrm>
          <a:off x="4273893" y="1422307"/>
          <a:ext cx="446156"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mock</a:t>
          </a:r>
        </a:p>
      </xdr:txBody>
    </xdr:sp>
    <xdr:clientData/>
  </xdr:twoCellAnchor>
  <xdr:twoCellAnchor>
    <xdr:from>
      <xdr:col>5</xdr:col>
      <xdr:colOff>524549</xdr:colOff>
      <xdr:row>6</xdr:row>
      <xdr:rowOff>196868</xdr:rowOff>
    </xdr:from>
    <xdr:to>
      <xdr:col>6</xdr:col>
      <xdr:colOff>111346</xdr:colOff>
      <xdr:row>7</xdr:row>
      <xdr:rowOff>189234</xdr:rowOff>
    </xdr:to>
    <xdr:sp macro="" textlink="">
      <xdr:nvSpPr>
        <xdr:cNvPr id="9" name="CuadroTexto 8">
          <a:extLst>
            <a:ext uri="{FF2B5EF4-FFF2-40B4-BE49-F238E27FC236}">
              <a16:creationId xmlns:a16="http://schemas.microsoft.com/office/drawing/2014/main" id="{C5877586-360E-415E-9E17-00862BE3FE8B}"/>
            </a:ext>
          </a:extLst>
        </xdr:cNvPr>
        <xdr:cNvSpPr txBox="1"/>
      </xdr:nvSpPr>
      <xdr:spPr>
        <a:xfrm>
          <a:off x="4646479" y="1422307"/>
          <a:ext cx="411183"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Phle</a:t>
          </a:r>
        </a:p>
      </xdr:txBody>
    </xdr:sp>
    <xdr:clientData/>
  </xdr:twoCellAnchor>
  <xdr:twoCellAnchor>
    <xdr:from>
      <xdr:col>3</xdr:col>
      <xdr:colOff>757544</xdr:colOff>
      <xdr:row>6</xdr:row>
      <xdr:rowOff>192642</xdr:rowOff>
    </xdr:from>
    <xdr:to>
      <xdr:col>4</xdr:col>
      <xdr:colOff>570620</xdr:colOff>
      <xdr:row>6</xdr:row>
      <xdr:rowOff>193099</xdr:rowOff>
    </xdr:to>
    <xdr:cxnSp macro="">
      <xdr:nvCxnSpPr>
        <xdr:cNvPr id="10" name="Conector recto 9">
          <a:extLst>
            <a:ext uri="{FF2B5EF4-FFF2-40B4-BE49-F238E27FC236}">
              <a16:creationId xmlns:a16="http://schemas.microsoft.com/office/drawing/2014/main" id="{C7BE4918-4BAD-4260-A68B-4ABF50325C5F}"/>
            </a:ext>
          </a:extLst>
        </xdr:cNvPr>
        <xdr:cNvCxnSpPr>
          <a:cxnSpLocks/>
        </xdr:cNvCxnSpPr>
      </xdr:nvCxnSpPr>
      <xdr:spPr>
        <a:xfrm flipV="1">
          <a:off x="3230702" y="1418081"/>
          <a:ext cx="637462" cy="457"/>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794925</xdr:colOff>
      <xdr:row>6</xdr:row>
      <xdr:rowOff>6015</xdr:rowOff>
    </xdr:from>
    <xdr:to>
      <xdr:col>4</xdr:col>
      <xdr:colOff>528857</xdr:colOff>
      <xdr:row>6</xdr:row>
      <xdr:rowOff>182992</xdr:rowOff>
    </xdr:to>
    <xdr:sp macro="" textlink="">
      <xdr:nvSpPr>
        <xdr:cNvPr id="11" name="CuadroTexto 10">
          <a:extLst>
            <a:ext uri="{FF2B5EF4-FFF2-40B4-BE49-F238E27FC236}">
              <a16:creationId xmlns:a16="http://schemas.microsoft.com/office/drawing/2014/main" id="{4E2B86BD-A7FB-414C-AF5E-60F49411D56D}"/>
            </a:ext>
          </a:extLst>
        </xdr:cNvPr>
        <xdr:cNvSpPr txBox="1"/>
      </xdr:nvSpPr>
      <xdr:spPr>
        <a:xfrm>
          <a:off x="3268083" y="1231454"/>
          <a:ext cx="558318" cy="176977"/>
        </a:xfrm>
        <a:prstGeom prst="rect">
          <a:avLst/>
        </a:prstGeom>
        <a:noFill/>
      </xdr:spPr>
      <xdr:txBody>
        <a:bodyPr wrap="square" lIns="36000" tIns="36000" rIns="36000" bIns="3600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During (1h)</a:t>
          </a:r>
        </a:p>
      </xdr:txBody>
    </xdr:sp>
    <xdr:clientData/>
  </xdr:twoCellAnchor>
  <xdr:twoCellAnchor>
    <xdr:from>
      <xdr:col>4</xdr:col>
      <xdr:colOff>686436</xdr:colOff>
      <xdr:row>6</xdr:row>
      <xdr:rowOff>192643</xdr:rowOff>
    </xdr:from>
    <xdr:to>
      <xdr:col>6</xdr:col>
      <xdr:colOff>48275</xdr:colOff>
      <xdr:row>6</xdr:row>
      <xdr:rowOff>193099</xdr:rowOff>
    </xdr:to>
    <xdr:cxnSp macro="">
      <xdr:nvCxnSpPr>
        <xdr:cNvPr id="12" name="Conector recto 11">
          <a:extLst>
            <a:ext uri="{FF2B5EF4-FFF2-40B4-BE49-F238E27FC236}">
              <a16:creationId xmlns:a16="http://schemas.microsoft.com/office/drawing/2014/main" id="{B71C8DCA-8BEE-4452-8B5D-8104D8AB66F0}"/>
            </a:ext>
          </a:extLst>
        </xdr:cNvPr>
        <xdr:cNvCxnSpPr/>
      </xdr:nvCxnSpPr>
      <xdr:spPr>
        <a:xfrm>
          <a:off x="3983980" y="1418082"/>
          <a:ext cx="1010611" cy="456"/>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93451</xdr:colOff>
      <xdr:row>5</xdr:row>
      <xdr:rowOff>202829</xdr:rowOff>
    </xdr:from>
    <xdr:to>
      <xdr:col>5</xdr:col>
      <xdr:colOff>569051</xdr:colOff>
      <xdr:row>6</xdr:row>
      <xdr:rowOff>175566</xdr:rowOff>
    </xdr:to>
    <xdr:sp macro="" textlink="">
      <xdr:nvSpPr>
        <xdr:cNvPr id="13" name="CuadroTexto 12">
          <a:extLst>
            <a:ext uri="{FF2B5EF4-FFF2-40B4-BE49-F238E27FC236}">
              <a16:creationId xmlns:a16="http://schemas.microsoft.com/office/drawing/2014/main" id="{F904D489-9E63-4CE7-B26B-78D9C326DE50}"/>
            </a:ext>
          </a:extLst>
        </xdr:cNvPr>
        <xdr:cNvSpPr txBox="1"/>
      </xdr:nvSpPr>
      <xdr:spPr>
        <a:xfrm>
          <a:off x="4215381" y="1224028"/>
          <a:ext cx="475600" cy="176977"/>
        </a:xfrm>
        <a:prstGeom prst="rect">
          <a:avLst/>
        </a:prstGeom>
        <a:noFill/>
      </xdr:spPr>
      <xdr:txBody>
        <a:bodyPr wrap="square" lIns="36000" tIns="36000" rIns="36000" bIns="3600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After (1h)</a:t>
          </a:r>
        </a:p>
      </xdr:txBody>
    </xdr:sp>
    <xdr:clientData/>
  </xdr:twoCellAnchor>
  <xdr:twoCellAnchor>
    <xdr:from>
      <xdr:col>1</xdr:col>
      <xdr:colOff>731326</xdr:colOff>
      <xdr:row>6</xdr:row>
      <xdr:rowOff>149930</xdr:rowOff>
    </xdr:from>
    <xdr:to>
      <xdr:col>2</xdr:col>
      <xdr:colOff>362811</xdr:colOff>
      <xdr:row>7</xdr:row>
      <xdr:rowOff>142296</xdr:rowOff>
    </xdr:to>
    <xdr:sp macro="" textlink="">
      <xdr:nvSpPr>
        <xdr:cNvPr id="14" name="CuadroTexto 13">
          <a:extLst>
            <a:ext uri="{FF2B5EF4-FFF2-40B4-BE49-F238E27FC236}">
              <a16:creationId xmlns:a16="http://schemas.microsoft.com/office/drawing/2014/main" id="{456E5764-99FA-4EDA-AF72-987E43D2452C}"/>
            </a:ext>
          </a:extLst>
        </xdr:cNvPr>
        <xdr:cNvSpPr txBox="1"/>
      </xdr:nvSpPr>
      <xdr:spPr>
        <a:xfrm>
          <a:off x="1555712" y="1375369"/>
          <a:ext cx="455871"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Asyn.</a:t>
          </a:r>
        </a:p>
      </xdr:txBody>
    </xdr:sp>
    <xdr:clientData/>
  </xdr:twoCellAnchor>
  <xdr:twoCellAnchor>
    <xdr:from>
      <xdr:col>2</xdr:col>
      <xdr:colOff>357765</xdr:colOff>
      <xdr:row>6</xdr:row>
      <xdr:rowOff>72184</xdr:rowOff>
    </xdr:from>
    <xdr:to>
      <xdr:col>2</xdr:col>
      <xdr:colOff>754518</xdr:colOff>
      <xdr:row>7</xdr:row>
      <xdr:rowOff>167784</xdr:rowOff>
    </xdr:to>
    <xdr:sp macro="" textlink="">
      <xdr:nvSpPr>
        <xdr:cNvPr id="15" name="CuadroTexto 14">
          <a:extLst>
            <a:ext uri="{FF2B5EF4-FFF2-40B4-BE49-F238E27FC236}">
              <a16:creationId xmlns:a16="http://schemas.microsoft.com/office/drawing/2014/main" id="{17ED518C-5220-415D-83F3-A56657C21D3C}"/>
            </a:ext>
          </a:extLst>
        </xdr:cNvPr>
        <xdr:cNvSpPr txBox="1"/>
      </xdr:nvSpPr>
      <xdr:spPr>
        <a:xfrm>
          <a:off x="2006537" y="1297623"/>
          <a:ext cx="396753" cy="29983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G1</a:t>
          </a:r>
        </a:p>
        <a:p>
          <a:pPr algn="ctr"/>
          <a:r>
            <a:rPr lang="es-ES" sz="700">
              <a:latin typeface="Arial" panose="020B0604020202020204" pitchFamily="34" charset="0"/>
              <a:cs typeface="Arial" panose="020B0604020202020204" pitchFamily="34" charset="0"/>
            </a:rPr>
            <a:t>(αF)</a:t>
          </a:r>
        </a:p>
      </xdr:txBody>
    </xdr:sp>
    <xdr:clientData/>
  </xdr:twoCellAnchor>
  <xdr:twoCellAnchor>
    <xdr:from>
      <xdr:col>2</xdr:col>
      <xdr:colOff>712061</xdr:colOff>
      <xdr:row>6</xdr:row>
      <xdr:rowOff>64438</xdr:rowOff>
    </xdr:from>
    <xdr:to>
      <xdr:col>3</xdr:col>
      <xdr:colOff>330204</xdr:colOff>
      <xdr:row>7</xdr:row>
      <xdr:rowOff>160038</xdr:rowOff>
    </xdr:to>
    <xdr:sp macro="" textlink="">
      <xdr:nvSpPr>
        <xdr:cNvPr id="16" name="CuadroTexto 15">
          <a:extLst>
            <a:ext uri="{FF2B5EF4-FFF2-40B4-BE49-F238E27FC236}">
              <a16:creationId xmlns:a16="http://schemas.microsoft.com/office/drawing/2014/main" id="{F3F878A4-80C0-4D54-AB27-F610F0AB1AA7}"/>
            </a:ext>
          </a:extLst>
        </xdr:cNvPr>
        <xdr:cNvSpPr txBox="1"/>
      </xdr:nvSpPr>
      <xdr:spPr>
        <a:xfrm>
          <a:off x="2360833" y="1289877"/>
          <a:ext cx="442529" cy="29983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S/G2 (HU)</a:t>
          </a:r>
        </a:p>
      </xdr:txBody>
    </xdr:sp>
    <xdr:clientData/>
  </xdr:twoCellAnchor>
  <xdr:twoCellAnchor>
    <xdr:from>
      <xdr:col>3</xdr:col>
      <xdr:colOff>280988</xdr:colOff>
      <xdr:row>6</xdr:row>
      <xdr:rowOff>61683</xdr:rowOff>
    </xdr:from>
    <xdr:to>
      <xdr:col>3</xdr:col>
      <xdr:colOff>731029</xdr:colOff>
      <xdr:row>7</xdr:row>
      <xdr:rowOff>157284</xdr:rowOff>
    </xdr:to>
    <xdr:sp macro="" textlink="">
      <xdr:nvSpPr>
        <xdr:cNvPr id="17" name="CuadroTexto 16">
          <a:extLst>
            <a:ext uri="{FF2B5EF4-FFF2-40B4-BE49-F238E27FC236}">
              <a16:creationId xmlns:a16="http://schemas.microsoft.com/office/drawing/2014/main" id="{B2E79A28-4114-48AB-A237-25F3BE700FDD}"/>
            </a:ext>
          </a:extLst>
        </xdr:cNvPr>
        <xdr:cNvSpPr txBox="1"/>
      </xdr:nvSpPr>
      <xdr:spPr>
        <a:xfrm>
          <a:off x="2754146" y="1287122"/>
          <a:ext cx="450041" cy="29984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G2/M</a:t>
          </a:r>
        </a:p>
        <a:p>
          <a:pPr algn="ctr"/>
          <a:r>
            <a:rPr lang="es-ES" sz="700">
              <a:latin typeface="Arial" panose="020B0604020202020204" pitchFamily="34" charset="0"/>
              <a:cs typeface="Arial" panose="020B0604020202020204" pitchFamily="34" charset="0"/>
            </a:rPr>
            <a:t>(Noc)</a:t>
          </a:r>
        </a:p>
      </xdr:txBody>
    </xdr:sp>
    <xdr:clientData/>
  </xdr:twoCellAnchor>
  <xdr:twoCellAnchor>
    <xdr:from>
      <xdr:col>6</xdr:col>
      <xdr:colOff>41431</xdr:colOff>
      <xdr:row>8</xdr:row>
      <xdr:rowOff>156314</xdr:rowOff>
    </xdr:from>
    <xdr:to>
      <xdr:col>6</xdr:col>
      <xdr:colOff>494530</xdr:colOff>
      <xdr:row>9</xdr:row>
      <xdr:rowOff>148680</xdr:rowOff>
    </xdr:to>
    <xdr:sp macro="" textlink="">
      <xdr:nvSpPr>
        <xdr:cNvPr id="18" name="CuadroTexto 17">
          <a:extLst>
            <a:ext uri="{FF2B5EF4-FFF2-40B4-BE49-F238E27FC236}">
              <a16:creationId xmlns:a16="http://schemas.microsoft.com/office/drawing/2014/main" id="{20A6FC77-94DB-44CD-A8B2-4A57440E47F3}"/>
            </a:ext>
          </a:extLst>
        </xdr:cNvPr>
        <xdr:cNvSpPr txBox="1"/>
      </xdr:nvSpPr>
      <xdr:spPr>
        <a:xfrm>
          <a:off x="4987747" y="1790232"/>
          <a:ext cx="453099" cy="19660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unsp.</a:t>
          </a:r>
        </a:p>
      </xdr:txBody>
    </xdr:sp>
    <xdr:clientData/>
  </xdr:twoCellAnchor>
  <xdr:twoCellAnchor>
    <xdr:from>
      <xdr:col>6</xdr:col>
      <xdr:colOff>44961</xdr:colOff>
      <xdr:row>8</xdr:row>
      <xdr:rowOff>39915</xdr:rowOff>
    </xdr:from>
    <xdr:to>
      <xdr:col>6</xdr:col>
      <xdr:colOff>463086</xdr:colOff>
      <xdr:row>9</xdr:row>
      <xdr:rowOff>32281</xdr:rowOff>
    </xdr:to>
    <xdr:sp macro="" textlink="">
      <xdr:nvSpPr>
        <xdr:cNvPr id="19" name="CuadroTexto 18">
          <a:extLst>
            <a:ext uri="{FF2B5EF4-FFF2-40B4-BE49-F238E27FC236}">
              <a16:creationId xmlns:a16="http://schemas.microsoft.com/office/drawing/2014/main" id="{3F8083D9-C259-4CC1-82B5-663FA2D05DE0}"/>
            </a:ext>
          </a:extLst>
        </xdr:cNvPr>
        <xdr:cNvSpPr txBox="1"/>
      </xdr:nvSpPr>
      <xdr:spPr>
        <a:xfrm>
          <a:off x="4991277" y="1673833"/>
          <a:ext cx="418125" cy="196606"/>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Cin8</a:t>
          </a:r>
        </a:p>
      </xdr:txBody>
    </xdr:sp>
    <xdr:clientData/>
  </xdr:twoCellAnchor>
  <xdr:twoCellAnchor>
    <xdr:from>
      <xdr:col>6</xdr:col>
      <xdr:colOff>40302</xdr:colOff>
      <xdr:row>7</xdr:row>
      <xdr:rowOff>153526</xdr:rowOff>
    </xdr:from>
    <xdr:to>
      <xdr:col>6</xdr:col>
      <xdr:colOff>551690</xdr:colOff>
      <xdr:row>8</xdr:row>
      <xdr:rowOff>145891</xdr:rowOff>
    </xdr:to>
    <xdr:sp macro="" textlink="">
      <xdr:nvSpPr>
        <xdr:cNvPr id="20" name="CuadroTexto 19">
          <a:extLst>
            <a:ext uri="{FF2B5EF4-FFF2-40B4-BE49-F238E27FC236}">
              <a16:creationId xmlns:a16="http://schemas.microsoft.com/office/drawing/2014/main" id="{F1286F74-97F9-4B03-A976-998A9E69FA63}"/>
            </a:ext>
          </a:extLst>
        </xdr:cNvPr>
        <xdr:cNvSpPr txBox="1"/>
      </xdr:nvSpPr>
      <xdr:spPr>
        <a:xfrm>
          <a:off x="4986618" y="1583204"/>
          <a:ext cx="511388" cy="196605"/>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700">
              <a:latin typeface="Arial" panose="020B0604020202020204" pitchFamily="34" charset="0"/>
              <a:cs typeface="Arial" panose="020B0604020202020204" pitchFamily="34" charset="0"/>
            </a:rPr>
            <a:t>Cin8-P</a:t>
          </a:r>
        </a:p>
      </xdr:txBody>
    </xdr:sp>
    <xdr:clientData/>
  </xdr:twoCellAnchor>
  <xdr:twoCellAnchor>
    <xdr:from>
      <xdr:col>6</xdr:col>
      <xdr:colOff>82914</xdr:colOff>
      <xdr:row>8</xdr:row>
      <xdr:rowOff>56357</xdr:rowOff>
    </xdr:from>
    <xdr:to>
      <xdr:col>6</xdr:col>
      <xdr:colOff>131510</xdr:colOff>
      <xdr:row>8</xdr:row>
      <xdr:rowOff>56357</xdr:rowOff>
    </xdr:to>
    <xdr:cxnSp macro="">
      <xdr:nvCxnSpPr>
        <xdr:cNvPr id="21" name="Conector recto 20">
          <a:extLst>
            <a:ext uri="{FF2B5EF4-FFF2-40B4-BE49-F238E27FC236}">
              <a16:creationId xmlns:a16="http://schemas.microsoft.com/office/drawing/2014/main" id="{A5A83279-7EC1-4EE4-8440-4BF6F11EADA8}"/>
            </a:ext>
          </a:extLst>
        </xdr:cNvPr>
        <xdr:cNvCxnSpPr/>
      </xdr:nvCxnSpPr>
      <xdr:spPr>
        <a:xfrm>
          <a:off x="5029230" y="1690275"/>
          <a:ext cx="4859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82910</xdr:colOff>
      <xdr:row>9</xdr:row>
      <xdr:rowOff>49076</xdr:rowOff>
    </xdr:from>
    <xdr:to>
      <xdr:col>6</xdr:col>
      <xdr:colOff>131506</xdr:colOff>
      <xdr:row>9</xdr:row>
      <xdr:rowOff>49076</xdr:rowOff>
    </xdr:to>
    <xdr:cxnSp macro="">
      <xdr:nvCxnSpPr>
        <xdr:cNvPr id="22" name="Conector recto 21">
          <a:extLst>
            <a:ext uri="{FF2B5EF4-FFF2-40B4-BE49-F238E27FC236}">
              <a16:creationId xmlns:a16="http://schemas.microsoft.com/office/drawing/2014/main" id="{CB8E988A-258E-41DD-8AB2-4D25CD26E207}"/>
            </a:ext>
          </a:extLst>
        </xdr:cNvPr>
        <xdr:cNvCxnSpPr/>
      </xdr:nvCxnSpPr>
      <xdr:spPr>
        <a:xfrm>
          <a:off x="5029226" y="1887234"/>
          <a:ext cx="4859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82919</xdr:colOff>
      <xdr:row>8</xdr:row>
      <xdr:rowOff>133359</xdr:rowOff>
    </xdr:from>
    <xdr:to>
      <xdr:col>6</xdr:col>
      <xdr:colOff>131515</xdr:colOff>
      <xdr:row>8</xdr:row>
      <xdr:rowOff>133359</xdr:rowOff>
    </xdr:to>
    <xdr:cxnSp macro="">
      <xdr:nvCxnSpPr>
        <xdr:cNvPr id="23" name="Conector recto 22">
          <a:extLst>
            <a:ext uri="{FF2B5EF4-FFF2-40B4-BE49-F238E27FC236}">
              <a16:creationId xmlns:a16="http://schemas.microsoft.com/office/drawing/2014/main" id="{19FB657D-10FA-4BB4-B57B-39CE6079079E}"/>
            </a:ext>
          </a:extLst>
        </xdr:cNvPr>
        <xdr:cNvCxnSpPr/>
      </xdr:nvCxnSpPr>
      <xdr:spPr>
        <a:xfrm>
          <a:off x="5029235" y="1767277"/>
          <a:ext cx="4859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742912</xdr:colOff>
      <xdr:row>7</xdr:row>
      <xdr:rowOff>194269</xdr:rowOff>
    </xdr:from>
    <xdr:to>
      <xdr:col>6</xdr:col>
      <xdr:colOff>76200</xdr:colOff>
      <xdr:row>10</xdr:row>
      <xdr:rowOff>3769</xdr:rowOff>
    </xdr:to>
    <xdr:sp macro="" textlink="">
      <xdr:nvSpPr>
        <xdr:cNvPr id="31" name="Rectángulo 30">
          <a:extLst>
            <a:ext uri="{FF2B5EF4-FFF2-40B4-BE49-F238E27FC236}">
              <a16:creationId xmlns:a16="http://schemas.microsoft.com/office/drawing/2014/main" id="{C8970D16-C5E4-C04D-88DF-64845965B4C3}"/>
            </a:ext>
          </a:extLst>
        </xdr:cNvPr>
        <xdr:cNvSpPr/>
      </xdr:nvSpPr>
      <xdr:spPr>
        <a:xfrm>
          <a:off x="1568412" y="1616669"/>
          <a:ext cx="3460788" cy="4191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673100</xdr:colOff>
      <xdr:row>1</xdr:row>
      <xdr:rowOff>50799</xdr:rowOff>
    </xdr:from>
    <xdr:to>
      <xdr:col>6</xdr:col>
      <xdr:colOff>25400</xdr:colOff>
      <xdr:row>18</xdr:row>
      <xdr:rowOff>120738</xdr:rowOff>
    </xdr:to>
    <xdr:pic>
      <xdr:nvPicPr>
        <xdr:cNvPr id="3" name="Imagen 2">
          <a:extLst>
            <a:ext uri="{FF2B5EF4-FFF2-40B4-BE49-F238E27FC236}">
              <a16:creationId xmlns:a16="http://schemas.microsoft.com/office/drawing/2014/main" id="{95C6DD89-9153-B541-8501-38437FD11FD0}"/>
            </a:ext>
          </a:extLst>
        </xdr:cNvPr>
        <xdr:cNvPicPr>
          <a:picLocks noChangeAspect="1"/>
        </xdr:cNvPicPr>
      </xdr:nvPicPr>
      <xdr:blipFill>
        <a:blip xmlns:r="http://schemas.openxmlformats.org/officeDocument/2006/relationships" r:embed="rId1"/>
        <a:stretch>
          <a:fillRect/>
        </a:stretch>
      </xdr:blipFill>
      <xdr:spPr>
        <a:xfrm>
          <a:off x="673100" y="253999"/>
          <a:ext cx="4305300" cy="3524339"/>
        </a:xfrm>
        <a:prstGeom prst="rect">
          <a:avLst/>
        </a:prstGeom>
        <a:ln>
          <a:solidFill>
            <a:schemeClr val="tx1"/>
          </a:solidFill>
        </a:ln>
      </xdr:spPr>
    </xdr:pic>
    <xdr:clientData/>
  </xdr:twoCellAnchor>
  <xdr:twoCellAnchor>
    <xdr:from>
      <xdr:col>0</xdr:col>
      <xdr:colOff>428957</xdr:colOff>
      <xdr:row>7</xdr:row>
      <xdr:rowOff>50181</xdr:rowOff>
    </xdr:from>
    <xdr:to>
      <xdr:col>1</xdr:col>
      <xdr:colOff>471001</xdr:colOff>
      <xdr:row>8</xdr:row>
      <xdr:rowOff>93201</xdr:rowOff>
    </xdr:to>
    <xdr:sp macro="" textlink="">
      <xdr:nvSpPr>
        <xdr:cNvPr id="4" name="CuadroTexto 1">
          <a:extLst>
            <a:ext uri="{FF2B5EF4-FFF2-40B4-BE49-F238E27FC236}">
              <a16:creationId xmlns:a16="http://schemas.microsoft.com/office/drawing/2014/main" id="{A8D4A068-CCA3-424C-80C6-C6DCA7682709}"/>
            </a:ext>
          </a:extLst>
        </xdr:cNvPr>
        <xdr:cNvSpPr txBox="1"/>
      </xdr:nvSpPr>
      <xdr:spPr>
        <a:xfrm>
          <a:off x="428957" y="1472581"/>
          <a:ext cx="867544" cy="246220"/>
        </a:xfrm>
        <a:prstGeom prst="rect">
          <a:avLst/>
        </a:prstGeom>
        <a:noFill/>
      </xdr:spPr>
      <xdr:style>
        <a:lnRef idx="0">
          <a:scrgbClr r="0" g="0" b="0"/>
        </a:lnRef>
        <a:fillRef idx="0">
          <a:scrgbClr r="0" g="0" b="0"/>
        </a:fillRef>
        <a:effectRef idx="0">
          <a:scrgbClr r="0" g="0" b="0"/>
        </a:effectRef>
        <a:fontRef idx="major"/>
      </xdr:style>
      <xdr:txBody>
        <a:bodyPr wrap="square" rtlCol="0">
          <a:spAutoFit/>
        </a:bodyPr>
        <a:lstStyle>
          <a:lvl1pPr>
            <a:defRPr>
              <a:latin typeface="+mj-lt"/>
              <a:ea typeface="+mj-ea"/>
              <a:cs typeface="+mj-cs"/>
            </a:defRPr>
          </a:lvl1pPr>
          <a:lvl2pPr>
            <a:defRPr>
              <a:latin typeface="+mj-lt"/>
              <a:ea typeface="+mj-ea"/>
              <a:cs typeface="+mj-cs"/>
            </a:defRPr>
          </a:lvl2pPr>
          <a:lvl3pPr>
            <a:defRPr>
              <a:latin typeface="+mj-lt"/>
              <a:ea typeface="+mj-ea"/>
              <a:cs typeface="+mj-cs"/>
            </a:defRPr>
          </a:lvl3pPr>
          <a:lvl4pPr>
            <a:defRPr>
              <a:latin typeface="+mj-lt"/>
              <a:ea typeface="+mj-ea"/>
              <a:cs typeface="+mj-cs"/>
            </a:defRPr>
          </a:lvl4pPr>
          <a:lvl5pPr>
            <a:defRPr>
              <a:latin typeface="+mj-lt"/>
              <a:ea typeface="+mj-ea"/>
              <a:cs typeface="+mj-cs"/>
            </a:defRPr>
          </a:lvl5pPr>
          <a:lvl6pPr>
            <a:defRPr>
              <a:latin typeface="+mj-lt"/>
              <a:ea typeface="+mj-ea"/>
              <a:cs typeface="+mj-cs"/>
            </a:defRPr>
          </a:lvl6pPr>
          <a:lvl7pPr>
            <a:defRPr>
              <a:latin typeface="+mj-lt"/>
              <a:ea typeface="+mj-ea"/>
              <a:cs typeface="+mj-cs"/>
            </a:defRPr>
          </a:lvl7pPr>
          <a:lvl8pPr>
            <a:defRPr>
              <a:latin typeface="+mj-lt"/>
              <a:ea typeface="+mj-ea"/>
              <a:cs typeface="+mj-cs"/>
            </a:defRPr>
          </a:lvl8pPr>
          <a:lvl9pPr>
            <a:defRPr>
              <a:latin typeface="+mj-lt"/>
              <a:ea typeface="+mj-ea"/>
              <a:cs typeface="+mj-cs"/>
            </a:defRPr>
          </a:lvl9pPr>
        </a:lstStyle>
        <a:p>
          <a:r>
            <a:rPr lang="es-ES" sz="1000" b="1">
              <a:latin typeface="Arial" panose="020B0604020202020204" pitchFamily="34" charset="0"/>
              <a:cs typeface="Arial" panose="020B0604020202020204" pitchFamily="34" charset="0"/>
            </a:rPr>
            <a:t>Rad53-6HA</a:t>
          </a:r>
        </a:p>
      </xdr:txBody>
    </xdr:sp>
    <xdr:clientData/>
  </xdr:twoCellAnchor>
  <xdr:twoCellAnchor>
    <xdr:from>
      <xdr:col>4</xdr:col>
      <xdr:colOff>65101</xdr:colOff>
      <xdr:row>7</xdr:row>
      <xdr:rowOff>63186</xdr:rowOff>
    </xdr:from>
    <xdr:to>
      <xdr:col>4</xdr:col>
      <xdr:colOff>624869</xdr:colOff>
      <xdr:row>8</xdr:row>
      <xdr:rowOff>106206</xdr:rowOff>
    </xdr:to>
    <xdr:sp macro="" textlink="">
      <xdr:nvSpPr>
        <xdr:cNvPr id="8" name="CuadroTexto 32">
          <a:extLst>
            <a:ext uri="{FF2B5EF4-FFF2-40B4-BE49-F238E27FC236}">
              <a16:creationId xmlns:a16="http://schemas.microsoft.com/office/drawing/2014/main" id="{A3703639-899C-4357-AED5-A31AF81AC292}"/>
            </a:ext>
          </a:extLst>
        </xdr:cNvPr>
        <xdr:cNvSpPr txBox="1"/>
      </xdr:nvSpPr>
      <xdr:spPr>
        <a:xfrm>
          <a:off x="3367101" y="1485586"/>
          <a:ext cx="559768" cy="24622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1000">
              <a:latin typeface="Arial" panose="020B0604020202020204" pitchFamily="34" charset="0"/>
              <a:cs typeface="Arial" panose="020B0604020202020204" pitchFamily="34" charset="0"/>
            </a:rPr>
            <a:t>Rad53</a:t>
          </a:r>
        </a:p>
      </xdr:txBody>
    </xdr:sp>
    <xdr:clientData/>
  </xdr:twoCellAnchor>
  <xdr:twoCellAnchor>
    <xdr:from>
      <xdr:col>4</xdr:col>
      <xdr:colOff>63500</xdr:colOff>
      <xdr:row>6</xdr:row>
      <xdr:rowOff>114300</xdr:rowOff>
    </xdr:from>
    <xdr:to>
      <xdr:col>4</xdr:col>
      <xdr:colOff>751509</xdr:colOff>
      <xdr:row>7</xdr:row>
      <xdr:rowOff>157320</xdr:rowOff>
    </xdr:to>
    <xdr:sp macro="" textlink="">
      <xdr:nvSpPr>
        <xdr:cNvPr id="9" name="CuadroTexto 33">
          <a:extLst>
            <a:ext uri="{FF2B5EF4-FFF2-40B4-BE49-F238E27FC236}">
              <a16:creationId xmlns:a16="http://schemas.microsoft.com/office/drawing/2014/main" id="{E50E6903-97D9-436A-BC32-28F3617D3F9A}"/>
            </a:ext>
          </a:extLst>
        </xdr:cNvPr>
        <xdr:cNvSpPr txBox="1"/>
      </xdr:nvSpPr>
      <xdr:spPr>
        <a:xfrm>
          <a:off x="3365500" y="1333500"/>
          <a:ext cx="688009" cy="24622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1000">
              <a:latin typeface="Arial" panose="020B0604020202020204" pitchFamily="34" charset="0"/>
              <a:cs typeface="Arial" panose="020B0604020202020204" pitchFamily="34" charset="0"/>
            </a:rPr>
            <a:t>Rad53-P</a:t>
          </a:r>
        </a:p>
      </xdr:txBody>
    </xdr:sp>
    <xdr:clientData/>
  </xdr:twoCellAnchor>
  <xdr:twoCellAnchor>
    <xdr:from>
      <xdr:col>4</xdr:col>
      <xdr:colOff>2466</xdr:colOff>
      <xdr:row>7</xdr:row>
      <xdr:rowOff>25086</xdr:rowOff>
    </xdr:from>
    <xdr:to>
      <xdr:col>4</xdr:col>
      <xdr:colOff>138512</xdr:colOff>
      <xdr:row>7</xdr:row>
      <xdr:rowOff>25086</xdr:rowOff>
    </xdr:to>
    <xdr:cxnSp macro="">
      <xdr:nvCxnSpPr>
        <xdr:cNvPr id="10" name="Conector recto 9">
          <a:extLst>
            <a:ext uri="{FF2B5EF4-FFF2-40B4-BE49-F238E27FC236}">
              <a16:creationId xmlns:a16="http://schemas.microsoft.com/office/drawing/2014/main" id="{A669E3CC-72B4-41C0-BB3A-B3270D96B107}"/>
            </a:ext>
          </a:extLst>
        </xdr:cNvPr>
        <xdr:cNvCxnSpPr/>
      </xdr:nvCxnSpPr>
      <xdr:spPr>
        <a:xfrm>
          <a:off x="3304466" y="1447486"/>
          <a:ext cx="13604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2466</xdr:colOff>
      <xdr:row>7</xdr:row>
      <xdr:rowOff>180571</xdr:rowOff>
    </xdr:from>
    <xdr:to>
      <xdr:col>4</xdr:col>
      <xdr:colOff>138512</xdr:colOff>
      <xdr:row>7</xdr:row>
      <xdr:rowOff>180571</xdr:rowOff>
    </xdr:to>
    <xdr:cxnSp macro="">
      <xdr:nvCxnSpPr>
        <xdr:cNvPr id="11" name="Conector recto 10">
          <a:extLst>
            <a:ext uri="{FF2B5EF4-FFF2-40B4-BE49-F238E27FC236}">
              <a16:creationId xmlns:a16="http://schemas.microsoft.com/office/drawing/2014/main" id="{C2D1D6A6-C5B3-4804-A0CD-C32D943F13EE}"/>
            </a:ext>
          </a:extLst>
        </xdr:cNvPr>
        <xdr:cNvCxnSpPr/>
      </xdr:nvCxnSpPr>
      <xdr:spPr>
        <a:xfrm>
          <a:off x="3304466" y="1602971"/>
          <a:ext cx="13604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535001</xdr:colOff>
      <xdr:row>5</xdr:row>
      <xdr:rowOff>101286</xdr:rowOff>
    </xdr:from>
    <xdr:to>
      <xdr:col>2</xdr:col>
      <xdr:colOff>269269</xdr:colOff>
      <xdr:row>6</xdr:row>
      <xdr:rowOff>144306</xdr:rowOff>
    </xdr:to>
    <xdr:sp macro="" textlink="">
      <xdr:nvSpPr>
        <xdr:cNvPr id="12" name="CuadroTexto 32">
          <a:extLst>
            <a:ext uri="{FF2B5EF4-FFF2-40B4-BE49-F238E27FC236}">
              <a16:creationId xmlns:a16="http://schemas.microsoft.com/office/drawing/2014/main" id="{4DB2856B-DDEF-CF4B-AFBA-39D164F04F2C}"/>
            </a:ext>
          </a:extLst>
        </xdr:cNvPr>
        <xdr:cNvSpPr txBox="1"/>
      </xdr:nvSpPr>
      <xdr:spPr>
        <a:xfrm>
          <a:off x="1360501" y="1117286"/>
          <a:ext cx="559768" cy="246220"/>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1000">
              <a:latin typeface="Arial" panose="020B0604020202020204" pitchFamily="34" charset="0"/>
              <a:cs typeface="Arial" panose="020B0604020202020204" pitchFamily="34" charset="0"/>
            </a:rPr>
            <a:t>Tel</a:t>
          </a:r>
        </a:p>
      </xdr:txBody>
    </xdr:sp>
    <xdr:clientData/>
  </xdr:twoCellAnchor>
  <xdr:twoCellAnchor>
    <xdr:from>
      <xdr:col>2</xdr:col>
      <xdr:colOff>27001</xdr:colOff>
      <xdr:row>5</xdr:row>
      <xdr:rowOff>101600</xdr:rowOff>
    </xdr:from>
    <xdr:to>
      <xdr:col>2</xdr:col>
      <xdr:colOff>533401</xdr:colOff>
      <xdr:row>6</xdr:row>
      <xdr:rowOff>114300</xdr:rowOff>
    </xdr:to>
    <xdr:sp macro="" textlink="">
      <xdr:nvSpPr>
        <xdr:cNvPr id="13" name="CuadroTexto 32">
          <a:extLst>
            <a:ext uri="{FF2B5EF4-FFF2-40B4-BE49-F238E27FC236}">
              <a16:creationId xmlns:a16="http://schemas.microsoft.com/office/drawing/2014/main" id="{12669FDE-342F-174D-8287-F2EAE842DDE4}"/>
            </a:ext>
          </a:extLst>
        </xdr:cNvPr>
        <xdr:cNvSpPr txBox="1"/>
      </xdr:nvSpPr>
      <xdr:spPr>
        <a:xfrm>
          <a:off x="1678001" y="1117600"/>
          <a:ext cx="506400" cy="21590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1000">
              <a:latin typeface="Arial" panose="020B0604020202020204" pitchFamily="34" charset="0"/>
              <a:cs typeface="Arial" panose="020B0604020202020204" pitchFamily="34" charset="0"/>
            </a:rPr>
            <a:t>MMS</a:t>
          </a:r>
        </a:p>
      </xdr:txBody>
    </xdr:sp>
    <xdr:clientData/>
  </xdr:twoCellAnchor>
  <xdr:twoCellAnchor>
    <xdr:from>
      <xdr:col>2</xdr:col>
      <xdr:colOff>458801</xdr:colOff>
      <xdr:row>5</xdr:row>
      <xdr:rowOff>101600</xdr:rowOff>
    </xdr:from>
    <xdr:to>
      <xdr:col>3</xdr:col>
      <xdr:colOff>38101</xdr:colOff>
      <xdr:row>6</xdr:row>
      <xdr:rowOff>165100</xdr:rowOff>
    </xdr:to>
    <xdr:sp macro="" textlink="">
      <xdr:nvSpPr>
        <xdr:cNvPr id="14" name="CuadroTexto 32">
          <a:extLst>
            <a:ext uri="{FF2B5EF4-FFF2-40B4-BE49-F238E27FC236}">
              <a16:creationId xmlns:a16="http://schemas.microsoft.com/office/drawing/2014/main" id="{51735E3C-23B5-0A43-96AC-1EB0CCDFFBBB}"/>
            </a:ext>
          </a:extLst>
        </xdr:cNvPr>
        <xdr:cNvSpPr txBox="1"/>
      </xdr:nvSpPr>
      <xdr:spPr>
        <a:xfrm>
          <a:off x="2109801" y="1117600"/>
          <a:ext cx="404800" cy="26670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1000">
              <a:latin typeface="Arial" panose="020B0604020202020204" pitchFamily="34" charset="0"/>
              <a:cs typeface="Arial" panose="020B0604020202020204" pitchFamily="34" charset="0"/>
            </a:rPr>
            <a:t>HU</a:t>
          </a:r>
        </a:p>
      </xdr:txBody>
    </xdr:sp>
    <xdr:clientData/>
  </xdr:twoCellAnchor>
  <xdr:twoCellAnchor>
    <xdr:from>
      <xdr:col>3</xdr:col>
      <xdr:colOff>14301</xdr:colOff>
      <xdr:row>5</xdr:row>
      <xdr:rowOff>63500</xdr:rowOff>
    </xdr:from>
    <xdr:to>
      <xdr:col>3</xdr:col>
      <xdr:colOff>419101</xdr:colOff>
      <xdr:row>6</xdr:row>
      <xdr:rowOff>127000</xdr:rowOff>
    </xdr:to>
    <xdr:sp macro="" textlink="">
      <xdr:nvSpPr>
        <xdr:cNvPr id="15" name="CuadroTexto 32">
          <a:extLst>
            <a:ext uri="{FF2B5EF4-FFF2-40B4-BE49-F238E27FC236}">
              <a16:creationId xmlns:a16="http://schemas.microsoft.com/office/drawing/2014/main" id="{15A4D7DB-E943-0C41-8C34-A8909EC68762}"/>
            </a:ext>
          </a:extLst>
        </xdr:cNvPr>
        <xdr:cNvSpPr txBox="1"/>
      </xdr:nvSpPr>
      <xdr:spPr>
        <a:xfrm>
          <a:off x="2490801" y="1079500"/>
          <a:ext cx="404800" cy="26670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lang="es-ES" sz="1000" dirty="0">
              <a:latin typeface="Arial" panose="020B0604020202020204" pitchFamily="34" charset="0"/>
              <a:cs typeface="Arial" panose="020B0604020202020204" pitchFamily="34" charset="0"/>
            </a:rPr>
            <a:t>⍺F</a:t>
          </a:r>
        </a:p>
      </xdr:txBody>
    </xdr:sp>
    <xdr:clientData/>
  </xdr:twoCellAnchor>
  <xdr:twoCellAnchor>
    <xdr:from>
      <xdr:col>3</xdr:col>
      <xdr:colOff>331800</xdr:colOff>
      <xdr:row>5</xdr:row>
      <xdr:rowOff>0</xdr:rowOff>
    </xdr:from>
    <xdr:to>
      <xdr:col>4</xdr:col>
      <xdr:colOff>63499</xdr:colOff>
      <xdr:row>6</xdr:row>
      <xdr:rowOff>114300</xdr:rowOff>
    </xdr:to>
    <xdr:sp macro="" textlink="">
      <xdr:nvSpPr>
        <xdr:cNvPr id="16" name="CuadroTexto 32">
          <a:extLst>
            <a:ext uri="{FF2B5EF4-FFF2-40B4-BE49-F238E27FC236}">
              <a16:creationId xmlns:a16="http://schemas.microsoft.com/office/drawing/2014/main" id="{89E70837-80FD-2643-86E2-0124A575EFA1}"/>
            </a:ext>
          </a:extLst>
        </xdr:cNvPr>
        <xdr:cNvSpPr txBox="1"/>
      </xdr:nvSpPr>
      <xdr:spPr>
        <a:xfrm>
          <a:off x="2808300" y="1016000"/>
          <a:ext cx="557199" cy="317500"/>
        </a:xfrm>
        <a:prstGeom prst="rect">
          <a:avLst/>
        </a:prstGeom>
        <a:noFill/>
      </xdr:spPr>
      <xdr:txBody>
        <a:bodyPr wrap="square" rtlCol="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r>
            <a:rPr lang="es-ES" sz="1000" dirty="0">
              <a:latin typeface="Arial" panose="020B0604020202020204" pitchFamily="34" charset="0"/>
              <a:cs typeface="Arial" panose="020B0604020202020204" pitchFamily="34" charset="0"/>
            </a:rPr>
            <a:t>⍺F + Phles</a:t>
          </a:r>
        </a:p>
      </xdr:txBody>
    </xdr:sp>
    <xdr:clientData/>
  </xdr:twoCellAnchor>
  <xdr:twoCellAnchor>
    <xdr:from>
      <xdr:col>1</xdr:col>
      <xdr:colOff>520700</xdr:colOff>
      <xdr:row>7</xdr:row>
      <xdr:rowOff>0</xdr:rowOff>
    </xdr:from>
    <xdr:to>
      <xdr:col>3</xdr:col>
      <xdr:colOff>12700</xdr:colOff>
      <xdr:row>8</xdr:row>
      <xdr:rowOff>63500</xdr:rowOff>
    </xdr:to>
    <xdr:sp macro="" textlink="">
      <xdr:nvSpPr>
        <xdr:cNvPr id="17" name="Rectángulo 16">
          <a:extLst>
            <a:ext uri="{FF2B5EF4-FFF2-40B4-BE49-F238E27FC236}">
              <a16:creationId xmlns:a16="http://schemas.microsoft.com/office/drawing/2014/main" id="{CFCD86AF-D342-1E43-A38D-C68E567DBF5F}"/>
            </a:ext>
          </a:extLst>
        </xdr:cNvPr>
        <xdr:cNvSpPr/>
      </xdr:nvSpPr>
      <xdr:spPr>
        <a:xfrm>
          <a:off x="1346200" y="1422400"/>
          <a:ext cx="1143000" cy="266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3</xdr:col>
      <xdr:colOff>50800</xdr:colOff>
      <xdr:row>6</xdr:row>
      <xdr:rowOff>152400</xdr:rowOff>
    </xdr:from>
    <xdr:to>
      <xdr:col>3</xdr:col>
      <xdr:colOff>762000</xdr:colOff>
      <xdr:row>8</xdr:row>
      <xdr:rowOff>63500</xdr:rowOff>
    </xdr:to>
    <xdr:sp macro="" textlink="">
      <xdr:nvSpPr>
        <xdr:cNvPr id="18" name="Rectángulo 17">
          <a:extLst>
            <a:ext uri="{FF2B5EF4-FFF2-40B4-BE49-F238E27FC236}">
              <a16:creationId xmlns:a16="http://schemas.microsoft.com/office/drawing/2014/main" id="{D3C59412-C0F8-2D41-B606-4C18E4181E7E}"/>
            </a:ext>
          </a:extLst>
        </xdr:cNvPr>
        <xdr:cNvSpPr/>
      </xdr:nvSpPr>
      <xdr:spPr>
        <a:xfrm>
          <a:off x="2527300" y="1371600"/>
          <a:ext cx="711200" cy="317500"/>
        </a:xfrm>
        <a:prstGeom prst="rect">
          <a:avLst/>
        </a:prstGeom>
        <a:noFill/>
        <a:ln>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2</xdr:col>
      <xdr:colOff>266700</xdr:colOff>
      <xdr:row>8</xdr:row>
      <xdr:rowOff>63500</xdr:rowOff>
    </xdr:from>
    <xdr:to>
      <xdr:col>2</xdr:col>
      <xdr:colOff>266700</xdr:colOff>
      <xdr:row>10</xdr:row>
      <xdr:rowOff>12700</xdr:rowOff>
    </xdr:to>
    <xdr:cxnSp macro="">
      <xdr:nvCxnSpPr>
        <xdr:cNvPr id="20" name="Conector recto de flecha 19">
          <a:extLst>
            <a:ext uri="{FF2B5EF4-FFF2-40B4-BE49-F238E27FC236}">
              <a16:creationId xmlns:a16="http://schemas.microsoft.com/office/drawing/2014/main" id="{0A5060AE-3C40-644D-BA86-941AA5DC19FC}"/>
            </a:ext>
          </a:extLst>
        </xdr:cNvPr>
        <xdr:cNvCxnSpPr>
          <a:stCxn id="17" idx="2"/>
        </xdr:cNvCxnSpPr>
      </xdr:nvCxnSpPr>
      <xdr:spPr>
        <a:xfrm>
          <a:off x="1917700" y="1689100"/>
          <a:ext cx="0" cy="355600"/>
        </a:xfrm>
        <a:prstGeom prst="straightConnector1">
          <a:avLst/>
        </a:prstGeom>
        <a:ln>
          <a:solidFill>
            <a:srgbClr val="FF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622300</xdr:colOff>
      <xdr:row>9</xdr:row>
      <xdr:rowOff>190500</xdr:rowOff>
    </xdr:from>
    <xdr:ext cx="914400" cy="609013"/>
    <xdr:sp macro="" textlink="">
      <xdr:nvSpPr>
        <xdr:cNvPr id="23" name="CuadroTexto 22">
          <a:extLst>
            <a:ext uri="{FF2B5EF4-FFF2-40B4-BE49-F238E27FC236}">
              <a16:creationId xmlns:a16="http://schemas.microsoft.com/office/drawing/2014/main" id="{52BF5806-0AAB-0C4A-8C0E-6852C88729EA}"/>
            </a:ext>
          </a:extLst>
        </xdr:cNvPr>
        <xdr:cNvSpPr txBox="1"/>
      </xdr:nvSpPr>
      <xdr:spPr>
        <a:xfrm>
          <a:off x="1447800" y="2019300"/>
          <a:ext cx="914400"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ES_tradnl" sz="1100"/>
            <a:t>Other DNA</a:t>
          </a:r>
          <a:r>
            <a:rPr lang="es-ES_tradnl" sz="1100" baseline="0"/>
            <a:t> damages in telophase</a:t>
          </a:r>
          <a:endParaRPr lang="es-ES_tradnl" sz="1100"/>
        </a:p>
      </xdr:txBody>
    </xdr:sp>
    <xdr:clientData/>
  </xdr:oneCellAnchor>
  <xdr:twoCellAnchor>
    <xdr:from>
      <xdr:col>3</xdr:col>
      <xdr:colOff>406400</xdr:colOff>
      <xdr:row>8</xdr:row>
      <xdr:rowOff>63500</xdr:rowOff>
    </xdr:from>
    <xdr:to>
      <xdr:col>3</xdr:col>
      <xdr:colOff>406400</xdr:colOff>
      <xdr:row>10</xdr:row>
      <xdr:rowOff>12700</xdr:rowOff>
    </xdr:to>
    <xdr:cxnSp macro="">
      <xdr:nvCxnSpPr>
        <xdr:cNvPr id="24" name="Conector recto de flecha 23">
          <a:extLst>
            <a:ext uri="{FF2B5EF4-FFF2-40B4-BE49-F238E27FC236}">
              <a16:creationId xmlns:a16="http://schemas.microsoft.com/office/drawing/2014/main" id="{6DBD2ED6-6340-7046-90B5-EC48EEF235BF}"/>
            </a:ext>
          </a:extLst>
        </xdr:cNvPr>
        <xdr:cNvCxnSpPr>
          <a:stCxn id="18" idx="2"/>
        </xdr:cNvCxnSpPr>
      </xdr:nvCxnSpPr>
      <xdr:spPr>
        <a:xfrm>
          <a:off x="2882900" y="1689100"/>
          <a:ext cx="0" cy="355600"/>
        </a:xfrm>
        <a:prstGeom prst="straightConnector1">
          <a:avLst/>
        </a:prstGeom>
        <a:ln>
          <a:solidFill>
            <a:schemeClr val="accent4"/>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749300</xdr:colOff>
      <xdr:row>9</xdr:row>
      <xdr:rowOff>190500</xdr:rowOff>
    </xdr:from>
    <xdr:ext cx="977900" cy="781240"/>
    <xdr:sp macro="" textlink="">
      <xdr:nvSpPr>
        <xdr:cNvPr id="26" name="CuadroTexto 25">
          <a:extLst>
            <a:ext uri="{FF2B5EF4-FFF2-40B4-BE49-F238E27FC236}">
              <a16:creationId xmlns:a16="http://schemas.microsoft.com/office/drawing/2014/main" id="{8DEBEE27-3240-E04F-9107-5D52B42FC02D}"/>
            </a:ext>
          </a:extLst>
        </xdr:cNvPr>
        <xdr:cNvSpPr txBox="1"/>
      </xdr:nvSpPr>
      <xdr:spPr>
        <a:xfrm>
          <a:off x="2400300" y="2019300"/>
          <a:ext cx="977900" cy="7812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s-ES_tradnl" sz="1100"/>
            <a:t>DNA damage response in a cycling culture</a:t>
          </a:r>
        </a:p>
      </xdr:txBody>
    </xdr:sp>
    <xdr:clientData/>
  </xdr:oneCellAnchor>
  <xdr:twoCellAnchor editAs="oneCell">
    <xdr:from>
      <xdr:col>6</xdr:col>
      <xdr:colOff>228601</xdr:colOff>
      <xdr:row>5</xdr:row>
      <xdr:rowOff>101600</xdr:rowOff>
    </xdr:from>
    <xdr:to>
      <xdr:col>9</xdr:col>
      <xdr:colOff>343516</xdr:colOff>
      <xdr:row>10</xdr:row>
      <xdr:rowOff>94924</xdr:rowOff>
    </xdr:to>
    <xdr:pic>
      <xdr:nvPicPr>
        <xdr:cNvPr id="28" name="Imagen 27">
          <a:extLst>
            <a:ext uri="{FF2B5EF4-FFF2-40B4-BE49-F238E27FC236}">
              <a16:creationId xmlns:a16="http://schemas.microsoft.com/office/drawing/2014/main" id="{2513FC48-D3CE-8745-BD71-8989FF2804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81601" y="1117600"/>
          <a:ext cx="2591415" cy="1009324"/>
        </a:xfrm>
        <a:prstGeom prst="rect">
          <a:avLst/>
        </a:prstGeom>
      </xdr:spPr>
    </xdr:pic>
    <xdr:clientData/>
  </xdr:twoCellAnchor>
  <xdr:twoCellAnchor>
    <xdr:from>
      <xdr:col>6</xdr:col>
      <xdr:colOff>266700</xdr:colOff>
      <xdr:row>6</xdr:row>
      <xdr:rowOff>25400</xdr:rowOff>
    </xdr:from>
    <xdr:to>
      <xdr:col>8</xdr:col>
      <xdr:colOff>304800</xdr:colOff>
      <xdr:row>10</xdr:row>
      <xdr:rowOff>50800</xdr:rowOff>
    </xdr:to>
    <xdr:sp macro="" textlink="">
      <xdr:nvSpPr>
        <xdr:cNvPr id="29" name="Rectángulo 28">
          <a:extLst>
            <a:ext uri="{FF2B5EF4-FFF2-40B4-BE49-F238E27FC236}">
              <a16:creationId xmlns:a16="http://schemas.microsoft.com/office/drawing/2014/main" id="{8D335CA3-9144-D54D-8D44-B5FA21AB2EAF}"/>
            </a:ext>
          </a:extLst>
        </xdr:cNvPr>
        <xdr:cNvSpPr/>
      </xdr:nvSpPr>
      <xdr:spPr>
        <a:xfrm>
          <a:off x="5219700" y="1244600"/>
          <a:ext cx="1689100" cy="8382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6</xdr:col>
      <xdr:colOff>266700</xdr:colOff>
      <xdr:row>6</xdr:row>
      <xdr:rowOff>25400</xdr:rowOff>
    </xdr:from>
    <xdr:to>
      <xdr:col>6</xdr:col>
      <xdr:colOff>622300</xdr:colOff>
      <xdr:row>10</xdr:row>
      <xdr:rowOff>50800</xdr:rowOff>
    </xdr:to>
    <xdr:sp macro="" textlink="">
      <xdr:nvSpPr>
        <xdr:cNvPr id="30" name="Rectángulo 29">
          <a:extLst>
            <a:ext uri="{FF2B5EF4-FFF2-40B4-BE49-F238E27FC236}">
              <a16:creationId xmlns:a16="http://schemas.microsoft.com/office/drawing/2014/main" id="{E158E469-2311-2E4C-9FDD-7872F9E83F36}"/>
            </a:ext>
          </a:extLst>
        </xdr:cNvPr>
        <xdr:cNvSpPr/>
      </xdr:nvSpPr>
      <xdr:spPr>
        <a:xfrm>
          <a:off x="5219700" y="1244600"/>
          <a:ext cx="355600" cy="838200"/>
        </a:xfrm>
        <a:prstGeom prst="rect">
          <a:avLst/>
        </a:prstGeom>
        <a:noFill/>
        <a:ln>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8</xdr:col>
      <xdr:colOff>330200</xdr:colOff>
      <xdr:row>6</xdr:row>
      <xdr:rowOff>25400</xdr:rowOff>
    </xdr:from>
    <xdr:to>
      <xdr:col>9</xdr:col>
      <xdr:colOff>304800</xdr:colOff>
      <xdr:row>10</xdr:row>
      <xdr:rowOff>63500</xdr:rowOff>
    </xdr:to>
    <xdr:sp macro="" textlink="">
      <xdr:nvSpPr>
        <xdr:cNvPr id="31" name="Rectángulo 30">
          <a:extLst>
            <a:ext uri="{FF2B5EF4-FFF2-40B4-BE49-F238E27FC236}">
              <a16:creationId xmlns:a16="http://schemas.microsoft.com/office/drawing/2014/main" id="{976F9FD4-645C-E747-8668-82C7CB84163C}"/>
            </a:ext>
          </a:extLst>
        </xdr:cNvPr>
        <xdr:cNvSpPr/>
      </xdr:nvSpPr>
      <xdr:spPr>
        <a:xfrm>
          <a:off x="6934200" y="1244600"/>
          <a:ext cx="800100" cy="850900"/>
        </a:xfrm>
        <a:prstGeom prst="rect">
          <a:avLst/>
        </a:prstGeom>
        <a:noFill/>
        <a:ln>
          <a:solidFill>
            <a:schemeClr val="accent4"/>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7</xdr:col>
      <xdr:colOff>27000</xdr:colOff>
      <xdr:row>10</xdr:row>
      <xdr:rowOff>88586</xdr:rowOff>
    </xdr:from>
    <xdr:to>
      <xdr:col>7</xdr:col>
      <xdr:colOff>800099</xdr:colOff>
      <xdr:row>11</xdr:row>
      <xdr:rowOff>125195</xdr:rowOff>
    </xdr:to>
    <xdr:sp macro="" textlink="">
      <xdr:nvSpPr>
        <xdr:cNvPr id="32" name="CuadroTexto 32">
          <a:extLst>
            <a:ext uri="{FF2B5EF4-FFF2-40B4-BE49-F238E27FC236}">
              <a16:creationId xmlns:a16="http://schemas.microsoft.com/office/drawing/2014/main" id="{8120FFB3-E389-EC43-BF28-964BCE93EFE8}"/>
            </a:ext>
          </a:extLst>
        </xdr:cNvPr>
        <xdr:cNvSpPr txBox="1"/>
      </xdr:nvSpPr>
      <xdr:spPr>
        <a:xfrm>
          <a:off x="5805500" y="2120586"/>
          <a:ext cx="773099" cy="239809"/>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s-ES" sz="1000">
              <a:latin typeface="Arial" panose="020B0604020202020204" pitchFamily="34" charset="0"/>
              <a:cs typeface="Arial" panose="020B0604020202020204" pitchFamily="34" charset="0"/>
            </a:rPr>
            <a:t>Ponceau</a:t>
          </a:r>
        </a:p>
      </xdr:txBody>
    </xdr:sp>
    <xdr:clientData/>
  </xdr:twoCellAnchor>
  <xdr:twoCellAnchor>
    <xdr:from>
      <xdr:col>5</xdr:col>
      <xdr:colOff>623841</xdr:colOff>
      <xdr:row>9</xdr:row>
      <xdr:rowOff>30493</xdr:rowOff>
    </xdr:from>
    <xdr:to>
      <xdr:col>6</xdr:col>
      <xdr:colOff>356552</xdr:colOff>
      <xdr:row>10</xdr:row>
      <xdr:rowOff>68907</xdr:rowOff>
    </xdr:to>
    <xdr:sp macro="" textlink="">
      <xdr:nvSpPr>
        <xdr:cNvPr id="33" name="CuadroTexto 21">
          <a:extLst>
            <a:ext uri="{FF2B5EF4-FFF2-40B4-BE49-F238E27FC236}">
              <a16:creationId xmlns:a16="http://schemas.microsoft.com/office/drawing/2014/main" id="{1C8BFD51-4985-EE40-A5DA-789A45737149}"/>
            </a:ext>
          </a:extLst>
        </xdr:cNvPr>
        <xdr:cNvSpPr txBox="1"/>
      </xdr:nvSpPr>
      <xdr:spPr>
        <a:xfrm>
          <a:off x="4751341" y="1859293"/>
          <a:ext cx="558211" cy="241614"/>
        </a:xfrm>
        <a:prstGeom prst="rect">
          <a:avLst/>
        </a:prstGeom>
        <a:noFill/>
      </xdr:spPr>
      <xdr:txBody>
        <a:bodyPr wrap="square" rtlCol="0">
          <a:no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900">
              <a:latin typeface="Arial" charset="0"/>
              <a:ea typeface="Arial" charset="0"/>
              <a:cs typeface="Arial" charset="0"/>
            </a:rPr>
            <a:t>75 kD</a:t>
          </a:r>
        </a:p>
      </xdr:txBody>
    </xdr:sp>
    <xdr:clientData/>
  </xdr:twoCellAnchor>
  <xdr:twoCellAnchor>
    <xdr:from>
      <xdr:col>5</xdr:col>
      <xdr:colOff>573100</xdr:colOff>
      <xdr:row>6</xdr:row>
      <xdr:rowOff>113986</xdr:rowOff>
    </xdr:from>
    <xdr:to>
      <xdr:col>6</xdr:col>
      <xdr:colOff>368300</xdr:colOff>
      <xdr:row>7</xdr:row>
      <xdr:rowOff>152400</xdr:rowOff>
    </xdr:to>
    <xdr:sp macro="" textlink="">
      <xdr:nvSpPr>
        <xdr:cNvPr id="34" name="CuadroTexto 22">
          <a:extLst>
            <a:ext uri="{FF2B5EF4-FFF2-40B4-BE49-F238E27FC236}">
              <a16:creationId xmlns:a16="http://schemas.microsoft.com/office/drawing/2014/main" id="{B7BD1E8C-AB85-0845-8B99-D2BA17DBFD04}"/>
            </a:ext>
          </a:extLst>
        </xdr:cNvPr>
        <xdr:cNvSpPr txBox="1"/>
      </xdr:nvSpPr>
      <xdr:spPr>
        <a:xfrm>
          <a:off x="4700600" y="1333186"/>
          <a:ext cx="620700" cy="241614"/>
        </a:xfrm>
        <a:prstGeom prst="rect">
          <a:avLst/>
        </a:prstGeom>
        <a:noFill/>
      </xdr:spPr>
      <xdr:txBody>
        <a:bodyPr wrap="square" rtlCol="0">
          <a:no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_tradnl" sz="900">
              <a:latin typeface="Arial" charset="0"/>
              <a:ea typeface="Arial" charset="0"/>
              <a:cs typeface="Arial" charset="0"/>
            </a:rPr>
            <a:t>100 kD</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101600</xdr:colOff>
      <xdr:row>1</xdr:row>
      <xdr:rowOff>139699</xdr:rowOff>
    </xdr:from>
    <xdr:to>
      <xdr:col>6</xdr:col>
      <xdr:colOff>566306</xdr:colOff>
      <xdr:row>20</xdr:row>
      <xdr:rowOff>38100</xdr:rowOff>
    </xdr:to>
    <xdr:pic>
      <xdr:nvPicPr>
        <xdr:cNvPr id="3" name="Imagen 2">
          <a:extLst>
            <a:ext uri="{FF2B5EF4-FFF2-40B4-BE49-F238E27FC236}">
              <a16:creationId xmlns:a16="http://schemas.microsoft.com/office/drawing/2014/main" id="{C6C00216-8456-974F-88E2-632827372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7100" y="342899"/>
          <a:ext cx="4592206" cy="3759201"/>
        </a:xfrm>
        <a:prstGeom prst="rect">
          <a:avLst/>
        </a:prstGeom>
        <a:ln>
          <a:solidFill>
            <a:schemeClr val="tx1"/>
          </a:solidFill>
        </a:ln>
      </xdr:spPr>
    </xdr:pic>
    <xdr:clientData/>
  </xdr:twoCellAnchor>
  <xdr:twoCellAnchor>
    <xdr:from>
      <xdr:col>1</xdr:col>
      <xdr:colOff>520700</xdr:colOff>
      <xdr:row>5</xdr:row>
      <xdr:rowOff>63500</xdr:rowOff>
    </xdr:from>
    <xdr:to>
      <xdr:col>5</xdr:col>
      <xdr:colOff>383277</xdr:colOff>
      <xdr:row>9</xdr:row>
      <xdr:rowOff>182144</xdr:rowOff>
    </xdr:to>
    <xdr:grpSp>
      <xdr:nvGrpSpPr>
        <xdr:cNvPr id="4" name="Grupo 3">
          <a:extLst>
            <a:ext uri="{FF2B5EF4-FFF2-40B4-BE49-F238E27FC236}">
              <a16:creationId xmlns:a16="http://schemas.microsoft.com/office/drawing/2014/main" id="{94D00C15-3776-8D48-8CA4-FCB1A4B9F694}"/>
            </a:ext>
          </a:extLst>
        </xdr:cNvPr>
        <xdr:cNvGrpSpPr>
          <a:grpSpLocks noChangeAspect="1"/>
        </xdr:cNvGrpSpPr>
      </xdr:nvGrpSpPr>
      <xdr:grpSpPr>
        <a:xfrm>
          <a:off x="1358900" y="1063625"/>
          <a:ext cx="3215377" cy="918744"/>
          <a:chOff x="1928305" y="4226436"/>
          <a:chExt cx="3164577" cy="931444"/>
        </a:xfrm>
      </xdr:grpSpPr>
      <xdr:sp macro="" textlink="">
        <xdr:nvSpPr>
          <xdr:cNvPr id="6" name="CuadroTexto 24">
            <a:extLst>
              <a:ext uri="{FF2B5EF4-FFF2-40B4-BE49-F238E27FC236}">
                <a16:creationId xmlns:a16="http://schemas.microsoft.com/office/drawing/2014/main" id="{91B9D81C-AF63-304C-BC28-42FA2E7D4A9E}"/>
              </a:ext>
            </a:extLst>
          </xdr:cNvPr>
          <xdr:cNvSpPr txBox="1"/>
        </xdr:nvSpPr>
        <xdr:spPr>
          <a:xfrm>
            <a:off x="2653880" y="4422250"/>
            <a:ext cx="327334"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Tel</a:t>
            </a:r>
          </a:p>
        </xdr:txBody>
      </xdr:sp>
      <xdr:sp macro="" textlink="">
        <xdr:nvSpPr>
          <xdr:cNvPr id="7" name="CuadroTexto 25">
            <a:extLst>
              <a:ext uri="{FF2B5EF4-FFF2-40B4-BE49-F238E27FC236}">
                <a16:creationId xmlns:a16="http://schemas.microsoft.com/office/drawing/2014/main" id="{D4883152-A485-534A-A079-00994D949C99}"/>
              </a:ext>
            </a:extLst>
          </xdr:cNvPr>
          <xdr:cNvSpPr txBox="1"/>
        </xdr:nvSpPr>
        <xdr:spPr>
          <a:xfrm>
            <a:off x="2999073" y="4422250"/>
            <a:ext cx="429926"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mock</a:t>
            </a:r>
          </a:p>
        </xdr:txBody>
      </xdr:sp>
      <xdr:sp macro="" textlink="">
        <xdr:nvSpPr>
          <xdr:cNvPr id="8" name="CuadroTexto 26">
            <a:extLst>
              <a:ext uri="{FF2B5EF4-FFF2-40B4-BE49-F238E27FC236}">
                <a16:creationId xmlns:a16="http://schemas.microsoft.com/office/drawing/2014/main" id="{CA27B3A1-4CB1-2E4F-946C-7E5C25B29C42}"/>
              </a:ext>
            </a:extLst>
          </xdr:cNvPr>
          <xdr:cNvSpPr txBox="1"/>
        </xdr:nvSpPr>
        <xdr:spPr>
          <a:xfrm>
            <a:off x="3373460" y="4422250"/>
            <a:ext cx="391454"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Phle</a:t>
            </a:r>
          </a:p>
        </xdr:txBody>
      </xdr:sp>
      <xdr:sp macro="" textlink="">
        <xdr:nvSpPr>
          <xdr:cNvPr id="9" name="CuadroTexto 27">
            <a:extLst>
              <a:ext uri="{FF2B5EF4-FFF2-40B4-BE49-F238E27FC236}">
                <a16:creationId xmlns:a16="http://schemas.microsoft.com/office/drawing/2014/main" id="{856AA892-01C5-D645-9EB1-49089D50B17C}"/>
              </a:ext>
            </a:extLst>
          </xdr:cNvPr>
          <xdr:cNvSpPr txBox="1"/>
        </xdr:nvSpPr>
        <xdr:spPr>
          <a:xfrm>
            <a:off x="3716441" y="4422250"/>
            <a:ext cx="429926"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mock</a:t>
            </a:r>
          </a:p>
        </xdr:txBody>
      </xdr:sp>
      <xdr:sp macro="" textlink="">
        <xdr:nvSpPr>
          <xdr:cNvPr id="10" name="CuadroTexto 28">
            <a:extLst>
              <a:ext uri="{FF2B5EF4-FFF2-40B4-BE49-F238E27FC236}">
                <a16:creationId xmlns:a16="http://schemas.microsoft.com/office/drawing/2014/main" id="{02024AE6-8485-3142-A633-0B3371DB66F9}"/>
              </a:ext>
            </a:extLst>
          </xdr:cNvPr>
          <xdr:cNvSpPr txBox="1"/>
        </xdr:nvSpPr>
        <xdr:spPr>
          <a:xfrm>
            <a:off x="4110742" y="4422250"/>
            <a:ext cx="391454"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Phle</a:t>
            </a:r>
          </a:p>
        </xdr:txBody>
      </xdr:sp>
      <xdr:cxnSp macro="">
        <xdr:nvCxnSpPr>
          <xdr:cNvPr id="11" name="Conector recto 10">
            <a:extLst>
              <a:ext uri="{FF2B5EF4-FFF2-40B4-BE49-F238E27FC236}">
                <a16:creationId xmlns:a16="http://schemas.microsoft.com/office/drawing/2014/main" id="{EB514A3A-DDEC-E14A-9E65-5B1F3714D090}"/>
              </a:ext>
            </a:extLst>
          </xdr:cNvPr>
          <xdr:cNvCxnSpPr>
            <a:cxnSpLocks/>
          </xdr:cNvCxnSpPr>
        </xdr:nvCxnSpPr>
        <xdr:spPr>
          <a:xfrm>
            <a:off x="3049098" y="4434125"/>
            <a:ext cx="648000"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CuadroTexto 30">
            <a:extLst>
              <a:ext uri="{FF2B5EF4-FFF2-40B4-BE49-F238E27FC236}">
                <a16:creationId xmlns:a16="http://schemas.microsoft.com/office/drawing/2014/main" id="{905AD9C7-927C-974F-B449-414DBC69C603}"/>
              </a:ext>
            </a:extLst>
          </xdr:cNvPr>
          <xdr:cNvSpPr txBox="1"/>
        </xdr:nvSpPr>
        <xdr:spPr>
          <a:xfrm>
            <a:off x="3079464" y="4226436"/>
            <a:ext cx="587268" cy="195814"/>
          </a:xfrm>
          <a:prstGeom prst="rect">
            <a:avLst/>
          </a:prstGeom>
          <a:noFill/>
        </xdr:spPr>
        <xdr:txBody>
          <a:bodyPr wrap="square" lIns="36000" tIns="36000" rIns="36000" bIns="3600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During (1h)</a:t>
            </a:r>
          </a:p>
        </xdr:txBody>
      </xdr:sp>
      <xdr:cxnSp macro="">
        <xdr:nvCxnSpPr>
          <xdr:cNvPr id="13" name="Conector recto 12">
            <a:extLst>
              <a:ext uri="{FF2B5EF4-FFF2-40B4-BE49-F238E27FC236}">
                <a16:creationId xmlns:a16="http://schemas.microsoft.com/office/drawing/2014/main" id="{05F51766-FEB9-044A-8AE2-4B8A03D05F1A}"/>
              </a:ext>
            </a:extLst>
          </xdr:cNvPr>
          <xdr:cNvCxnSpPr/>
        </xdr:nvCxnSpPr>
        <xdr:spPr>
          <a:xfrm>
            <a:off x="3787599" y="4427361"/>
            <a:ext cx="648000" cy="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 name="CuadroTexto 32">
            <a:extLst>
              <a:ext uri="{FF2B5EF4-FFF2-40B4-BE49-F238E27FC236}">
                <a16:creationId xmlns:a16="http://schemas.microsoft.com/office/drawing/2014/main" id="{6AF980D5-6E2B-1E43-B831-EBB739C83815}"/>
              </a:ext>
            </a:extLst>
          </xdr:cNvPr>
          <xdr:cNvSpPr txBox="1"/>
        </xdr:nvSpPr>
        <xdr:spPr>
          <a:xfrm>
            <a:off x="3859587" y="4229886"/>
            <a:ext cx="502309" cy="195814"/>
          </a:xfrm>
          <a:prstGeom prst="rect">
            <a:avLst/>
          </a:prstGeom>
          <a:noFill/>
        </xdr:spPr>
        <xdr:txBody>
          <a:bodyPr wrap="square" lIns="36000" tIns="36000" rIns="36000" bIns="36000"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After (1h)</a:t>
            </a:r>
          </a:p>
        </xdr:txBody>
      </xdr:sp>
      <xdr:sp macro="" textlink="">
        <xdr:nvSpPr>
          <xdr:cNvPr id="15" name="CuadroTexto 34">
            <a:extLst>
              <a:ext uri="{FF2B5EF4-FFF2-40B4-BE49-F238E27FC236}">
                <a16:creationId xmlns:a16="http://schemas.microsoft.com/office/drawing/2014/main" id="{D94D74A6-3B9F-1542-8046-695E378DC967}"/>
              </a:ext>
            </a:extLst>
          </xdr:cNvPr>
          <xdr:cNvSpPr txBox="1"/>
        </xdr:nvSpPr>
        <xdr:spPr>
          <a:xfrm>
            <a:off x="4593422" y="4737556"/>
            <a:ext cx="396262"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Cin8</a:t>
            </a:r>
          </a:p>
        </xdr:txBody>
      </xdr:sp>
      <xdr:sp macro="" textlink="">
        <xdr:nvSpPr>
          <xdr:cNvPr id="16" name="CuadroTexto 35">
            <a:extLst>
              <a:ext uri="{FF2B5EF4-FFF2-40B4-BE49-F238E27FC236}">
                <a16:creationId xmlns:a16="http://schemas.microsoft.com/office/drawing/2014/main" id="{C0E61E0A-61F2-524E-912B-1067983342E8}"/>
              </a:ext>
            </a:extLst>
          </xdr:cNvPr>
          <xdr:cNvSpPr txBox="1"/>
        </xdr:nvSpPr>
        <xdr:spPr>
          <a:xfrm>
            <a:off x="4594027" y="4619793"/>
            <a:ext cx="498855" cy="215444"/>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800">
                <a:latin typeface="Arial" panose="020B0604020202020204" pitchFamily="34" charset="0"/>
                <a:cs typeface="Arial" panose="020B0604020202020204" pitchFamily="34" charset="0"/>
              </a:rPr>
              <a:t>Cin8-P</a:t>
            </a:r>
          </a:p>
        </xdr:txBody>
      </xdr:sp>
      <xdr:cxnSp macro="">
        <xdr:nvCxnSpPr>
          <xdr:cNvPr id="17" name="Conector recto 16">
            <a:extLst>
              <a:ext uri="{FF2B5EF4-FFF2-40B4-BE49-F238E27FC236}">
                <a16:creationId xmlns:a16="http://schemas.microsoft.com/office/drawing/2014/main" id="{AD5114BD-CF0D-0546-9E38-0C37871A8AAA}"/>
              </a:ext>
            </a:extLst>
          </xdr:cNvPr>
          <xdr:cNvCxnSpPr/>
        </xdr:nvCxnSpPr>
        <xdr:spPr>
          <a:xfrm>
            <a:off x="4540027" y="4833403"/>
            <a:ext cx="1080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8" name="Conector recto 17">
            <a:extLst>
              <a:ext uri="{FF2B5EF4-FFF2-40B4-BE49-F238E27FC236}">
                <a16:creationId xmlns:a16="http://schemas.microsoft.com/office/drawing/2014/main" id="{34DC8A71-A836-5442-947F-BB0EC80DC33D}"/>
              </a:ext>
            </a:extLst>
          </xdr:cNvPr>
          <xdr:cNvCxnSpPr/>
        </xdr:nvCxnSpPr>
        <xdr:spPr>
          <a:xfrm>
            <a:off x="4540027" y="4729198"/>
            <a:ext cx="1080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9" name="CuadroTexto 40">
            <a:extLst>
              <a:ext uri="{FF2B5EF4-FFF2-40B4-BE49-F238E27FC236}">
                <a16:creationId xmlns:a16="http://schemas.microsoft.com/office/drawing/2014/main" id="{EE534736-1016-7545-AD54-6D1840FEAE02}"/>
              </a:ext>
            </a:extLst>
          </xdr:cNvPr>
          <xdr:cNvSpPr txBox="1"/>
        </xdr:nvSpPr>
        <xdr:spPr>
          <a:xfrm>
            <a:off x="1928305" y="4662743"/>
            <a:ext cx="704039"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900" b="1">
                <a:latin typeface="Arial" panose="020B0604020202020204" pitchFamily="34" charset="0"/>
                <a:cs typeface="Arial" panose="020B0604020202020204" pitchFamily="34" charset="0"/>
              </a:rPr>
              <a:t>Cin8-6HA</a:t>
            </a:r>
          </a:p>
        </xdr:txBody>
      </xdr:sp>
      <xdr:sp macro="" textlink="">
        <xdr:nvSpPr>
          <xdr:cNvPr id="20" name="CuadroTexto 41">
            <a:extLst>
              <a:ext uri="{FF2B5EF4-FFF2-40B4-BE49-F238E27FC236}">
                <a16:creationId xmlns:a16="http://schemas.microsoft.com/office/drawing/2014/main" id="{2C568AA6-9F04-D044-8A92-D29109F3A7A8}"/>
              </a:ext>
            </a:extLst>
          </xdr:cNvPr>
          <xdr:cNvSpPr txBox="1"/>
        </xdr:nvSpPr>
        <xdr:spPr>
          <a:xfrm>
            <a:off x="2935588" y="4927048"/>
            <a:ext cx="1229824" cy="230832"/>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s-ES" sz="900" i="1">
                <a:latin typeface="Arial" panose="020B0604020202020204" pitchFamily="34" charset="0"/>
                <a:cs typeface="Arial" panose="020B0604020202020204" pitchFamily="34" charset="0"/>
              </a:rPr>
              <a:t>cdc14-1</a:t>
            </a:r>
            <a:r>
              <a:rPr lang="es-ES" sz="900">
                <a:latin typeface="Arial" panose="020B0604020202020204" pitchFamily="34" charset="0"/>
                <a:cs typeface="Arial" panose="020B0604020202020204" pitchFamily="34" charset="0"/>
              </a:rPr>
              <a:t> background</a:t>
            </a:r>
          </a:p>
        </xdr:txBody>
      </xdr:sp>
    </xdr:grpSp>
    <xdr:clientData/>
  </xdr:twoCellAnchor>
  <xdr:twoCellAnchor>
    <xdr:from>
      <xdr:col>2</xdr:col>
      <xdr:colOff>355600</xdr:colOff>
      <xdr:row>7</xdr:row>
      <xdr:rowOff>63500</xdr:rowOff>
    </xdr:from>
    <xdr:to>
      <xdr:col>4</xdr:col>
      <xdr:colOff>609600</xdr:colOff>
      <xdr:row>8</xdr:row>
      <xdr:rowOff>152400</xdr:rowOff>
    </xdr:to>
    <xdr:sp macro="" textlink="">
      <xdr:nvSpPr>
        <xdr:cNvPr id="21" name="Rectángulo 20">
          <a:extLst>
            <a:ext uri="{FF2B5EF4-FFF2-40B4-BE49-F238E27FC236}">
              <a16:creationId xmlns:a16="http://schemas.microsoft.com/office/drawing/2014/main" id="{46022834-23D6-5241-9595-2C40147544D4}"/>
            </a:ext>
          </a:extLst>
        </xdr:cNvPr>
        <xdr:cNvSpPr/>
      </xdr:nvSpPr>
      <xdr:spPr>
        <a:xfrm>
          <a:off x="2006600" y="1485900"/>
          <a:ext cx="1905000" cy="2921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825499</xdr:colOff>
      <xdr:row>1</xdr:row>
      <xdr:rowOff>0</xdr:rowOff>
    </xdr:from>
    <xdr:to>
      <xdr:col>5</xdr:col>
      <xdr:colOff>737984</xdr:colOff>
      <xdr:row>19</xdr:row>
      <xdr:rowOff>0</xdr:rowOff>
    </xdr:to>
    <xdr:pic>
      <xdr:nvPicPr>
        <xdr:cNvPr id="2" name="Imagen 1">
          <a:extLst>
            <a:ext uri="{FF2B5EF4-FFF2-40B4-BE49-F238E27FC236}">
              <a16:creationId xmlns:a16="http://schemas.microsoft.com/office/drawing/2014/main" id="{786AA959-D15E-D14C-9BBA-DBDAEA4B761C}"/>
            </a:ext>
          </a:extLst>
        </xdr:cNvPr>
        <xdr:cNvPicPr>
          <a:picLocks noChangeAspect="1"/>
        </xdr:cNvPicPr>
      </xdr:nvPicPr>
      <xdr:blipFill>
        <a:blip xmlns:r="http://schemas.openxmlformats.org/officeDocument/2006/relationships" r:embed="rId1"/>
        <a:stretch>
          <a:fillRect/>
        </a:stretch>
      </xdr:blipFill>
      <xdr:spPr>
        <a:xfrm>
          <a:off x="825499" y="203200"/>
          <a:ext cx="4039985" cy="3657600"/>
        </a:xfrm>
        <a:prstGeom prst="rect">
          <a:avLst/>
        </a:prstGeom>
      </xdr:spPr>
    </xdr:pic>
    <xdr:clientData/>
  </xdr:twoCellAnchor>
  <xdr:twoCellAnchor>
    <xdr:from>
      <xdr:col>1</xdr:col>
      <xdr:colOff>495300</xdr:colOff>
      <xdr:row>2</xdr:row>
      <xdr:rowOff>12700</xdr:rowOff>
    </xdr:from>
    <xdr:to>
      <xdr:col>5</xdr:col>
      <xdr:colOff>508000</xdr:colOff>
      <xdr:row>16</xdr:row>
      <xdr:rowOff>114300</xdr:rowOff>
    </xdr:to>
    <xdr:sp macro="" textlink="">
      <xdr:nvSpPr>
        <xdr:cNvPr id="4" name="Rectángulo 3">
          <a:extLst>
            <a:ext uri="{FF2B5EF4-FFF2-40B4-BE49-F238E27FC236}">
              <a16:creationId xmlns:a16="http://schemas.microsoft.com/office/drawing/2014/main" id="{C82EB093-0436-F84E-892F-F2610EDA8EEB}"/>
            </a:ext>
          </a:extLst>
        </xdr:cNvPr>
        <xdr:cNvSpPr/>
      </xdr:nvSpPr>
      <xdr:spPr>
        <a:xfrm>
          <a:off x="1320800" y="419100"/>
          <a:ext cx="3314700" cy="2946400"/>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E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2400"/>
        </a:p>
      </xdr:txBody>
    </xdr:sp>
    <xdr:clientData/>
  </xdr:twoCellAnchor>
  <xdr:twoCellAnchor>
    <xdr:from>
      <xdr:col>5</xdr:col>
      <xdr:colOff>508000</xdr:colOff>
      <xdr:row>9</xdr:row>
      <xdr:rowOff>50800</xdr:rowOff>
    </xdr:from>
    <xdr:to>
      <xdr:col>5</xdr:col>
      <xdr:colOff>723900</xdr:colOff>
      <xdr:row>9</xdr:row>
      <xdr:rowOff>50800</xdr:rowOff>
    </xdr:to>
    <xdr:cxnSp macro="">
      <xdr:nvCxnSpPr>
        <xdr:cNvPr id="5" name="Conector recto de flecha 4">
          <a:extLst>
            <a:ext uri="{FF2B5EF4-FFF2-40B4-BE49-F238E27FC236}">
              <a16:creationId xmlns:a16="http://schemas.microsoft.com/office/drawing/2014/main" id="{277E51FA-B8EB-8249-9E05-5DD4AFA4A8C1}"/>
            </a:ext>
          </a:extLst>
        </xdr:cNvPr>
        <xdr:cNvCxnSpPr>
          <a:stCxn id="4" idx="3"/>
        </xdr:cNvCxnSpPr>
      </xdr:nvCxnSpPr>
      <xdr:spPr>
        <a:xfrm flipV="1">
          <a:off x="4635500" y="1879600"/>
          <a:ext cx="215900" cy="0"/>
        </a:xfrm>
        <a:prstGeom prst="straightConnector1">
          <a:avLst/>
        </a:prstGeom>
        <a:ln>
          <a:solidFill>
            <a:srgbClr val="FFFF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774698</xdr:colOff>
      <xdr:row>3</xdr:row>
      <xdr:rowOff>171450</xdr:rowOff>
    </xdr:from>
    <xdr:ext cx="2692402" cy="2331279"/>
    <xdr:sp macro="" textlink="">
      <xdr:nvSpPr>
        <xdr:cNvPr id="11" name="CuadroTexto 10">
          <a:extLst>
            <a:ext uri="{FF2B5EF4-FFF2-40B4-BE49-F238E27FC236}">
              <a16:creationId xmlns:a16="http://schemas.microsoft.com/office/drawing/2014/main" id="{11DF9417-35B5-0F4B-80E6-1023DFDEAB69}"/>
            </a:ext>
          </a:extLst>
        </xdr:cNvPr>
        <xdr:cNvSpPr txBox="1"/>
      </xdr:nvSpPr>
      <xdr:spPr>
        <a:xfrm>
          <a:off x="4965698" y="771525"/>
          <a:ext cx="2692402" cy="23312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s-ES_tradnl" sz="1100"/>
            <a:t>This</a:t>
          </a:r>
          <a:r>
            <a:rPr lang="es-ES_tradnl" sz="1100" baseline="0"/>
            <a:t> scatter plot is used to define a broad square (marked with the y</a:t>
          </a:r>
          <a:r>
            <a:rPr lang="es-ES_tradnl" sz="1100"/>
            <a:t>ellow</a:t>
          </a:r>
          <a:r>
            <a:rPr lang="es-ES_tradnl" sz="1100" baseline="0"/>
            <a:t> dashed line near the edges) that work as a gate. Cells are within the area, whereas broken cells, smaller particles and cell clumps are left out of analysis. This broad gating strategy allows to collect all cells with 1C, 2C and 4C contents while making clear the FACS profiles shown in the article. Note: The inner circles visually point to the 1C, 2C and 4C contents but they are not part of of the gaing strategy. All points within the square were present in the FACS profiles .</a:t>
          </a:r>
          <a:endParaRPr lang="es-ES_tradnl" sz="1100"/>
        </a:p>
      </xdr:txBody>
    </xdr:sp>
    <xdr:clientData/>
  </xdr:oneCellAnchor>
  <xdr:oneCellAnchor>
    <xdr:from>
      <xdr:col>2</xdr:col>
      <xdr:colOff>812798</xdr:colOff>
      <xdr:row>13</xdr:row>
      <xdr:rowOff>63500</xdr:rowOff>
    </xdr:from>
    <xdr:ext cx="723902" cy="311496"/>
    <xdr:sp macro="" textlink="">
      <xdr:nvSpPr>
        <xdr:cNvPr id="12" name="CuadroTexto 11">
          <a:extLst>
            <a:ext uri="{FF2B5EF4-FFF2-40B4-BE49-F238E27FC236}">
              <a16:creationId xmlns:a16="http://schemas.microsoft.com/office/drawing/2014/main" id="{EB983FC7-8919-7145-AA77-E659FE57B24F}"/>
            </a:ext>
          </a:extLst>
        </xdr:cNvPr>
        <xdr:cNvSpPr txBox="1"/>
      </xdr:nvSpPr>
      <xdr:spPr>
        <a:xfrm>
          <a:off x="2463798" y="2705100"/>
          <a:ext cx="72390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s-ES_tradnl" sz="1400" b="1">
              <a:solidFill>
                <a:schemeClr val="bg1"/>
              </a:solidFill>
            </a:rPr>
            <a:t>1C</a:t>
          </a:r>
        </a:p>
      </xdr:txBody>
    </xdr:sp>
    <xdr:clientData/>
  </xdr:oneCellAnchor>
  <xdr:oneCellAnchor>
    <xdr:from>
      <xdr:col>4</xdr:col>
      <xdr:colOff>634998</xdr:colOff>
      <xdr:row>9</xdr:row>
      <xdr:rowOff>177800</xdr:rowOff>
    </xdr:from>
    <xdr:ext cx="482602" cy="311496"/>
    <xdr:sp macro="" textlink="">
      <xdr:nvSpPr>
        <xdr:cNvPr id="13" name="CuadroTexto 12">
          <a:extLst>
            <a:ext uri="{FF2B5EF4-FFF2-40B4-BE49-F238E27FC236}">
              <a16:creationId xmlns:a16="http://schemas.microsoft.com/office/drawing/2014/main" id="{2DF4F27C-5197-8241-90D0-1422547154A0}"/>
            </a:ext>
          </a:extLst>
        </xdr:cNvPr>
        <xdr:cNvSpPr txBox="1"/>
      </xdr:nvSpPr>
      <xdr:spPr>
        <a:xfrm>
          <a:off x="3936998" y="2006600"/>
          <a:ext cx="48260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s-ES_tradnl" sz="1400" b="1">
              <a:solidFill>
                <a:schemeClr val="bg1"/>
              </a:solidFill>
            </a:rPr>
            <a:t>2C</a:t>
          </a:r>
        </a:p>
      </xdr:txBody>
    </xdr:sp>
    <xdr:clientData/>
  </xdr:oneCellAnchor>
  <xdr:oneCellAnchor>
    <xdr:from>
      <xdr:col>1</xdr:col>
      <xdr:colOff>736598</xdr:colOff>
      <xdr:row>4</xdr:row>
      <xdr:rowOff>0</xdr:rowOff>
    </xdr:from>
    <xdr:ext cx="723902" cy="311496"/>
    <xdr:sp macro="" textlink="">
      <xdr:nvSpPr>
        <xdr:cNvPr id="14" name="CuadroTexto 13">
          <a:extLst>
            <a:ext uri="{FF2B5EF4-FFF2-40B4-BE49-F238E27FC236}">
              <a16:creationId xmlns:a16="http://schemas.microsoft.com/office/drawing/2014/main" id="{CA776D10-BB10-C049-8FA4-81182914B2D5}"/>
            </a:ext>
          </a:extLst>
        </xdr:cNvPr>
        <xdr:cNvSpPr txBox="1"/>
      </xdr:nvSpPr>
      <xdr:spPr>
        <a:xfrm>
          <a:off x="1562098" y="812800"/>
          <a:ext cx="723902"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s-ES_tradnl" sz="1400" b="1">
              <a:solidFill>
                <a:schemeClr val="bg1"/>
              </a:solidFill>
            </a:rPr>
            <a:t>4C</a:t>
          </a:r>
        </a:p>
      </xdr:txBody>
    </xdr:sp>
    <xdr:clientData/>
  </xdr:oneCellAnchor>
  <xdr:twoCellAnchor>
    <xdr:from>
      <xdr:col>1</xdr:col>
      <xdr:colOff>520700</xdr:colOff>
      <xdr:row>12</xdr:row>
      <xdr:rowOff>88900</xdr:rowOff>
    </xdr:from>
    <xdr:to>
      <xdr:col>2</xdr:col>
      <xdr:colOff>546100</xdr:colOff>
      <xdr:row>15</xdr:row>
      <xdr:rowOff>177800</xdr:rowOff>
    </xdr:to>
    <xdr:sp macro="" textlink="">
      <xdr:nvSpPr>
        <xdr:cNvPr id="15" name="Elipse 14">
          <a:extLst>
            <a:ext uri="{FF2B5EF4-FFF2-40B4-BE49-F238E27FC236}">
              <a16:creationId xmlns:a16="http://schemas.microsoft.com/office/drawing/2014/main" id="{0602C42D-7986-7443-9583-02BC24025EEA}"/>
            </a:ext>
          </a:extLst>
        </xdr:cNvPr>
        <xdr:cNvSpPr/>
      </xdr:nvSpPr>
      <xdr:spPr>
        <a:xfrm>
          <a:off x="1346200" y="2527300"/>
          <a:ext cx="850900" cy="698500"/>
        </a:xfrm>
        <a:prstGeom prst="ellipse">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2</xdr:col>
      <xdr:colOff>546100</xdr:colOff>
      <xdr:row>14</xdr:row>
      <xdr:rowOff>16048</xdr:rowOff>
    </xdr:from>
    <xdr:to>
      <xdr:col>2</xdr:col>
      <xdr:colOff>812798</xdr:colOff>
      <xdr:row>14</xdr:row>
      <xdr:rowOff>16048</xdr:rowOff>
    </xdr:to>
    <xdr:cxnSp macro="">
      <xdr:nvCxnSpPr>
        <xdr:cNvPr id="16" name="Conector recto de flecha 15">
          <a:extLst>
            <a:ext uri="{FF2B5EF4-FFF2-40B4-BE49-F238E27FC236}">
              <a16:creationId xmlns:a16="http://schemas.microsoft.com/office/drawing/2014/main" id="{FB52F674-CCCD-6F44-B0F6-77B19B02BC81}"/>
            </a:ext>
          </a:extLst>
        </xdr:cNvPr>
        <xdr:cNvCxnSpPr>
          <a:stCxn id="15" idx="6"/>
          <a:endCxn id="12" idx="1"/>
        </xdr:cNvCxnSpPr>
      </xdr:nvCxnSpPr>
      <xdr:spPr>
        <a:xfrm flipV="1">
          <a:off x="2197100" y="2860848"/>
          <a:ext cx="266698" cy="0"/>
        </a:xfrm>
        <a:prstGeom prst="straightConnector1">
          <a:avLst/>
        </a:prstGeom>
        <a:ln>
          <a:solidFill>
            <a:srgbClr val="FFFF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673100</xdr:colOff>
      <xdr:row>9</xdr:row>
      <xdr:rowOff>0</xdr:rowOff>
    </xdr:from>
    <xdr:to>
      <xdr:col>4</xdr:col>
      <xdr:colOff>381000</xdr:colOff>
      <xdr:row>12</xdr:row>
      <xdr:rowOff>88900</xdr:rowOff>
    </xdr:to>
    <xdr:sp macro="" textlink="">
      <xdr:nvSpPr>
        <xdr:cNvPr id="20" name="Elipse 19">
          <a:extLst>
            <a:ext uri="{FF2B5EF4-FFF2-40B4-BE49-F238E27FC236}">
              <a16:creationId xmlns:a16="http://schemas.microsoft.com/office/drawing/2014/main" id="{5E7E8BB4-769A-AC40-A306-76B27B064637}"/>
            </a:ext>
          </a:extLst>
        </xdr:cNvPr>
        <xdr:cNvSpPr/>
      </xdr:nvSpPr>
      <xdr:spPr>
        <a:xfrm>
          <a:off x="1498600" y="1828800"/>
          <a:ext cx="2184400" cy="698500"/>
        </a:xfrm>
        <a:prstGeom prst="ellipse">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4</xdr:col>
      <xdr:colOff>381000</xdr:colOff>
      <xdr:row>10</xdr:row>
      <xdr:rowOff>127000</xdr:rowOff>
    </xdr:from>
    <xdr:to>
      <xdr:col>4</xdr:col>
      <xdr:colOff>660400</xdr:colOff>
      <xdr:row>10</xdr:row>
      <xdr:rowOff>127000</xdr:rowOff>
    </xdr:to>
    <xdr:cxnSp macro="">
      <xdr:nvCxnSpPr>
        <xdr:cNvPr id="21" name="Conector recto de flecha 20">
          <a:extLst>
            <a:ext uri="{FF2B5EF4-FFF2-40B4-BE49-F238E27FC236}">
              <a16:creationId xmlns:a16="http://schemas.microsoft.com/office/drawing/2014/main" id="{8A5336BE-F092-EF4F-A429-5669B8240BEC}"/>
            </a:ext>
          </a:extLst>
        </xdr:cNvPr>
        <xdr:cNvCxnSpPr>
          <a:stCxn id="20" idx="6"/>
        </xdr:cNvCxnSpPr>
      </xdr:nvCxnSpPr>
      <xdr:spPr>
        <a:xfrm flipV="1">
          <a:off x="3683000" y="2159000"/>
          <a:ext cx="279400" cy="0"/>
        </a:xfrm>
        <a:prstGeom prst="straightConnector1">
          <a:avLst/>
        </a:prstGeom>
        <a:ln>
          <a:solidFill>
            <a:srgbClr val="FFFF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431800</xdr:colOff>
      <xdr:row>3</xdr:row>
      <xdr:rowOff>25400</xdr:rowOff>
    </xdr:from>
    <xdr:to>
      <xdr:col>5</xdr:col>
      <xdr:colOff>139700</xdr:colOff>
      <xdr:row>6</xdr:row>
      <xdr:rowOff>114300</xdr:rowOff>
    </xdr:to>
    <xdr:sp macro="" textlink="">
      <xdr:nvSpPr>
        <xdr:cNvPr id="25" name="Elipse 24">
          <a:extLst>
            <a:ext uri="{FF2B5EF4-FFF2-40B4-BE49-F238E27FC236}">
              <a16:creationId xmlns:a16="http://schemas.microsoft.com/office/drawing/2014/main" id="{3DD894B8-2B28-884A-9E51-2116578E79A3}"/>
            </a:ext>
          </a:extLst>
        </xdr:cNvPr>
        <xdr:cNvSpPr/>
      </xdr:nvSpPr>
      <xdr:spPr>
        <a:xfrm>
          <a:off x="2082800" y="635000"/>
          <a:ext cx="2184400" cy="698500"/>
        </a:xfrm>
        <a:prstGeom prst="ellipse">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_tradnl" sz="1100"/>
        </a:p>
      </xdr:txBody>
    </xdr:sp>
    <xdr:clientData/>
  </xdr:twoCellAnchor>
  <xdr:twoCellAnchor>
    <xdr:from>
      <xdr:col>2</xdr:col>
      <xdr:colOff>228600</xdr:colOff>
      <xdr:row>4</xdr:row>
      <xdr:rowOff>171450</xdr:rowOff>
    </xdr:from>
    <xdr:to>
      <xdr:col>2</xdr:col>
      <xdr:colOff>431800</xdr:colOff>
      <xdr:row>4</xdr:row>
      <xdr:rowOff>171450</xdr:rowOff>
    </xdr:to>
    <xdr:cxnSp macro="">
      <xdr:nvCxnSpPr>
        <xdr:cNvPr id="26" name="Conector recto de flecha 25">
          <a:extLst>
            <a:ext uri="{FF2B5EF4-FFF2-40B4-BE49-F238E27FC236}">
              <a16:creationId xmlns:a16="http://schemas.microsoft.com/office/drawing/2014/main" id="{5A252C0F-B567-584D-8C7B-1D0FED570FF8}"/>
            </a:ext>
          </a:extLst>
        </xdr:cNvPr>
        <xdr:cNvCxnSpPr>
          <a:stCxn id="25" idx="2"/>
        </xdr:cNvCxnSpPr>
      </xdr:nvCxnSpPr>
      <xdr:spPr>
        <a:xfrm flipH="1">
          <a:off x="1879600" y="984250"/>
          <a:ext cx="203200" cy="0"/>
        </a:xfrm>
        <a:prstGeom prst="straightConnector1">
          <a:avLst/>
        </a:prstGeom>
        <a:ln>
          <a:solidFill>
            <a:srgbClr val="FFFF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9408B-1D91-4910-9E7F-B95444CF6725}">
  <dimension ref="A2:B55"/>
  <sheetViews>
    <sheetView tabSelected="1" workbookViewId="0">
      <selection activeCell="C60" sqref="C60"/>
    </sheetView>
  </sheetViews>
  <sheetFormatPr baseColWidth="10" defaultRowHeight="15.75"/>
  <cols>
    <col min="1" max="1" width="22" bestFit="1" customWidth="1"/>
  </cols>
  <sheetData>
    <row r="2" spans="1:2">
      <c r="A2" s="41" t="s">
        <v>164</v>
      </c>
      <c r="B2" t="s">
        <v>165</v>
      </c>
    </row>
    <row r="3" spans="1:2">
      <c r="B3" t="s">
        <v>166</v>
      </c>
    </row>
    <row r="4" spans="1:2">
      <c r="B4" t="s">
        <v>167</v>
      </c>
    </row>
    <row r="5" spans="1:2">
      <c r="B5" t="s">
        <v>168</v>
      </c>
    </row>
    <row r="7" spans="1:2">
      <c r="A7" s="41" t="s">
        <v>169</v>
      </c>
      <c r="B7" t="s">
        <v>170</v>
      </c>
    </row>
    <row r="8" spans="1:2">
      <c r="B8" t="s">
        <v>171</v>
      </c>
    </row>
    <row r="9" spans="1:2">
      <c r="B9" t="s">
        <v>172</v>
      </c>
    </row>
    <row r="10" spans="1:2">
      <c r="B10" t="s">
        <v>173</v>
      </c>
    </row>
    <row r="12" spans="1:2">
      <c r="A12" s="41" t="s">
        <v>174</v>
      </c>
      <c r="B12" t="s">
        <v>175</v>
      </c>
    </row>
    <row r="13" spans="1:2">
      <c r="B13" t="s">
        <v>176</v>
      </c>
    </row>
    <row r="14" spans="1:2">
      <c r="B14" t="s">
        <v>177</v>
      </c>
    </row>
    <row r="15" spans="1:2">
      <c r="B15" t="s">
        <v>178</v>
      </c>
    </row>
    <row r="16" spans="1:2">
      <c r="B16" t="s">
        <v>179</v>
      </c>
    </row>
    <row r="18" spans="1:2">
      <c r="A18" s="41" t="s">
        <v>180</v>
      </c>
      <c r="B18" t="s">
        <v>181</v>
      </c>
    </row>
    <row r="19" spans="1:2">
      <c r="B19" t="s">
        <v>182</v>
      </c>
    </row>
    <row r="20" spans="1:2">
      <c r="B20" t="s">
        <v>183</v>
      </c>
    </row>
    <row r="21" spans="1:2">
      <c r="B21" t="s">
        <v>184</v>
      </c>
    </row>
    <row r="22" spans="1:2">
      <c r="B22" t="s">
        <v>185</v>
      </c>
    </row>
    <row r="23" spans="1:2">
      <c r="B23" t="s">
        <v>186</v>
      </c>
    </row>
    <row r="25" spans="1:2">
      <c r="A25" s="41" t="s">
        <v>187</v>
      </c>
      <c r="B25" t="s">
        <v>188</v>
      </c>
    </row>
    <row r="26" spans="1:2">
      <c r="B26" t="s">
        <v>189</v>
      </c>
    </row>
    <row r="28" spans="1:2">
      <c r="A28" s="41" t="s">
        <v>190</v>
      </c>
      <c r="B28" t="s">
        <v>191</v>
      </c>
    </row>
    <row r="29" spans="1:2">
      <c r="B29" t="s">
        <v>192</v>
      </c>
    </row>
    <row r="30" spans="1:2">
      <c r="B30" t="s">
        <v>193</v>
      </c>
    </row>
    <row r="31" spans="1:2">
      <c r="B31" t="s">
        <v>194</v>
      </c>
    </row>
    <row r="32" spans="1:2">
      <c r="B32" t="s">
        <v>195</v>
      </c>
    </row>
    <row r="33" spans="1:2">
      <c r="B33" t="s">
        <v>196</v>
      </c>
    </row>
    <row r="35" spans="1:2">
      <c r="A35" s="41" t="s">
        <v>197</v>
      </c>
      <c r="B35" t="s">
        <v>198</v>
      </c>
    </row>
    <row r="36" spans="1:2">
      <c r="B36" t="s">
        <v>199</v>
      </c>
    </row>
    <row r="37" spans="1:2">
      <c r="B37" t="s">
        <v>200</v>
      </c>
    </row>
    <row r="39" spans="1:2">
      <c r="A39" s="41" t="s">
        <v>201</v>
      </c>
      <c r="B39" t="s">
        <v>202</v>
      </c>
    </row>
    <row r="41" spans="1:2">
      <c r="A41" s="41" t="s">
        <v>203</v>
      </c>
      <c r="B41" t="s">
        <v>204</v>
      </c>
    </row>
    <row r="43" spans="1:2">
      <c r="A43" s="41" t="s">
        <v>205</v>
      </c>
      <c r="B43" t="s">
        <v>206</v>
      </c>
    </row>
    <row r="45" spans="1:2">
      <c r="A45" s="41" t="s">
        <v>207</v>
      </c>
      <c r="B45" t="s">
        <v>208</v>
      </c>
    </row>
    <row r="47" spans="1:2">
      <c r="A47" s="41" t="s">
        <v>209</v>
      </c>
      <c r="B47" t="s">
        <v>210</v>
      </c>
    </row>
    <row r="48" spans="1:2">
      <c r="B48" t="s">
        <v>211</v>
      </c>
    </row>
    <row r="50" spans="1:2">
      <c r="A50" s="41" t="s">
        <v>212</v>
      </c>
      <c r="B50" t="s">
        <v>213</v>
      </c>
    </row>
    <row r="51" spans="1:2">
      <c r="B51" t="s">
        <v>214</v>
      </c>
    </row>
    <row r="53" spans="1:2">
      <c r="A53" s="41" t="s">
        <v>215</v>
      </c>
      <c r="B53" t="s">
        <v>216</v>
      </c>
    </row>
    <row r="55" spans="1:2">
      <c r="A55" s="41" t="s">
        <v>217</v>
      </c>
      <c r="B55" t="s">
        <v>218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E0EED-C2E1-1646-AF73-8011A94790A8}">
  <dimension ref="A1"/>
  <sheetViews>
    <sheetView workbookViewId="0">
      <selection activeCell="A2" sqref="A2"/>
    </sheetView>
  </sheetViews>
  <sheetFormatPr baseColWidth="10" defaultRowHeight="15.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A1EC3-B365-6540-9917-305E2B2F436E}">
  <dimension ref="A1:W17"/>
  <sheetViews>
    <sheetView workbookViewId="0">
      <selection sqref="A1:W1"/>
    </sheetView>
  </sheetViews>
  <sheetFormatPr baseColWidth="10" defaultColWidth="10.875" defaultRowHeight="15.75"/>
  <cols>
    <col min="1" max="5" width="10.875" style="31"/>
    <col min="6" max="6" width="0.875" style="31" customWidth="1"/>
    <col min="7" max="10" width="10.875" style="31"/>
    <col min="11" max="11" width="9" style="31" customWidth="1"/>
    <col min="12" max="12" width="0.875" style="31" customWidth="1"/>
    <col min="13" max="17" width="10.875" style="31"/>
    <col min="18" max="18" width="0.875" style="31" customWidth="1"/>
    <col min="19" max="16384" width="10.875" style="31"/>
  </cols>
  <sheetData>
    <row r="1" spans="1:23">
      <c r="A1" s="58" t="s">
        <v>69</v>
      </c>
      <c r="B1" s="58"/>
      <c r="C1" s="58"/>
      <c r="D1" s="58"/>
      <c r="E1" s="58"/>
      <c r="F1" s="58"/>
      <c r="G1" s="58"/>
      <c r="H1" s="58"/>
      <c r="I1" s="58"/>
      <c r="J1" s="58"/>
      <c r="K1" s="58"/>
      <c r="L1" s="58"/>
      <c r="M1" s="58"/>
      <c r="N1" s="58"/>
      <c r="O1" s="58"/>
      <c r="P1" s="58"/>
      <c r="Q1" s="58"/>
      <c r="R1" s="58"/>
      <c r="S1" s="58"/>
      <c r="T1" s="58"/>
      <c r="U1" s="58"/>
      <c r="V1" s="58"/>
      <c r="W1" s="58"/>
    </row>
    <row r="2" spans="1:23">
      <c r="A2" s="59" t="s">
        <v>6</v>
      </c>
      <c r="B2" s="59"/>
      <c r="C2" s="59"/>
      <c r="D2" s="59"/>
      <c r="E2" s="59"/>
      <c r="G2" s="59" t="s">
        <v>66</v>
      </c>
      <c r="H2" s="59"/>
      <c r="I2" s="59"/>
      <c r="J2" s="59"/>
      <c r="K2" s="59"/>
      <c r="M2" s="59" t="s">
        <v>67</v>
      </c>
      <c r="N2" s="59"/>
      <c r="O2" s="59"/>
      <c r="P2" s="59"/>
      <c r="Q2" s="59"/>
      <c r="S2" s="59" t="s">
        <v>68</v>
      </c>
      <c r="T2" s="59"/>
      <c r="U2" s="59"/>
      <c r="V2" s="59"/>
      <c r="W2" s="59"/>
    </row>
    <row r="3" spans="1:23">
      <c r="B3" s="32" t="s">
        <v>65</v>
      </c>
      <c r="C3" s="32" t="s">
        <v>63</v>
      </c>
      <c r="D3" s="32" t="s">
        <v>64</v>
      </c>
      <c r="E3" s="32" t="s">
        <v>47</v>
      </c>
      <c r="H3" s="32" t="s">
        <v>65</v>
      </c>
      <c r="I3" s="32" t="s">
        <v>63</v>
      </c>
      <c r="J3" s="32" t="s">
        <v>64</v>
      </c>
      <c r="K3" s="32" t="s">
        <v>47</v>
      </c>
      <c r="N3" s="32" t="s">
        <v>65</v>
      </c>
      <c r="O3" s="32" t="s">
        <v>63</v>
      </c>
      <c r="P3" s="32" t="s">
        <v>64</v>
      </c>
      <c r="Q3" s="32" t="s">
        <v>47</v>
      </c>
      <c r="T3" s="32" t="s">
        <v>65</v>
      </c>
      <c r="U3" s="32" t="s">
        <v>63</v>
      </c>
      <c r="V3" s="32" t="s">
        <v>64</v>
      </c>
      <c r="W3" s="32" t="s">
        <v>47</v>
      </c>
    </row>
    <row r="4" spans="1:23">
      <c r="A4" s="32">
        <v>1</v>
      </c>
      <c r="B4" s="31">
        <v>46</v>
      </c>
      <c r="C4" s="31">
        <v>3</v>
      </c>
      <c r="D4" s="31">
        <v>0</v>
      </c>
      <c r="E4" s="31">
        <f>(B4+C4+D4)</f>
        <v>49</v>
      </c>
      <c r="G4" s="32">
        <v>1</v>
      </c>
      <c r="H4" s="31">
        <v>16</v>
      </c>
      <c r="I4" s="31">
        <v>45</v>
      </c>
      <c r="J4" s="31">
        <v>2</v>
      </c>
      <c r="K4" s="31">
        <f>(H4+I4+J4)</f>
        <v>63</v>
      </c>
      <c r="M4" s="32">
        <v>1</v>
      </c>
      <c r="N4" s="31">
        <v>5</v>
      </c>
      <c r="O4" s="31">
        <v>29</v>
      </c>
      <c r="P4" s="31">
        <v>9</v>
      </c>
      <c r="Q4" s="31">
        <f>(N4+O4+P4)</f>
        <v>43</v>
      </c>
      <c r="S4" s="32">
        <v>1</v>
      </c>
      <c r="T4" s="31">
        <v>3</v>
      </c>
      <c r="U4" s="31">
        <v>18</v>
      </c>
      <c r="V4" s="31">
        <v>23</v>
      </c>
      <c r="W4" s="31">
        <f>(T4+U4+V4)</f>
        <v>44</v>
      </c>
    </row>
    <row r="5" spans="1:23">
      <c r="A5" s="32">
        <v>2</v>
      </c>
      <c r="B5" s="31">
        <v>38</v>
      </c>
      <c r="C5" s="31">
        <v>2</v>
      </c>
      <c r="D5" s="31">
        <v>1</v>
      </c>
      <c r="E5" s="31">
        <f t="shared" ref="E5:E6" si="0">(B5+C5+D5)</f>
        <v>41</v>
      </c>
      <c r="G5" s="32">
        <v>2</v>
      </c>
      <c r="H5" s="31">
        <v>18</v>
      </c>
      <c r="I5" s="31">
        <v>33</v>
      </c>
      <c r="J5" s="31">
        <v>1</v>
      </c>
      <c r="K5" s="31">
        <f t="shared" ref="K5:K6" si="1">(H5+I5+J5)</f>
        <v>52</v>
      </c>
      <c r="M5" s="32">
        <v>2</v>
      </c>
      <c r="N5" s="31">
        <v>8</v>
      </c>
      <c r="O5" s="31">
        <v>28</v>
      </c>
      <c r="P5" s="31">
        <v>14</v>
      </c>
      <c r="Q5" s="31">
        <f t="shared" ref="Q5:Q8" si="2">(N5+O5+P5)</f>
        <v>50</v>
      </c>
      <c r="S5" s="32">
        <v>2</v>
      </c>
      <c r="T5" s="31">
        <v>6</v>
      </c>
      <c r="U5" s="31">
        <v>15</v>
      </c>
      <c r="V5" s="31">
        <v>15</v>
      </c>
      <c r="W5" s="31">
        <f t="shared" ref="W5:W7" si="3">(T5+U5+V5)</f>
        <v>36</v>
      </c>
    </row>
    <row r="6" spans="1:23">
      <c r="A6" s="32">
        <v>3</v>
      </c>
      <c r="B6" s="31">
        <v>65</v>
      </c>
      <c r="C6" s="31">
        <v>2</v>
      </c>
      <c r="D6" s="31">
        <v>1</v>
      </c>
      <c r="E6" s="31">
        <f t="shared" si="0"/>
        <v>68</v>
      </c>
      <c r="G6" s="32">
        <v>3</v>
      </c>
      <c r="H6" s="31">
        <v>25</v>
      </c>
      <c r="I6" s="31">
        <v>49</v>
      </c>
      <c r="J6" s="31">
        <v>1</v>
      </c>
      <c r="K6" s="31">
        <f t="shared" si="1"/>
        <v>75</v>
      </c>
      <c r="M6" s="32">
        <v>3</v>
      </c>
      <c r="N6" s="31">
        <v>4</v>
      </c>
      <c r="O6" s="31">
        <v>20</v>
      </c>
      <c r="P6" s="31">
        <v>10</v>
      </c>
      <c r="Q6" s="31">
        <f t="shared" si="2"/>
        <v>34</v>
      </c>
      <c r="S6" s="32">
        <v>3</v>
      </c>
      <c r="T6" s="31">
        <v>5</v>
      </c>
      <c r="U6" s="31">
        <v>13</v>
      </c>
      <c r="V6" s="31">
        <v>17</v>
      </c>
      <c r="W6" s="31">
        <f t="shared" si="3"/>
        <v>35</v>
      </c>
    </row>
    <row r="7" spans="1:23">
      <c r="A7" s="32" t="s">
        <v>47</v>
      </c>
      <c r="B7" s="31">
        <f>(B4+B5+B6)</f>
        <v>149</v>
      </c>
      <c r="C7" s="31">
        <f t="shared" ref="C7:E7" si="4">(C4+C5+C6)</f>
        <v>7</v>
      </c>
      <c r="D7" s="31">
        <f t="shared" si="4"/>
        <v>2</v>
      </c>
      <c r="E7" s="31">
        <f t="shared" si="4"/>
        <v>158</v>
      </c>
      <c r="G7" s="32" t="s">
        <v>47</v>
      </c>
      <c r="H7" s="31">
        <f>(H4+H5+H6)</f>
        <v>59</v>
      </c>
      <c r="I7" s="31">
        <f t="shared" ref="I7:L7" si="5">(I4+I5+I6)</f>
        <v>127</v>
      </c>
      <c r="J7" s="31">
        <f t="shared" si="5"/>
        <v>4</v>
      </c>
      <c r="K7" s="31">
        <f t="shared" si="5"/>
        <v>190</v>
      </c>
      <c r="L7" s="31">
        <f t="shared" si="5"/>
        <v>0</v>
      </c>
      <c r="M7" s="32" t="s">
        <v>47</v>
      </c>
      <c r="N7" s="31">
        <f>(N4+N5+N6)</f>
        <v>17</v>
      </c>
      <c r="O7" s="31">
        <f t="shared" ref="O7:P7" si="6">(O4+O5+O6)</f>
        <v>77</v>
      </c>
      <c r="P7" s="31">
        <f t="shared" si="6"/>
        <v>33</v>
      </c>
      <c r="Q7" s="31">
        <f>(N7+O7+P7)</f>
        <v>127</v>
      </c>
      <c r="S7" s="32" t="s">
        <v>47</v>
      </c>
      <c r="T7" s="31">
        <f>(T4+T5+T6)</f>
        <v>14</v>
      </c>
      <c r="U7" s="31">
        <f>(U4+U5+U6)</f>
        <v>46</v>
      </c>
      <c r="V7" s="31">
        <f>(V4+V5+V6)</f>
        <v>55</v>
      </c>
      <c r="W7" s="31">
        <f t="shared" si="3"/>
        <v>115</v>
      </c>
    </row>
    <row r="8" spans="1:23">
      <c r="A8" s="32" t="s">
        <v>48</v>
      </c>
      <c r="B8" s="31">
        <f>(B7*100)/158</f>
        <v>94.303797468354432</v>
      </c>
      <c r="C8" s="31">
        <f t="shared" ref="C8:D8" si="7">(C7*100)/158</f>
        <v>4.4303797468354427</v>
      </c>
      <c r="D8" s="31">
        <f t="shared" si="7"/>
        <v>1.2658227848101267</v>
      </c>
      <c r="E8" s="31">
        <f>(E7*100)/158</f>
        <v>100</v>
      </c>
      <c r="G8" s="32" t="s">
        <v>48</v>
      </c>
      <c r="H8" s="31">
        <f>(H7*100)/190</f>
        <v>31.05263157894737</v>
      </c>
      <c r="I8" s="31">
        <f t="shared" ref="I8:J8" si="8">(I7*100)/190</f>
        <v>66.84210526315789</v>
      </c>
      <c r="J8" s="31">
        <f t="shared" si="8"/>
        <v>2.1052631578947367</v>
      </c>
      <c r="K8" s="31">
        <f>(H8+I8+J8)</f>
        <v>100</v>
      </c>
      <c r="M8" s="32" t="s">
        <v>48</v>
      </c>
      <c r="N8" s="31">
        <f>(N7*100)/127</f>
        <v>13.385826771653543</v>
      </c>
      <c r="O8" s="31">
        <f t="shared" ref="O8:P8" si="9">(O7*100)/127</f>
        <v>60.629921259842519</v>
      </c>
      <c r="P8" s="31">
        <f t="shared" si="9"/>
        <v>25.984251968503937</v>
      </c>
      <c r="Q8" s="31">
        <f t="shared" si="2"/>
        <v>100</v>
      </c>
      <c r="S8" s="32" t="s">
        <v>48</v>
      </c>
      <c r="T8" s="31">
        <f>(T7*100)/115</f>
        <v>12.173913043478262</v>
      </c>
      <c r="U8" s="31">
        <f t="shared" ref="U8:W8" si="10">(U7*100)/115</f>
        <v>40</v>
      </c>
      <c r="V8" s="31">
        <f t="shared" si="10"/>
        <v>47.826086956521742</v>
      </c>
      <c r="W8" s="31">
        <f t="shared" si="10"/>
        <v>100</v>
      </c>
    </row>
    <row r="10" spans="1:23">
      <c r="A10" s="58" t="s">
        <v>70</v>
      </c>
      <c r="B10" s="58"/>
      <c r="C10" s="58"/>
      <c r="D10" s="58"/>
      <c r="E10" s="58"/>
      <c r="F10" s="58"/>
      <c r="G10" s="58"/>
      <c r="H10" s="58"/>
      <c r="I10" s="58"/>
      <c r="J10" s="58"/>
      <c r="K10" s="58"/>
      <c r="L10" s="58"/>
      <c r="M10" s="58"/>
      <c r="N10" s="58"/>
      <c r="O10" s="58"/>
      <c r="P10" s="58"/>
      <c r="Q10" s="58"/>
      <c r="R10" s="58"/>
      <c r="S10" s="58"/>
      <c r="T10" s="58"/>
      <c r="U10" s="58"/>
      <c r="V10" s="58"/>
      <c r="W10" s="58"/>
    </row>
    <row r="11" spans="1:23">
      <c r="A11" s="59" t="s">
        <v>6</v>
      </c>
      <c r="B11" s="59"/>
      <c r="C11" s="59"/>
      <c r="D11" s="59"/>
      <c r="E11" s="59"/>
      <c r="G11" s="59" t="s">
        <v>66</v>
      </c>
      <c r="H11" s="59"/>
      <c r="I11" s="59"/>
      <c r="J11" s="59"/>
      <c r="K11" s="59"/>
      <c r="M11" s="59" t="s">
        <v>67</v>
      </c>
      <c r="N11" s="59"/>
      <c r="O11" s="59"/>
      <c r="P11" s="59"/>
      <c r="Q11" s="59"/>
      <c r="S11" s="59" t="s">
        <v>68</v>
      </c>
      <c r="T11" s="59"/>
      <c r="U11" s="59"/>
      <c r="V11" s="59"/>
      <c r="W11" s="59"/>
    </row>
    <row r="12" spans="1:23">
      <c r="B12" s="32" t="s">
        <v>65</v>
      </c>
      <c r="C12" s="32" t="s">
        <v>63</v>
      </c>
      <c r="D12" s="32" t="s">
        <v>64</v>
      </c>
      <c r="E12" s="32" t="s">
        <v>47</v>
      </c>
      <c r="H12" s="32" t="s">
        <v>65</v>
      </c>
      <c r="I12" s="32" t="s">
        <v>63</v>
      </c>
      <c r="J12" s="32" t="s">
        <v>64</v>
      </c>
      <c r="K12" s="32" t="s">
        <v>47</v>
      </c>
      <c r="N12" s="32" t="s">
        <v>65</v>
      </c>
      <c r="O12" s="32" t="s">
        <v>63</v>
      </c>
      <c r="P12" s="32" t="s">
        <v>64</v>
      </c>
      <c r="Q12" s="32" t="s">
        <v>47</v>
      </c>
      <c r="T12" s="32" t="s">
        <v>65</v>
      </c>
      <c r="U12" s="32" t="s">
        <v>63</v>
      </c>
      <c r="V12" s="32" t="s">
        <v>64</v>
      </c>
      <c r="W12" s="32" t="s">
        <v>47</v>
      </c>
    </row>
    <row r="13" spans="1:23">
      <c r="A13" s="32">
        <v>1</v>
      </c>
      <c r="B13" s="31">
        <v>46</v>
      </c>
      <c r="C13" s="31">
        <v>3</v>
      </c>
      <c r="D13" s="31">
        <v>0</v>
      </c>
      <c r="E13" s="31">
        <f>(B13+C13+D13)</f>
        <v>49</v>
      </c>
      <c r="G13" s="32">
        <v>1</v>
      </c>
      <c r="H13" s="31">
        <v>56</v>
      </c>
      <c r="I13" s="31">
        <v>23</v>
      </c>
      <c r="J13" s="31">
        <v>3</v>
      </c>
      <c r="K13" s="31">
        <f>(H13+I13+J13)</f>
        <v>82</v>
      </c>
      <c r="M13" s="32">
        <v>1</v>
      </c>
      <c r="N13" s="31">
        <v>25</v>
      </c>
      <c r="O13" s="31">
        <v>13</v>
      </c>
      <c r="P13" s="31">
        <v>3</v>
      </c>
      <c r="Q13" s="31">
        <f>(N13+O13+P13)</f>
        <v>41</v>
      </c>
      <c r="S13" s="32">
        <v>1</v>
      </c>
      <c r="T13" s="31">
        <v>30</v>
      </c>
      <c r="U13" s="31">
        <v>18</v>
      </c>
      <c r="V13" s="31">
        <v>10</v>
      </c>
      <c r="W13" s="31">
        <f>(T13+U13+V13)</f>
        <v>58</v>
      </c>
    </row>
    <row r="14" spans="1:23">
      <c r="A14" s="32">
        <v>2</v>
      </c>
      <c r="B14" s="31">
        <v>38</v>
      </c>
      <c r="C14" s="31">
        <v>2</v>
      </c>
      <c r="D14" s="31">
        <v>1</v>
      </c>
      <c r="E14" s="31">
        <f t="shared" ref="E14:E15" si="11">(B14+C14+D14)</f>
        <v>41</v>
      </c>
      <c r="G14" s="32">
        <v>2</v>
      </c>
      <c r="H14" s="31">
        <v>61</v>
      </c>
      <c r="I14" s="31">
        <v>16</v>
      </c>
      <c r="J14" s="31">
        <v>2</v>
      </c>
      <c r="K14" s="31">
        <f t="shared" ref="K14:K15" si="12">(H14+I14+J14)</f>
        <v>79</v>
      </c>
      <c r="M14" s="32">
        <v>2</v>
      </c>
      <c r="N14" s="31">
        <v>34</v>
      </c>
      <c r="O14" s="31">
        <v>15</v>
      </c>
      <c r="P14" s="31">
        <v>6</v>
      </c>
      <c r="Q14" s="31">
        <f t="shared" ref="Q14:Q17" si="13">(N14+O14+P14)</f>
        <v>55</v>
      </c>
      <c r="S14" s="32">
        <v>2</v>
      </c>
      <c r="T14" s="31">
        <v>22</v>
      </c>
      <c r="U14" s="31">
        <v>14</v>
      </c>
      <c r="V14" s="31">
        <v>6</v>
      </c>
      <c r="W14" s="31">
        <f t="shared" ref="W14:W16" si="14">(T14+U14+V14)</f>
        <v>42</v>
      </c>
    </row>
    <row r="15" spans="1:23">
      <c r="A15" s="32">
        <v>3</v>
      </c>
      <c r="B15" s="31">
        <v>65</v>
      </c>
      <c r="C15" s="31">
        <v>2</v>
      </c>
      <c r="D15" s="31">
        <v>1</v>
      </c>
      <c r="E15" s="31">
        <f t="shared" si="11"/>
        <v>68</v>
      </c>
      <c r="G15" s="32">
        <v>3</v>
      </c>
      <c r="H15" s="31">
        <v>82</v>
      </c>
      <c r="I15" s="31">
        <v>30</v>
      </c>
      <c r="J15" s="31">
        <v>3</v>
      </c>
      <c r="K15" s="31">
        <f t="shared" si="12"/>
        <v>115</v>
      </c>
      <c r="M15" s="32">
        <v>3</v>
      </c>
      <c r="N15" s="31">
        <v>27</v>
      </c>
      <c r="O15" s="31">
        <v>17</v>
      </c>
      <c r="P15" s="31">
        <v>7</v>
      </c>
      <c r="Q15" s="31">
        <f t="shared" si="13"/>
        <v>51</v>
      </c>
      <c r="S15" s="32">
        <v>3</v>
      </c>
      <c r="T15" s="31">
        <v>27</v>
      </c>
      <c r="U15" s="31">
        <v>18</v>
      </c>
      <c r="V15" s="31">
        <v>3</v>
      </c>
      <c r="W15" s="31">
        <f t="shared" si="14"/>
        <v>48</v>
      </c>
    </row>
    <row r="16" spans="1:23">
      <c r="A16" s="32" t="s">
        <v>47</v>
      </c>
      <c r="B16" s="31">
        <f>(B13+B14+B15)</f>
        <v>149</v>
      </c>
      <c r="C16" s="31">
        <f t="shared" ref="C16" si="15">(C13+C14+C15)</f>
        <v>7</v>
      </c>
      <c r="D16" s="31">
        <f t="shared" ref="D16" si="16">(D13+D14+D15)</f>
        <v>2</v>
      </c>
      <c r="E16" s="31">
        <f t="shared" ref="E16" si="17">(E13+E14+E15)</f>
        <v>158</v>
      </c>
      <c r="G16" s="32" t="s">
        <v>47</v>
      </c>
      <c r="H16" s="31">
        <f>(H13+H14+H15)</f>
        <v>199</v>
      </c>
      <c r="I16" s="31">
        <f>(I13+I14+I15)</f>
        <v>69</v>
      </c>
      <c r="J16" s="31">
        <f t="shared" ref="J16:K16" si="18">(J13+J14+J15)</f>
        <v>8</v>
      </c>
      <c r="K16" s="31">
        <f t="shared" si="18"/>
        <v>276</v>
      </c>
      <c r="L16" s="31">
        <f t="shared" ref="L16" si="19">(L13+L14+L15)</f>
        <v>0</v>
      </c>
      <c r="M16" s="32" t="s">
        <v>47</v>
      </c>
      <c r="N16" s="31">
        <f>(N13+N14+N15)</f>
        <v>86</v>
      </c>
      <c r="O16" s="31">
        <f>(O13+O14+O15)</f>
        <v>45</v>
      </c>
      <c r="P16" s="31">
        <f>(P13+P14+P15)</f>
        <v>16</v>
      </c>
      <c r="Q16" s="31">
        <f t="shared" si="13"/>
        <v>147</v>
      </c>
      <c r="S16" s="32" t="s">
        <v>47</v>
      </c>
      <c r="T16" s="31">
        <f>(T13+T14+T15)</f>
        <v>79</v>
      </c>
      <c r="U16" s="31">
        <f>(U13+U14+U15)</f>
        <v>50</v>
      </c>
      <c r="V16" s="31">
        <v>12</v>
      </c>
      <c r="W16" s="31">
        <f t="shared" si="14"/>
        <v>141</v>
      </c>
    </row>
    <row r="17" spans="1:23">
      <c r="A17" s="32" t="s">
        <v>48</v>
      </c>
      <c r="B17" s="31">
        <f>(B16*100)/158</f>
        <v>94.303797468354432</v>
      </c>
      <c r="C17" s="31">
        <f t="shared" ref="C17" si="20">(C16*100)/158</f>
        <v>4.4303797468354427</v>
      </c>
      <c r="D17" s="31">
        <f t="shared" ref="D17" si="21">(D16*100)/158</f>
        <v>1.2658227848101267</v>
      </c>
      <c r="E17" s="31">
        <f>(E16*100)/158</f>
        <v>100</v>
      </c>
      <c r="G17" s="32" t="s">
        <v>48</v>
      </c>
      <c r="H17" s="31">
        <f>(H16*100)/276</f>
        <v>72.101449275362313</v>
      </c>
      <c r="I17" s="31">
        <f t="shared" ref="I17:K17" si="22">(I16*100)/276</f>
        <v>25</v>
      </c>
      <c r="J17" s="31">
        <f t="shared" si="22"/>
        <v>2.8985507246376812</v>
      </c>
      <c r="K17" s="31">
        <f t="shared" si="22"/>
        <v>100</v>
      </c>
      <c r="M17" s="32" t="s">
        <v>48</v>
      </c>
      <c r="N17" s="31">
        <f>(N16*100)/147</f>
        <v>58.503401360544217</v>
      </c>
      <c r="O17" s="31">
        <f t="shared" ref="O17:P17" si="23">(O16*100)/147</f>
        <v>30.612244897959183</v>
      </c>
      <c r="P17" s="31">
        <f t="shared" si="23"/>
        <v>10.884353741496598</v>
      </c>
      <c r="Q17" s="31">
        <f t="shared" si="13"/>
        <v>100</v>
      </c>
      <c r="S17" s="32" t="s">
        <v>48</v>
      </c>
      <c r="T17" s="31">
        <f>(T16*100)/141</f>
        <v>56.028368794326241</v>
      </c>
      <c r="U17" s="31">
        <f t="shared" ref="U17:W17" si="24">(U16*100)/141</f>
        <v>35.460992907801419</v>
      </c>
      <c r="V17" s="31">
        <f t="shared" si="24"/>
        <v>8.5106382978723403</v>
      </c>
      <c r="W17" s="31">
        <f t="shared" si="24"/>
        <v>100</v>
      </c>
    </row>
  </sheetData>
  <mergeCells count="10">
    <mergeCell ref="A2:E2"/>
    <mergeCell ref="G2:K2"/>
    <mergeCell ref="M2:Q2"/>
    <mergeCell ref="S2:W2"/>
    <mergeCell ref="A1:W1"/>
    <mergeCell ref="A10:W10"/>
    <mergeCell ref="A11:E11"/>
    <mergeCell ref="G11:K11"/>
    <mergeCell ref="M11:Q11"/>
    <mergeCell ref="S11:W11"/>
  </mergeCells>
  <pageMargins left="0.7" right="0.7" top="0.75" bottom="0.75" header="0.3" footer="0.3"/>
  <ignoredErrors>
    <ignoredError sqref="K7"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8A9F-F15C-FD40-986A-41CA7BEF94C1}">
  <dimension ref="A1"/>
  <sheetViews>
    <sheetView workbookViewId="0"/>
  </sheetViews>
  <sheetFormatPr baseColWidth="10" defaultRowHeight="15.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46AAF-FB5D-C24D-A80B-838BB753AAF3}">
  <dimension ref="A1"/>
  <sheetViews>
    <sheetView workbookViewId="0"/>
  </sheetViews>
  <sheetFormatPr baseColWidth="10" defaultRowHeight="15.7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885B5-0AE2-EA44-8623-8BDE56125414}">
  <dimension ref="A1:M74"/>
  <sheetViews>
    <sheetView workbookViewId="0">
      <selection sqref="A1:A3"/>
    </sheetView>
  </sheetViews>
  <sheetFormatPr baseColWidth="10" defaultRowHeight="15.75"/>
  <cols>
    <col min="1" max="1" width="18.5" customWidth="1"/>
  </cols>
  <sheetData>
    <row r="1" spans="1:13">
      <c r="A1" s="60" t="s">
        <v>0</v>
      </c>
      <c r="B1" s="61" t="s">
        <v>1</v>
      </c>
      <c r="C1" s="61"/>
      <c r="D1" s="61"/>
      <c r="E1" s="61"/>
      <c r="F1" s="61"/>
      <c r="G1" s="61"/>
      <c r="H1" s="61"/>
      <c r="I1" s="61"/>
      <c r="J1" s="61"/>
      <c r="K1" s="61"/>
      <c r="L1" s="61"/>
      <c r="M1" s="61"/>
    </row>
    <row r="2" spans="1:13">
      <c r="A2" s="60"/>
      <c r="B2" s="62" t="s">
        <v>2</v>
      </c>
      <c r="C2" s="63"/>
      <c r="D2" s="63"/>
      <c r="E2" s="63"/>
      <c r="F2" s="63"/>
      <c r="G2" s="63"/>
      <c r="H2" s="62" t="s">
        <v>3</v>
      </c>
      <c r="I2" s="63"/>
      <c r="J2" s="63"/>
      <c r="K2" s="63"/>
      <c r="L2" s="63"/>
      <c r="M2" s="63"/>
    </row>
    <row r="3" spans="1:13">
      <c r="A3" s="60"/>
      <c r="B3" s="64" t="s">
        <v>4</v>
      </c>
      <c r="C3" s="65"/>
      <c r="D3" s="66"/>
      <c r="E3" s="65" t="s">
        <v>5</v>
      </c>
      <c r="F3" s="65"/>
      <c r="G3" s="65"/>
      <c r="H3" s="64" t="s">
        <v>4</v>
      </c>
      <c r="I3" s="65"/>
      <c r="J3" s="66"/>
      <c r="K3" s="65" t="s">
        <v>5</v>
      </c>
      <c r="L3" s="65"/>
      <c r="M3" s="65"/>
    </row>
    <row r="4" spans="1:13">
      <c r="A4" s="1" t="s">
        <v>6</v>
      </c>
      <c r="B4" s="2" t="s">
        <v>7</v>
      </c>
      <c r="C4" s="1" t="s">
        <v>8</v>
      </c>
      <c r="D4" s="3" t="s">
        <v>9</v>
      </c>
      <c r="E4" s="1" t="s">
        <v>7</v>
      </c>
      <c r="F4" s="1" t="s">
        <v>8</v>
      </c>
      <c r="G4" s="1" t="s">
        <v>9</v>
      </c>
      <c r="H4" s="2" t="s">
        <v>7</v>
      </c>
      <c r="I4" s="1" t="s">
        <v>8</v>
      </c>
      <c r="J4" s="3" t="s">
        <v>9</v>
      </c>
      <c r="K4" s="1" t="s">
        <v>7</v>
      </c>
      <c r="L4" s="1" t="s">
        <v>8</v>
      </c>
      <c r="M4" s="1" t="s">
        <v>9</v>
      </c>
    </row>
    <row r="5" spans="1:13">
      <c r="A5" s="4">
        <v>7.76</v>
      </c>
      <c r="B5" s="4">
        <v>9.6199999999999992</v>
      </c>
      <c r="C5" s="4">
        <v>9.42</v>
      </c>
      <c r="D5" s="4">
        <v>9.66</v>
      </c>
      <c r="E5" s="4">
        <v>10.02</v>
      </c>
      <c r="F5" s="4">
        <v>9.39</v>
      </c>
      <c r="G5" s="4">
        <v>9.73</v>
      </c>
      <c r="H5" s="5">
        <v>10.02</v>
      </c>
      <c r="I5" s="5">
        <v>9.39</v>
      </c>
      <c r="J5" s="5">
        <v>9.73</v>
      </c>
      <c r="K5" s="5">
        <v>5.47</v>
      </c>
      <c r="L5" s="5">
        <v>1.99</v>
      </c>
      <c r="M5" s="5">
        <v>5.43</v>
      </c>
    </row>
    <row r="6" spans="1:13">
      <c r="A6" s="4">
        <v>6.79</v>
      </c>
      <c r="B6" s="4">
        <v>6.73</v>
      </c>
      <c r="C6" s="4">
        <v>7.66</v>
      </c>
      <c r="D6" s="4">
        <v>8.66</v>
      </c>
      <c r="E6" s="4">
        <v>9.82</v>
      </c>
      <c r="F6" s="4">
        <v>10.18</v>
      </c>
      <c r="G6" s="4">
        <v>4.3099999999999996</v>
      </c>
      <c r="H6" s="5">
        <v>9.82</v>
      </c>
      <c r="I6" s="5">
        <v>10.18</v>
      </c>
      <c r="J6" s="5">
        <v>4.3099999999999996</v>
      </c>
      <c r="K6" s="5">
        <v>6.55</v>
      </c>
      <c r="L6" s="5">
        <v>5.38</v>
      </c>
      <c r="M6" s="5">
        <v>4.4400000000000004</v>
      </c>
    </row>
    <row r="7" spans="1:13">
      <c r="A7" s="4">
        <v>5.76</v>
      </c>
      <c r="B7" s="4">
        <v>8.6300000000000008</v>
      </c>
      <c r="C7" s="4">
        <v>6.05</v>
      </c>
      <c r="D7" s="4">
        <v>6.91</v>
      </c>
      <c r="E7" s="4">
        <v>6.03</v>
      </c>
      <c r="F7" s="4">
        <v>9.0299999999999994</v>
      </c>
      <c r="G7" s="4">
        <v>5.61</v>
      </c>
      <c r="H7" s="5">
        <v>6.03</v>
      </c>
      <c r="I7" s="5">
        <v>9.0299999999999994</v>
      </c>
      <c r="J7" s="5">
        <v>5.61</v>
      </c>
      <c r="K7" s="5">
        <v>4.91</v>
      </c>
      <c r="L7" s="5">
        <v>3.08</v>
      </c>
      <c r="M7" s="5">
        <v>4.72</v>
      </c>
    </row>
    <row r="8" spans="1:13">
      <c r="A8" s="4">
        <v>7.84</v>
      </c>
      <c r="B8" s="4">
        <v>9.91</v>
      </c>
      <c r="C8" s="4">
        <v>6.29</v>
      </c>
      <c r="D8" s="4">
        <v>8.08</v>
      </c>
      <c r="E8" s="4">
        <v>8.6300000000000008</v>
      </c>
      <c r="F8" s="4">
        <v>9.61</v>
      </c>
      <c r="G8" s="4">
        <v>8.4700000000000006</v>
      </c>
      <c r="H8" s="5">
        <v>8.6300000000000008</v>
      </c>
      <c r="I8" s="5">
        <v>9.61</v>
      </c>
      <c r="J8" s="5">
        <v>8.4700000000000006</v>
      </c>
      <c r="K8" s="5">
        <v>4.8600000000000003</v>
      </c>
      <c r="L8" s="5">
        <v>6.65</v>
      </c>
      <c r="M8" s="5">
        <v>3.49</v>
      </c>
    </row>
    <row r="9" spans="1:13">
      <c r="A9" s="4">
        <v>4.97</v>
      </c>
      <c r="B9" s="4">
        <v>8.1300000000000008</v>
      </c>
      <c r="C9" s="4">
        <v>8.6300000000000008</v>
      </c>
      <c r="D9" s="4">
        <v>11.09</v>
      </c>
      <c r="E9" s="4">
        <v>8.44</v>
      </c>
      <c r="F9" s="4">
        <v>9.8699999999999992</v>
      </c>
      <c r="G9" s="4">
        <v>8.9</v>
      </c>
      <c r="H9" s="5">
        <v>8.44</v>
      </c>
      <c r="I9" s="5">
        <v>9.8699999999999992</v>
      </c>
      <c r="J9" s="5">
        <v>8.9</v>
      </c>
      <c r="K9" s="5">
        <v>6.65</v>
      </c>
      <c r="L9" s="5">
        <v>4.5199999999999996</v>
      </c>
      <c r="M9" s="5">
        <v>4.91</v>
      </c>
    </row>
    <row r="10" spans="1:13">
      <c r="A10" s="4">
        <v>8.19</v>
      </c>
      <c r="B10" s="4">
        <v>8.0399999999999991</v>
      </c>
      <c r="C10" s="4">
        <v>8.6</v>
      </c>
      <c r="D10" s="4">
        <v>9.0500000000000007</v>
      </c>
      <c r="E10" s="4">
        <v>5.84</v>
      </c>
      <c r="F10" s="4">
        <v>8.9700000000000006</v>
      </c>
      <c r="G10" s="4">
        <v>7.53</v>
      </c>
      <c r="H10" s="5">
        <v>5.84</v>
      </c>
      <c r="I10" s="5">
        <v>8.9700000000000006</v>
      </c>
      <c r="J10" s="5">
        <v>7.53</v>
      </c>
      <c r="K10" s="5">
        <v>4.74</v>
      </c>
      <c r="L10" s="5">
        <v>5.68</v>
      </c>
      <c r="M10" s="5">
        <v>3.44</v>
      </c>
    </row>
    <row r="11" spans="1:13">
      <c r="A11" s="4">
        <v>9.0500000000000007</v>
      </c>
      <c r="B11" s="4">
        <v>8.4</v>
      </c>
      <c r="C11" s="4">
        <v>10.96</v>
      </c>
      <c r="D11" s="4">
        <v>6.06</v>
      </c>
      <c r="E11" s="4">
        <v>8.0500000000000007</v>
      </c>
      <c r="F11" s="4">
        <v>7.13</v>
      </c>
      <c r="G11" s="4">
        <v>8.56</v>
      </c>
      <c r="H11" s="5">
        <v>8.0500000000000007</v>
      </c>
      <c r="I11" s="5">
        <v>7.13</v>
      </c>
      <c r="J11" s="5">
        <v>8.56</v>
      </c>
      <c r="K11" s="5">
        <v>3.87</v>
      </c>
      <c r="L11" s="5">
        <v>6.69</v>
      </c>
      <c r="M11" s="5">
        <v>4.5199999999999996</v>
      </c>
    </row>
    <row r="12" spans="1:13">
      <c r="A12" s="4">
        <v>7.93</v>
      </c>
      <c r="B12" s="4">
        <v>5.18</v>
      </c>
      <c r="C12" s="4">
        <v>6.96</v>
      </c>
      <c r="D12" s="4">
        <v>6.9</v>
      </c>
      <c r="E12" s="4">
        <v>9</v>
      </c>
      <c r="F12" s="4">
        <v>7.28</v>
      </c>
      <c r="G12" s="4">
        <v>7.89</v>
      </c>
      <c r="H12" s="5">
        <v>9</v>
      </c>
      <c r="I12" s="5">
        <v>7.28</v>
      </c>
      <c r="J12" s="5">
        <v>7.89</v>
      </c>
      <c r="K12" s="5">
        <v>6.1</v>
      </c>
      <c r="L12" s="5">
        <v>6.33</v>
      </c>
      <c r="M12" s="5">
        <v>7.64</v>
      </c>
    </row>
    <row r="13" spans="1:13">
      <c r="A13" s="4">
        <v>2.85</v>
      </c>
      <c r="B13" s="4">
        <v>5.43</v>
      </c>
      <c r="C13" s="4">
        <v>7.06</v>
      </c>
      <c r="D13" s="4">
        <v>8.93</v>
      </c>
      <c r="E13" s="4">
        <v>7.56</v>
      </c>
      <c r="F13" s="4">
        <v>8.81</v>
      </c>
      <c r="G13" s="4">
        <v>10.02</v>
      </c>
      <c r="H13" s="5">
        <v>7.56</v>
      </c>
      <c r="I13" s="5">
        <v>8.81</v>
      </c>
      <c r="J13" s="5">
        <v>10.02</v>
      </c>
      <c r="K13" s="5">
        <v>5.79</v>
      </c>
      <c r="L13" s="5">
        <v>1.06</v>
      </c>
      <c r="M13" s="5">
        <v>5.44</v>
      </c>
    </row>
    <row r="14" spans="1:13">
      <c r="A14" s="4">
        <v>8.58</v>
      </c>
      <c r="B14" s="4">
        <v>8.84</v>
      </c>
      <c r="C14" s="4">
        <v>8.0500000000000007</v>
      </c>
      <c r="D14" s="4">
        <v>7.24</v>
      </c>
      <c r="E14" s="4">
        <v>9.74</v>
      </c>
      <c r="F14" s="4">
        <v>6.23</v>
      </c>
      <c r="G14" s="4">
        <v>7.63</v>
      </c>
      <c r="H14" s="5">
        <v>9.74</v>
      </c>
      <c r="I14" s="5">
        <v>6.23</v>
      </c>
      <c r="J14" s="5">
        <v>7.63</v>
      </c>
      <c r="K14" s="5">
        <v>5.5</v>
      </c>
      <c r="L14" s="5">
        <v>6.96</v>
      </c>
      <c r="M14" s="5">
        <v>4.76</v>
      </c>
    </row>
    <row r="15" spans="1:13">
      <c r="A15" s="4">
        <v>8.06</v>
      </c>
      <c r="B15" s="4">
        <v>7.89</v>
      </c>
      <c r="C15" s="4">
        <v>6.78</v>
      </c>
      <c r="D15" s="4">
        <v>9.7100000000000009</v>
      </c>
      <c r="E15" s="4">
        <v>7.03</v>
      </c>
      <c r="F15" s="4">
        <v>11.49</v>
      </c>
      <c r="G15" s="4">
        <v>10.94</v>
      </c>
      <c r="H15" s="5">
        <v>7.03</v>
      </c>
      <c r="I15" s="5">
        <v>11.49</v>
      </c>
      <c r="J15" s="5">
        <v>10.94</v>
      </c>
      <c r="K15" s="5">
        <v>7.15</v>
      </c>
      <c r="L15" s="5">
        <v>6.64</v>
      </c>
      <c r="M15" s="5">
        <v>6.54</v>
      </c>
    </row>
    <row r="16" spans="1:13">
      <c r="A16" s="4">
        <v>9.07</v>
      </c>
      <c r="B16" s="4">
        <v>8.0500000000000007</v>
      </c>
      <c r="C16" s="4">
        <v>7.42</v>
      </c>
      <c r="D16" s="4">
        <v>8.34</v>
      </c>
      <c r="E16" s="4">
        <v>8.23</v>
      </c>
      <c r="F16" s="4">
        <v>9.99</v>
      </c>
      <c r="G16" s="4">
        <v>7.34</v>
      </c>
      <c r="H16" s="5">
        <v>8.23</v>
      </c>
      <c r="I16" s="5">
        <v>9.99</v>
      </c>
      <c r="J16" s="5">
        <v>7.34</v>
      </c>
      <c r="K16" s="5">
        <v>7.84</v>
      </c>
      <c r="L16" s="5">
        <v>5.09</v>
      </c>
      <c r="M16" s="5">
        <v>3.49</v>
      </c>
    </row>
    <row r="17" spans="1:13">
      <c r="A17" s="4">
        <v>3.97</v>
      </c>
      <c r="B17" s="4">
        <v>5.0199999999999996</v>
      </c>
      <c r="C17" s="4">
        <v>8.6999999999999993</v>
      </c>
      <c r="D17" s="4">
        <v>9.2200000000000006</v>
      </c>
      <c r="E17" s="4">
        <v>9.69</v>
      </c>
      <c r="F17" s="4">
        <v>9.67</v>
      </c>
      <c r="G17" s="4">
        <v>10</v>
      </c>
      <c r="H17" s="5">
        <v>9.69</v>
      </c>
      <c r="I17" s="5">
        <v>9.67</v>
      </c>
      <c r="J17" s="5">
        <v>10</v>
      </c>
      <c r="K17" s="5">
        <v>6.01</v>
      </c>
      <c r="L17" s="5">
        <v>3.18</v>
      </c>
      <c r="M17" s="5">
        <v>9.0399999999999991</v>
      </c>
    </row>
    <row r="18" spans="1:13">
      <c r="A18" s="4">
        <v>6.18</v>
      </c>
      <c r="B18" s="4">
        <v>10.3</v>
      </c>
      <c r="C18" s="4">
        <v>12.35</v>
      </c>
      <c r="D18" s="4">
        <v>8.34</v>
      </c>
      <c r="E18" s="4">
        <v>8.5500000000000007</v>
      </c>
      <c r="F18" s="4">
        <v>10.81</v>
      </c>
      <c r="G18" s="4">
        <v>7.36</v>
      </c>
      <c r="H18" s="5">
        <v>8.5500000000000007</v>
      </c>
      <c r="I18" s="5">
        <v>10.81</v>
      </c>
      <c r="J18" s="5">
        <v>7.36</v>
      </c>
      <c r="K18" s="5">
        <v>5.6</v>
      </c>
      <c r="L18" s="5">
        <v>4.8499999999999996</v>
      </c>
      <c r="M18" s="5">
        <v>6.34</v>
      </c>
    </row>
    <row r="19" spans="1:13">
      <c r="A19" s="4">
        <v>4.88</v>
      </c>
      <c r="B19" s="4">
        <v>8.17</v>
      </c>
      <c r="C19" s="4">
        <v>10.97</v>
      </c>
      <c r="D19" s="4">
        <v>9.8800000000000008</v>
      </c>
      <c r="E19" s="4">
        <v>9</v>
      </c>
      <c r="F19" s="4">
        <v>7.42</v>
      </c>
      <c r="G19" s="4">
        <v>9.6999999999999993</v>
      </c>
      <c r="H19" s="5">
        <v>9</v>
      </c>
      <c r="I19" s="5">
        <v>7.42</v>
      </c>
      <c r="J19" s="5">
        <v>9.6999999999999993</v>
      </c>
      <c r="K19" s="5">
        <v>4.8099999999999996</v>
      </c>
      <c r="L19" s="5">
        <v>5.34</v>
      </c>
      <c r="M19" s="5">
        <v>5.25</v>
      </c>
    </row>
    <row r="20" spans="1:13">
      <c r="A20" s="4">
        <v>7.83</v>
      </c>
      <c r="B20" s="4">
        <v>6.04</v>
      </c>
      <c r="C20" s="4">
        <v>6.71</v>
      </c>
      <c r="D20" s="4">
        <v>9.3699999999999992</v>
      </c>
      <c r="E20" s="4">
        <v>9.6199999999999992</v>
      </c>
      <c r="F20" s="4">
        <v>6.39</v>
      </c>
      <c r="G20" s="4">
        <v>5.83</v>
      </c>
      <c r="H20" s="5">
        <v>9.6199999999999992</v>
      </c>
      <c r="I20" s="5">
        <v>6.39</v>
      </c>
      <c r="J20" s="5">
        <v>5.83</v>
      </c>
      <c r="K20" s="5">
        <v>5.48</v>
      </c>
      <c r="L20" s="5">
        <v>6.55</v>
      </c>
      <c r="M20" s="5">
        <v>6.6</v>
      </c>
    </row>
    <row r="21" spans="1:13">
      <c r="A21" s="4">
        <v>8.4600000000000009</v>
      </c>
      <c r="B21" s="4">
        <v>9.86</v>
      </c>
      <c r="C21" s="4">
        <v>4.8099999999999996</v>
      </c>
      <c r="D21" s="4">
        <v>7.89</v>
      </c>
      <c r="E21" s="4">
        <v>6.22</v>
      </c>
      <c r="F21" s="4">
        <v>10.09</v>
      </c>
      <c r="G21" s="4">
        <v>8.6199999999999992</v>
      </c>
      <c r="H21" s="5">
        <v>6.22</v>
      </c>
      <c r="I21" s="5">
        <v>10.09</v>
      </c>
      <c r="J21" s="5">
        <v>8.6199999999999992</v>
      </c>
      <c r="K21" s="5">
        <v>3.33</v>
      </c>
      <c r="L21" s="5">
        <v>4.4000000000000004</v>
      </c>
      <c r="M21" s="5">
        <v>7.78</v>
      </c>
    </row>
    <row r="22" spans="1:13">
      <c r="A22" s="4">
        <v>8.6300000000000008</v>
      </c>
      <c r="B22" s="4">
        <v>8.7899999999999991</v>
      </c>
      <c r="C22" s="4">
        <v>7.28</v>
      </c>
      <c r="D22" s="4">
        <v>6.63</v>
      </c>
      <c r="E22" s="4">
        <v>7.33</v>
      </c>
      <c r="F22" s="4">
        <v>9.94</v>
      </c>
      <c r="G22" s="4">
        <v>8.67</v>
      </c>
      <c r="H22" s="5">
        <v>7.33</v>
      </c>
      <c r="I22" s="5">
        <v>9.94</v>
      </c>
      <c r="J22" s="5">
        <v>8.67</v>
      </c>
      <c r="K22" s="5">
        <v>5.64</v>
      </c>
      <c r="L22" s="5">
        <v>6.44</v>
      </c>
      <c r="M22" s="5">
        <v>5.79</v>
      </c>
    </row>
    <row r="23" spans="1:13">
      <c r="A23" s="4">
        <v>6.93</v>
      </c>
      <c r="B23" s="4">
        <v>9.0299999999999994</v>
      </c>
      <c r="C23" s="4">
        <v>7.56</v>
      </c>
      <c r="D23" s="4">
        <v>8.17</v>
      </c>
      <c r="E23" s="4">
        <v>8.7799999999999994</v>
      </c>
      <c r="F23" s="4">
        <v>6.41</v>
      </c>
      <c r="G23" s="4">
        <v>9.1199999999999992</v>
      </c>
      <c r="H23" s="5">
        <v>8.7799999999999994</v>
      </c>
      <c r="I23" s="5">
        <v>6.41</v>
      </c>
      <c r="J23" s="5">
        <v>9.1199999999999992</v>
      </c>
      <c r="K23" s="5">
        <v>5.43</v>
      </c>
      <c r="L23" s="5">
        <v>4.5599999999999996</v>
      </c>
      <c r="M23" s="5">
        <v>7.36</v>
      </c>
    </row>
    <row r="24" spans="1:13">
      <c r="A24" s="4">
        <v>7.17</v>
      </c>
      <c r="B24" s="4">
        <v>6.86</v>
      </c>
      <c r="C24" s="4">
        <v>5.56</v>
      </c>
      <c r="D24" s="4">
        <v>10.6</v>
      </c>
      <c r="E24" s="4">
        <v>8.98</v>
      </c>
      <c r="F24" s="4">
        <v>9.73</v>
      </c>
      <c r="G24" s="4">
        <v>9.51</v>
      </c>
      <c r="H24" s="5">
        <v>8.98</v>
      </c>
      <c r="I24" s="5">
        <v>9.73</v>
      </c>
      <c r="J24" s="5">
        <v>9.51</v>
      </c>
      <c r="K24" s="5">
        <v>5.9</v>
      </c>
      <c r="L24" s="5">
        <v>5.27</v>
      </c>
      <c r="M24" s="5">
        <v>5.79</v>
      </c>
    </row>
    <row r="25" spans="1:13">
      <c r="A25" s="4">
        <v>5.18</v>
      </c>
      <c r="B25" s="4">
        <v>6.78</v>
      </c>
      <c r="C25" s="4">
        <v>7.62</v>
      </c>
      <c r="D25" s="4">
        <v>9.82</v>
      </c>
      <c r="E25" s="4">
        <v>8.0299999999999994</v>
      </c>
      <c r="F25" s="4">
        <v>9.0500000000000007</v>
      </c>
      <c r="G25" s="4">
        <v>5.57</v>
      </c>
      <c r="H25" s="5">
        <v>8.0299999999999994</v>
      </c>
      <c r="I25" s="5">
        <v>9.0500000000000007</v>
      </c>
      <c r="J25" s="5">
        <v>5.57</v>
      </c>
      <c r="K25" s="5">
        <v>5.85</v>
      </c>
      <c r="L25" s="5">
        <v>5.67</v>
      </c>
      <c r="M25" s="5">
        <v>7.81</v>
      </c>
    </row>
    <row r="26" spans="1:13">
      <c r="A26" s="4">
        <v>9.24</v>
      </c>
      <c r="B26" s="4">
        <v>7.89</v>
      </c>
      <c r="C26" s="4">
        <v>7.53</v>
      </c>
      <c r="D26" s="4">
        <v>8.16</v>
      </c>
      <c r="E26" s="4">
        <v>9.48</v>
      </c>
      <c r="F26" s="4">
        <v>6.95</v>
      </c>
      <c r="G26" s="4">
        <v>8.7200000000000006</v>
      </c>
      <c r="H26" s="5">
        <v>9.48</v>
      </c>
      <c r="I26" s="5">
        <v>6.95</v>
      </c>
      <c r="J26" s="5">
        <v>8.7200000000000006</v>
      </c>
      <c r="K26" s="5">
        <v>5.41</v>
      </c>
      <c r="L26" s="5">
        <v>1.48</v>
      </c>
      <c r="M26" s="5">
        <v>4.79</v>
      </c>
    </row>
    <row r="27" spans="1:13">
      <c r="A27" s="4">
        <v>9.2899999999999991</v>
      </c>
      <c r="B27" s="4">
        <v>8.08</v>
      </c>
      <c r="C27" s="4">
        <v>9.51</v>
      </c>
      <c r="D27" s="4">
        <v>13.74</v>
      </c>
      <c r="E27" s="4">
        <v>8.83</v>
      </c>
      <c r="F27" s="4">
        <v>8.35</v>
      </c>
      <c r="G27" s="4">
        <v>7.83</v>
      </c>
      <c r="H27" s="5">
        <v>8.83</v>
      </c>
      <c r="I27" s="5">
        <v>8.35</v>
      </c>
      <c r="J27" s="5">
        <v>7.83</v>
      </c>
      <c r="K27" s="5">
        <v>9.25</v>
      </c>
      <c r="L27" s="5">
        <v>3.62</v>
      </c>
      <c r="M27" s="5">
        <v>5.43</v>
      </c>
    </row>
    <row r="28" spans="1:13">
      <c r="A28" s="4">
        <v>7.42</v>
      </c>
      <c r="B28" s="4">
        <v>9.81</v>
      </c>
      <c r="C28" s="4">
        <v>9.3000000000000007</v>
      </c>
      <c r="D28" s="4">
        <v>9.15</v>
      </c>
      <c r="E28" s="4">
        <v>7.58</v>
      </c>
      <c r="F28" s="4">
        <v>9.58</v>
      </c>
      <c r="G28" s="4">
        <v>8.2799999999999994</v>
      </c>
      <c r="H28" s="5">
        <v>7.58</v>
      </c>
      <c r="I28" s="5">
        <v>9.58</v>
      </c>
      <c r="J28" s="5">
        <v>8.2799999999999994</v>
      </c>
      <c r="K28" s="5">
        <v>7</v>
      </c>
      <c r="L28" s="5">
        <v>6.22</v>
      </c>
      <c r="M28" s="5">
        <v>6.64</v>
      </c>
    </row>
    <row r="29" spans="1:13">
      <c r="A29" s="4">
        <v>9.51</v>
      </c>
      <c r="B29" s="4">
        <v>11.09</v>
      </c>
      <c r="C29" s="4">
        <v>5.59</v>
      </c>
      <c r="D29" s="4">
        <v>6.51</v>
      </c>
      <c r="E29" s="4">
        <v>8.27</v>
      </c>
      <c r="F29" s="4">
        <v>8.6300000000000008</v>
      </c>
      <c r="G29" s="4">
        <v>9.32</v>
      </c>
      <c r="H29" s="5">
        <v>8.27</v>
      </c>
      <c r="I29" s="5">
        <v>8.6300000000000008</v>
      </c>
      <c r="J29" s="5">
        <v>9.32</v>
      </c>
      <c r="K29" s="5">
        <v>7.22</v>
      </c>
      <c r="L29" s="5">
        <v>6.53</v>
      </c>
      <c r="M29" s="5">
        <v>5.68</v>
      </c>
    </row>
    <row r="30" spans="1:13">
      <c r="A30" s="4">
        <v>4.2</v>
      </c>
      <c r="B30" s="4">
        <v>9.5500000000000007</v>
      </c>
      <c r="C30" s="4">
        <v>8.66</v>
      </c>
      <c r="D30" s="4">
        <v>9.34</v>
      </c>
      <c r="E30" s="4">
        <v>9.23</v>
      </c>
      <c r="F30" s="4">
        <v>7.68</v>
      </c>
      <c r="G30" s="4">
        <v>7.57</v>
      </c>
      <c r="H30" s="5">
        <v>9.23</v>
      </c>
      <c r="I30" s="5">
        <v>7.68</v>
      </c>
      <c r="J30" s="5">
        <v>7.57</v>
      </c>
      <c r="K30" s="5">
        <v>9.32</v>
      </c>
      <c r="L30" s="5">
        <v>6.77</v>
      </c>
      <c r="M30" s="5">
        <v>5.63</v>
      </c>
    </row>
    <row r="31" spans="1:13">
      <c r="A31" s="4">
        <v>7.19</v>
      </c>
      <c r="B31" s="4">
        <v>5.39</v>
      </c>
      <c r="C31" s="4">
        <v>9.0399999999999991</v>
      </c>
      <c r="D31" s="4">
        <v>9.19</v>
      </c>
      <c r="E31" s="4">
        <v>9.36</v>
      </c>
      <c r="F31" s="4">
        <v>9.25</v>
      </c>
      <c r="G31" s="4">
        <v>8.15</v>
      </c>
      <c r="H31" s="5">
        <v>9.36</v>
      </c>
      <c r="I31" s="5">
        <v>9.25</v>
      </c>
      <c r="J31" s="5">
        <v>8.15</v>
      </c>
      <c r="K31" s="5">
        <v>5.73</v>
      </c>
      <c r="L31" s="5">
        <v>5.71</v>
      </c>
      <c r="M31" s="5">
        <v>5.1100000000000003</v>
      </c>
    </row>
    <row r="32" spans="1:13">
      <c r="A32" s="4">
        <v>6.81</v>
      </c>
      <c r="B32" s="4">
        <v>10.38</v>
      </c>
      <c r="C32" s="4">
        <v>5.19</v>
      </c>
      <c r="D32" s="4">
        <v>8.49</v>
      </c>
      <c r="E32" s="4">
        <v>10.26</v>
      </c>
      <c r="F32" s="4">
        <v>9.06</v>
      </c>
      <c r="G32" s="4">
        <v>9.2799999999999994</v>
      </c>
      <c r="H32" s="5">
        <v>10.26</v>
      </c>
      <c r="I32" s="5">
        <v>9.06</v>
      </c>
      <c r="J32" s="5">
        <v>9.2799999999999994</v>
      </c>
      <c r="K32" s="5">
        <v>6.66</v>
      </c>
      <c r="L32" s="5">
        <v>5.15</v>
      </c>
      <c r="M32" s="5">
        <v>3.51</v>
      </c>
    </row>
    <row r="33" spans="1:13">
      <c r="A33" s="4">
        <v>6.88</v>
      </c>
      <c r="B33" s="4">
        <v>7.08</v>
      </c>
      <c r="C33" s="4">
        <v>8.7899999999999991</v>
      </c>
      <c r="D33" s="4">
        <v>9.68</v>
      </c>
      <c r="E33" s="4">
        <v>9.5399999999999991</v>
      </c>
      <c r="F33" s="4">
        <v>7.94</v>
      </c>
      <c r="G33" s="4">
        <v>9.2100000000000009</v>
      </c>
      <c r="H33" s="5">
        <v>9.5399999999999991</v>
      </c>
      <c r="I33" s="5">
        <v>7.94</v>
      </c>
      <c r="J33" s="5">
        <v>9.2100000000000009</v>
      </c>
      <c r="K33" s="5">
        <v>6.25</v>
      </c>
      <c r="L33" s="5">
        <v>1.21</v>
      </c>
      <c r="M33" s="5">
        <v>8.7799999999999994</v>
      </c>
    </row>
    <row r="34" spans="1:13">
      <c r="A34" s="4">
        <v>6.85</v>
      </c>
      <c r="B34" s="4">
        <v>9</v>
      </c>
      <c r="C34" s="4">
        <v>7.94</v>
      </c>
      <c r="D34" s="4">
        <v>6.78</v>
      </c>
      <c r="E34" s="4">
        <v>8.76</v>
      </c>
      <c r="F34" s="4">
        <v>6.51</v>
      </c>
      <c r="G34" s="4">
        <v>8.01</v>
      </c>
      <c r="H34" s="5">
        <v>8.76</v>
      </c>
      <c r="I34" s="5">
        <v>6.51</v>
      </c>
      <c r="J34" s="5">
        <v>8.01</v>
      </c>
      <c r="K34" s="5">
        <v>4.28</v>
      </c>
      <c r="L34" s="5">
        <v>7.33</v>
      </c>
      <c r="M34" s="5">
        <v>8.52</v>
      </c>
    </row>
    <row r="35" spans="1:13">
      <c r="A35" s="4">
        <v>6.71</v>
      </c>
      <c r="B35" s="4">
        <v>9.4700000000000006</v>
      </c>
      <c r="C35" s="4">
        <v>9.74</v>
      </c>
      <c r="D35" s="4">
        <v>7.21</v>
      </c>
      <c r="E35" s="4">
        <v>7.85</v>
      </c>
      <c r="F35" s="4">
        <v>8.3699999999999992</v>
      </c>
      <c r="G35" s="4">
        <v>7.25</v>
      </c>
      <c r="H35" s="5">
        <v>7.85</v>
      </c>
      <c r="I35" s="5">
        <v>8.3699999999999992</v>
      </c>
      <c r="J35" s="5">
        <v>7.25</v>
      </c>
      <c r="K35" s="5">
        <v>3.32</v>
      </c>
      <c r="L35" s="5">
        <v>6.37</v>
      </c>
      <c r="M35" s="5">
        <v>9.76</v>
      </c>
    </row>
    <row r="36" spans="1:13">
      <c r="A36" s="4">
        <v>6.81</v>
      </c>
      <c r="B36" s="4">
        <v>8.91</v>
      </c>
      <c r="C36" s="4">
        <v>6.94</v>
      </c>
      <c r="D36" s="4">
        <v>6.29</v>
      </c>
      <c r="E36" s="4">
        <v>8.9</v>
      </c>
      <c r="F36" s="4">
        <v>11.54</v>
      </c>
      <c r="G36" s="4">
        <v>6.97</v>
      </c>
      <c r="H36" s="5">
        <v>8.9</v>
      </c>
      <c r="I36" s="5">
        <v>11.54</v>
      </c>
      <c r="J36" s="5">
        <v>6.97</v>
      </c>
      <c r="K36" s="5">
        <v>6.12</v>
      </c>
      <c r="L36" s="5">
        <v>5.75</v>
      </c>
      <c r="M36" s="5">
        <v>4.1399999999999997</v>
      </c>
    </row>
    <row r="37" spans="1:13">
      <c r="A37" s="4">
        <v>7.15</v>
      </c>
      <c r="B37" s="4">
        <v>5.96</v>
      </c>
      <c r="C37" s="4">
        <v>6.95</v>
      </c>
      <c r="D37" s="4">
        <v>12.62</v>
      </c>
      <c r="E37" s="4">
        <v>10.95</v>
      </c>
      <c r="F37" s="4">
        <v>8.5500000000000007</v>
      </c>
      <c r="G37" s="4">
        <v>8.0399999999999991</v>
      </c>
      <c r="H37" s="5">
        <v>10.95</v>
      </c>
      <c r="I37" s="5">
        <v>8.5500000000000007</v>
      </c>
      <c r="J37" s="5">
        <v>8.0399999999999991</v>
      </c>
      <c r="K37" s="5">
        <v>4.2699999999999996</v>
      </c>
      <c r="L37" s="5">
        <v>6.32</v>
      </c>
      <c r="M37" s="5">
        <v>6.34</v>
      </c>
    </row>
    <row r="38" spans="1:13">
      <c r="A38" s="4">
        <v>8.65</v>
      </c>
      <c r="B38" s="4">
        <v>7.97</v>
      </c>
      <c r="C38" s="4">
        <v>7.5</v>
      </c>
      <c r="D38" s="4">
        <v>7.3</v>
      </c>
      <c r="E38" s="4">
        <v>8.1999999999999993</v>
      </c>
      <c r="F38" s="4">
        <v>8.1999999999999993</v>
      </c>
      <c r="G38" s="4">
        <v>12.56</v>
      </c>
      <c r="H38" s="5">
        <v>8.1999999999999993</v>
      </c>
      <c r="I38" s="5">
        <v>8.1999999999999993</v>
      </c>
      <c r="J38" s="5">
        <v>12.56</v>
      </c>
      <c r="K38" s="5">
        <v>5.43</v>
      </c>
      <c r="L38" s="5">
        <v>7.3</v>
      </c>
      <c r="M38" s="5">
        <v>7.65</v>
      </c>
    </row>
    <row r="39" spans="1:13">
      <c r="A39" s="4">
        <v>3.69</v>
      </c>
      <c r="B39" s="4">
        <v>6.43</v>
      </c>
      <c r="C39" s="4">
        <v>7.09</v>
      </c>
      <c r="D39" s="4">
        <v>9.8000000000000007</v>
      </c>
      <c r="E39" s="4">
        <v>8.61</v>
      </c>
      <c r="F39" s="4">
        <v>7.22</v>
      </c>
      <c r="G39" s="4">
        <v>5.97</v>
      </c>
      <c r="H39" s="5">
        <v>8.61</v>
      </c>
      <c r="I39" s="5">
        <v>7.22</v>
      </c>
      <c r="J39" s="5">
        <v>5.97</v>
      </c>
      <c r="K39" s="5">
        <v>9.32</v>
      </c>
      <c r="L39" s="5">
        <v>3.32</v>
      </c>
      <c r="M39" s="5">
        <v>2.87</v>
      </c>
    </row>
    <row r="40" spans="1:13">
      <c r="A40" s="4">
        <v>7.1</v>
      </c>
      <c r="B40" s="4">
        <v>6.97</v>
      </c>
      <c r="C40" s="4">
        <v>11.72</v>
      </c>
      <c r="D40" s="4">
        <v>8.2200000000000006</v>
      </c>
      <c r="E40" s="4">
        <v>7.45</v>
      </c>
      <c r="F40" s="4">
        <v>9.06</v>
      </c>
      <c r="G40" s="4">
        <v>7.78</v>
      </c>
      <c r="H40" s="5">
        <v>7.45</v>
      </c>
      <c r="I40" s="5">
        <v>9.06</v>
      </c>
      <c r="J40" s="5">
        <v>7.78</v>
      </c>
      <c r="K40" s="5">
        <v>7.95</v>
      </c>
      <c r="L40" s="5">
        <v>3.16</v>
      </c>
      <c r="M40" s="5">
        <v>4.99</v>
      </c>
    </row>
    <row r="41" spans="1:13">
      <c r="A41" s="4">
        <v>9.25</v>
      </c>
      <c r="B41" s="4">
        <v>8.6300000000000008</v>
      </c>
      <c r="C41" s="4">
        <v>6.82</v>
      </c>
      <c r="D41" s="4">
        <v>9.4600000000000009</v>
      </c>
      <c r="E41" s="4">
        <v>10.23</v>
      </c>
      <c r="F41" s="4">
        <v>9.2200000000000006</v>
      </c>
      <c r="G41" s="4">
        <v>8.0500000000000007</v>
      </c>
      <c r="H41" s="5">
        <v>10.23</v>
      </c>
      <c r="I41" s="5">
        <v>9.2200000000000006</v>
      </c>
      <c r="J41" s="5">
        <v>8.0500000000000007</v>
      </c>
      <c r="K41" s="5">
        <v>5.29</v>
      </c>
      <c r="L41" s="5">
        <v>5.7</v>
      </c>
      <c r="M41" s="5">
        <v>6.39</v>
      </c>
    </row>
    <row r="42" spans="1:13">
      <c r="A42" s="4">
        <v>7.76</v>
      </c>
      <c r="B42" s="4">
        <v>6.38</v>
      </c>
      <c r="C42" s="4">
        <v>10.1</v>
      </c>
      <c r="D42" s="4">
        <v>8.2799999999999994</v>
      </c>
      <c r="E42" s="4">
        <v>6.02</v>
      </c>
      <c r="F42" s="4">
        <v>9.2100000000000009</v>
      </c>
      <c r="G42" s="4">
        <v>8.06</v>
      </c>
      <c r="H42" s="5">
        <v>6.02</v>
      </c>
      <c r="I42" s="5">
        <v>9.2100000000000009</v>
      </c>
      <c r="J42" s="5">
        <v>8.06</v>
      </c>
      <c r="K42" s="5">
        <v>6.63</v>
      </c>
      <c r="L42" s="5">
        <v>4.91</v>
      </c>
      <c r="M42" s="5">
        <v>4.93</v>
      </c>
    </row>
    <row r="43" spans="1:13">
      <c r="A43" s="4">
        <v>7.11</v>
      </c>
      <c r="B43" s="4">
        <v>9.34</v>
      </c>
      <c r="C43" s="4">
        <v>8.16</v>
      </c>
      <c r="D43" s="4">
        <v>7.29</v>
      </c>
      <c r="E43" s="4">
        <v>7.91</v>
      </c>
      <c r="F43" s="4">
        <v>8.01</v>
      </c>
      <c r="G43" s="4">
        <v>12.1</v>
      </c>
      <c r="H43" s="5">
        <v>7.91</v>
      </c>
      <c r="I43" s="5">
        <v>8.01</v>
      </c>
      <c r="J43" s="5">
        <v>12.1</v>
      </c>
      <c r="K43" s="5">
        <v>7.45</v>
      </c>
      <c r="L43" s="5">
        <v>3.35</v>
      </c>
      <c r="M43" s="5">
        <v>4.3600000000000003</v>
      </c>
    </row>
    <row r="44" spans="1:13">
      <c r="A44" s="4">
        <v>7.45</v>
      </c>
      <c r="B44" s="4">
        <v>9.11</v>
      </c>
      <c r="C44" s="4">
        <v>8.1999999999999993</v>
      </c>
      <c r="D44" s="4">
        <v>11.27</v>
      </c>
      <c r="E44" s="4">
        <v>8.32</v>
      </c>
      <c r="F44" s="4">
        <v>10.16</v>
      </c>
      <c r="G44" s="4">
        <v>4.04</v>
      </c>
      <c r="H44" s="5">
        <v>8.32</v>
      </c>
      <c r="I44" s="5">
        <v>10.16</v>
      </c>
      <c r="J44" s="5">
        <v>4.04</v>
      </c>
      <c r="K44" s="5">
        <v>5.93</v>
      </c>
      <c r="L44" s="5">
        <v>6.11</v>
      </c>
      <c r="M44" s="5">
        <v>4.88</v>
      </c>
    </row>
    <row r="45" spans="1:13">
      <c r="A45" s="4">
        <v>5.68</v>
      </c>
      <c r="B45" s="4">
        <v>8.8000000000000007</v>
      </c>
      <c r="C45" s="4">
        <v>9.15</v>
      </c>
      <c r="D45" s="4">
        <v>7.99</v>
      </c>
      <c r="E45" s="4">
        <v>10.199999999999999</v>
      </c>
      <c r="F45" s="4">
        <v>7.84</v>
      </c>
      <c r="G45" s="4">
        <v>6.82</v>
      </c>
      <c r="H45" s="5">
        <v>10.199999999999999</v>
      </c>
      <c r="I45" s="5">
        <v>7.84</v>
      </c>
      <c r="J45" s="5">
        <v>6.82</v>
      </c>
      <c r="K45" s="5">
        <v>4.96</v>
      </c>
      <c r="L45" s="5">
        <v>5.63</v>
      </c>
      <c r="M45" s="5">
        <v>3.97</v>
      </c>
    </row>
    <row r="46" spans="1:13">
      <c r="A46" s="4">
        <v>9.0299999999999994</v>
      </c>
      <c r="B46" s="4">
        <v>8.3000000000000007</v>
      </c>
      <c r="C46" s="4">
        <v>9.85</v>
      </c>
      <c r="D46" s="4">
        <v>8.74</v>
      </c>
      <c r="E46" s="4">
        <v>9.85</v>
      </c>
      <c r="F46" s="4">
        <v>7.69</v>
      </c>
      <c r="G46" s="4">
        <v>7.9</v>
      </c>
      <c r="H46" s="5">
        <v>9.85</v>
      </c>
      <c r="I46" s="5">
        <v>7.69</v>
      </c>
      <c r="J46" s="5">
        <v>7.9</v>
      </c>
      <c r="K46" s="5">
        <v>6.71</v>
      </c>
      <c r="L46" s="5">
        <v>5.6</v>
      </c>
      <c r="M46" s="5">
        <v>6.39</v>
      </c>
    </row>
    <row r="47" spans="1:13">
      <c r="A47" s="4">
        <v>9.4700000000000006</v>
      </c>
      <c r="B47" s="4">
        <v>5.5</v>
      </c>
      <c r="C47" s="4">
        <v>6.61</v>
      </c>
      <c r="D47" s="4">
        <v>8.5</v>
      </c>
      <c r="E47" s="4">
        <v>10.74</v>
      </c>
      <c r="F47" s="4">
        <v>9.1</v>
      </c>
      <c r="G47" s="4">
        <v>5.93</v>
      </c>
      <c r="H47" s="5">
        <v>10.74</v>
      </c>
      <c r="I47" s="5">
        <v>9.1</v>
      </c>
      <c r="J47" s="5">
        <v>5.93</v>
      </c>
      <c r="K47" s="5">
        <v>5.14</v>
      </c>
      <c r="L47" s="5">
        <v>4.4800000000000004</v>
      </c>
      <c r="M47" s="5">
        <v>5.48</v>
      </c>
    </row>
    <row r="48" spans="1:13">
      <c r="A48" s="4">
        <v>5.8</v>
      </c>
      <c r="B48" s="4">
        <v>9.25</v>
      </c>
      <c r="C48" s="4">
        <v>7.66</v>
      </c>
      <c r="D48" s="4">
        <v>10.23</v>
      </c>
      <c r="E48" s="4">
        <v>8.43</v>
      </c>
      <c r="F48" s="4">
        <v>7.77</v>
      </c>
      <c r="G48" s="4">
        <v>9.74</v>
      </c>
      <c r="H48" s="5">
        <v>8.43</v>
      </c>
      <c r="I48" s="5">
        <v>7.77</v>
      </c>
      <c r="J48" s="5">
        <v>9.74</v>
      </c>
      <c r="K48" s="5">
        <v>1.95</v>
      </c>
      <c r="L48" s="5">
        <v>7.69</v>
      </c>
      <c r="M48" s="5">
        <v>7.34</v>
      </c>
    </row>
    <row r="49" spans="1:13">
      <c r="A49" s="4">
        <v>10.039999999999999</v>
      </c>
      <c r="B49" s="4">
        <v>7.07</v>
      </c>
      <c r="C49" s="4">
        <v>6.91</v>
      </c>
      <c r="D49" s="4">
        <v>8.0500000000000007</v>
      </c>
      <c r="E49" s="4">
        <v>8.3800000000000008</v>
      </c>
      <c r="F49" s="4">
        <v>7.81</v>
      </c>
      <c r="G49" s="4">
        <v>10.36</v>
      </c>
      <c r="H49" s="5">
        <v>8.3800000000000008</v>
      </c>
      <c r="I49" s="5">
        <v>7.81</v>
      </c>
      <c r="J49" s="5">
        <v>10.36</v>
      </c>
      <c r="K49" s="5">
        <v>6.31</v>
      </c>
      <c r="L49" s="5">
        <v>4.99</v>
      </c>
      <c r="M49" s="5">
        <v>3.81</v>
      </c>
    </row>
    <row r="50" spans="1:13">
      <c r="A50" s="4">
        <v>5.96</v>
      </c>
      <c r="B50" s="4">
        <v>7.51</v>
      </c>
      <c r="C50" s="4">
        <v>9.4499999999999993</v>
      </c>
      <c r="D50" s="4">
        <v>11.8</v>
      </c>
      <c r="E50" s="4">
        <v>6.81</v>
      </c>
      <c r="F50" s="4">
        <v>8.51</v>
      </c>
      <c r="G50" s="4">
        <v>8.1300000000000008</v>
      </c>
      <c r="H50" s="5">
        <v>6.81</v>
      </c>
      <c r="I50" s="5">
        <v>8.51</v>
      </c>
      <c r="J50" s="5">
        <v>8.1300000000000008</v>
      </c>
      <c r="K50" s="5">
        <v>5.6</v>
      </c>
      <c r="L50" s="5">
        <v>4.7300000000000004</v>
      </c>
      <c r="M50" s="5">
        <v>4.01</v>
      </c>
    </row>
    <row r="51" spans="1:13">
      <c r="A51" s="4">
        <v>8.1999999999999993</v>
      </c>
      <c r="B51" s="4">
        <v>7.89</v>
      </c>
      <c r="C51" s="4">
        <v>6.04</v>
      </c>
      <c r="D51" s="4">
        <v>5.89</v>
      </c>
      <c r="E51" s="4">
        <v>10.85</v>
      </c>
      <c r="F51" s="4">
        <v>9.4700000000000006</v>
      </c>
      <c r="G51" s="4">
        <v>8.23</v>
      </c>
      <c r="H51" s="5">
        <v>10.85</v>
      </c>
      <c r="I51" s="5">
        <v>9.4700000000000006</v>
      </c>
      <c r="J51" s="5">
        <v>8.23</v>
      </c>
      <c r="K51" s="5">
        <v>4.76</v>
      </c>
      <c r="L51" s="5">
        <v>5.8</v>
      </c>
      <c r="M51" s="5">
        <v>5.09</v>
      </c>
    </row>
    <row r="52" spans="1:13">
      <c r="A52" s="4">
        <v>6.94</v>
      </c>
      <c r="B52" s="4">
        <v>6.13</v>
      </c>
      <c r="C52" s="4">
        <v>6.71</v>
      </c>
      <c r="D52" s="4">
        <v>8.5500000000000007</v>
      </c>
      <c r="E52" s="4">
        <v>8.08</v>
      </c>
      <c r="F52" s="4">
        <v>8.51</v>
      </c>
      <c r="G52" s="4">
        <v>8.4600000000000009</v>
      </c>
      <c r="H52" s="5">
        <v>8.08</v>
      </c>
      <c r="I52" s="5">
        <v>8.51</v>
      </c>
      <c r="J52" s="5">
        <v>8.4600000000000009</v>
      </c>
      <c r="K52" s="5">
        <v>7.28</v>
      </c>
      <c r="L52" s="5">
        <v>4.4000000000000004</v>
      </c>
      <c r="M52" s="5">
        <v>4.97</v>
      </c>
    </row>
    <row r="53" spans="1:13">
      <c r="A53" s="4">
        <v>6.48</v>
      </c>
      <c r="B53" s="4">
        <v>8.02</v>
      </c>
      <c r="C53" s="4">
        <v>7.54</v>
      </c>
      <c r="D53" s="4">
        <v>8.81</v>
      </c>
      <c r="E53" s="4">
        <v>9.19</v>
      </c>
      <c r="F53" s="4">
        <v>8.67</v>
      </c>
      <c r="G53" s="4">
        <v>10.15</v>
      </c>
      <c r="H53" s="5">
        <v>9.19</v>
      </c>
      <c r="I53" s="5">
        <v>8.67</v>
      </c>
      <c r="J53" s="5">
        <v>10.15</v>
      </c>
      <c r="K53" s="5">
        <v>3.42</v>
      </c>
      <c r="L53" s="5">
        <v>4.55</v>
      </c>
      <c r="M53" s="5">
        <v>4.42</v>
      </c>
    </row>
    <row r="54" spans="1:13">
      <c r="A54" s="4">
        <v>7.11</v>
      </c>
      <c r="B54" s="4">
        <v>7.06</v>
      </c>
      <c r="C54" s="4">
        <v>6.79</v>
      </c>
      <c r="D54" s="4">
        <v>9.2200000000000006</v>
      </c>
      <c r="E54" s="4">
        <v>9.6300000000000008</v>
      </c>
      <c r="F54" s="4">
        <v>6.58</v>
      </c>
      <c r="G54" s="4">
        <v>8.08</v>
      </c>
      <c r="H54" s="5">
        <v>9.6300000000000008</v>
      </c>
      <c r="I54" s="5">
        <v>6.58</v>
      </c>
      <c r="J54" s="5">
        <v>8.08</v>
      </c>
      <c r="K54" s="5">
        <v>4.91</v>
      </c>
      <c r="L54" s="5">
        <v>5.56</v>
      </c>
      <c r="M54" s="5">
        <v>7.25</v>
      </c>
    </row>
    <row r="55" spans="1:13">
      <c r="A55" s="4">
        <v>6.63</v>
      </c>
      <c r="B55" s="4">
        <v>8.73</v>
      </c>
      <c r="C55" s="4">
        <v>9.24</v>
      </c>
      <c r="D55" s="4">
        <v>11.1</v>
      </c>
      <c r="E55" s="4">
        <v>8.3000000000000007</v>
      </c>
      <c r="F55" s="4">
        <v>7.32</v>
      </c>
      <c r="G55" s="4">
        <v>7.76</v>
      </c>
      <c r="H55" s="5">
        <v>8.3000000000000007</v>
      </c>
      <c r="I55" s="5">
        <v>7.32</v>
      </c>
      <c r="J55" s="5">
        <v>7.76</v>
      </c>
      <c r="K55" s="5">
        <v>5.67</v>
      </c>
      <c r="L55" s="5">
        <v>6.1</v>
      </c>
      <c r="M55" s="5">
        <v>4.01</v>
      </c>
    </row>
    <row r="56" spans="1:13">
      <c r="A56" s="4">
        <v>9.5</v>
      </c>
      <c r="B56" s="4">
        <v>7.95</v>
      </c>
      <c r="C56" s="4">
        <v>8.41</v>
      </c>
      <c r="D56" s="4">
        <v>6.73</v>
      </c>
      <c r="E56" s="4">
        <v>8.4499999999999993</v>
      </c>
      <c r="F56" s="4">
        <v>7.84</v>
      </c>
      <c r="G56" s="4">
        <v>11.54</v>
      </c>
      <c r="H56" s="5">
        <v>8.4499999999999993</v>
      </c>
      <c r="I56" s="5">
        <v>7.84</v>
      </c>
      <c r="J56" s="5">
        <v>11.54</v>
      </c>
      <c r="K56" s="5">
        <v>9.18</v>
      </c>
      <c r="L56" s="5">
        <v>4.97</v>
      </c>
      <c r="M56" s="5">
        <v>4.97</v>
      </c>
    </row>
    <row r="57" spans="1:13">
      <c r="A57" s="4">
        <v>7.15</v>
      </c>
      <c r="B57" s="4">
        <v>7.57</v>
      </c>
      <c r="C57" s="4">
        <v>10.6</v>
      </c>
      <c r="D57" s="4">
        <v>6.94</v>
      </c>
      <c r="E57" s="4">
        <v>10.55</v>
      </c>
      <c r="F57" s="4">
        <v>6.24</v>
      </c>
      <c r="G57" s="4">
        <v>8.17</v>
      </c>
      <c r="H57" s="5">
        <v>10.55</v>
      </c>
      <c r="I57" s="5">
        <v>6.24</v>
      </c>
      <c r="J57" s="5">
        <v>8.17</v>
      </c>
      <c r="K57" s="5">
        <v>9</v>
      </c>
      <c r="L57" s="5">
        <v>4.8</v>
      </c>
      <c r="M57" s="5">
        <v>4.92</v>
      </c>
    </row>
    <row r="58" spans="1:13">
      <c r="A58" s="4">
        <v>6.95</v>
      </c>
      <c r="B58" s="4">
        <v>10.27</v>
      </c>
      <c r="C58" s="4">
        <v>8.6999999999999993</v>
      </c>
      <c r="D58" s="4">
        <v>7.96</v>
      </c>
      <c r="E58" s="4">
        <v>9.4700000000000006</v>
      </c>
      <c r="F58" s="4">
        <v>8.6300000000000008</v>
      </c>
      <c r="G58" s="4">
        <v>9.25</v>
      </c>
      <c r="H58" s="5">
        <v>9.4700000000000006</v>
      </c>
      <c r="I58" s="5">
        <v>8.6300000000000008</v>
      </c>
      <c r="J58" s="5">
        <v>9.25</v>
      </c>
      <c r="K58" s="5">
        <v>6.76</v>
      </c>
      <c r="L58" s="5">
        <v>5.59</v>
      </c>
      <c r="M58" s="5">
        <v>2.33</v>
      </c>
    </row>
    <row r="59" spans="1:13">
      <c r="A59" s="4">
        <v>9.0399999999999991</v>
      </c>
      <c r="B59" s="4">
        <v>7.33</v>
      </c>
      <c r="C59" s="4">
        <v>7.27</v>
      </c>
      <c r="D59" s="4">
        <v>7.38</v>
      </c>
      <c r="E59" s="4">
        <v>7.68</v>
      </c>
      <c r="F59" s="4">
        <v>10.199999999999999</v>
      </c>
      <c r="G59" s="4">
        <v>9.01</v>
      </c>
      <c r="H59" s="5">
        <v>7.68</v>
      </c>
      <c r="I59" s="5">
        <v>10.199999999999999</v>
      </c>
      <c r="J59" s="5">
        <v>9.01</v>
      </c>
      <c r="K59" s="5">
        <v>4.13</v>
      </c>
      <c r="L59" s="5">
        <v>6.02</v>
      </c>
      <c r="M59" s="5">
        <v>6.05</v>
      </c>
    </row>
    <row r="60" spans="1:13">
      <c r="A60" s="4">
        <v>10.55</v>
      </c>
      <c r="B60" s="4">
        <v>8.86</v>
      </c>
      <c r="C60" s="4">
        <v>8.01</v>
      </c>
      <c r="D60" s="4">
        <v>10.58</v>
      </c>
      <c r="E60" s="4">
        <v>8.11</v>
      </c>
      <c r="F60" s="4">
        <v>8.65</v>
      </c>
      <c r="G60" s="4">
        <v>8.82</v>
      </c>
      <c r="H60" s="5">
        <v>8.11</v>
      </c>
      <c r="I60" s="5">
        <v>8.65</v>
      </c>
      <c r="J60" s="5">
        <v>8.82</v>
      </c>
      <c r="K60" s="5">
        <v>5.0599999999999996</v>
      </c>
      <c r="L60" s="5">
        <v>3.53</v>
      </c>
      <c r="M60" s="5">
        <v>5.43</v>
      </c>
    </row>
    <row r="61" spans="1:13">
      <c r="A61" s="4">
        <v>8.01</v>
      </c>
      <c r="B61" s="4">
        <v>8.77</v>
      </c>
      <c r="C61" s="4">
        <v>9.1</v>
      </c>
      <c r="D61" s="4">
        <v>8.6300000000000008</v>
      </c>
      <c r="E61" s="4">
        <v>7.32</v>
      </c>
      <c r="F61" s="4">
        <v>6.19</v>
      </c>
      <c r="G61" s="4">
        <v>10.31</v>
      </c>
      <c r="H61" s="5">
        <v>7.32</v>
      </c>
      <c r="I61" s="5">
        <v>6.19</v>
      </c>
      <c r="J61" s="5">
        <v>10.31</v>
      </c>
      <c r="K61" s="5">
        <v>6.04</v>
      </c>
      <c r="L61" s="5">
        <v>7</v>
      </c>
      <c r="M61" s="5">
        <v>6.18</v>
      </c>
    </row>
    <row r="62" spans="1:13">
      <c r="A62" s="4">
        <v>6.22</v>
      </c>
      <c r="B62" s="4">
        <v>7.01</v>
      </c>
      <c r="C62" s="4">
        <v>6.53</v>
      </c>
      <c r="D62" s="4">
        <v>8.16</v>
      </c>
      <c r="E62" s="4">
        <v>10.42</v>
      </c>
      <c r="F62" s="4">
        <v>10.38</v>
      </c>
      <c r="G62" s="4">
        <v>8.15</v>
      </c>
      <c r="H62" s="5">
        <v>10.42</v>
      </c>
      <c r="I62" s="5">
        <v>10.38</v>
      </c>
      <c r="J62" s="5">
        <v>8.15</v>
      </c>
      <c r="K62" s="5">
        <v>4.82</v>
      </c>
      <c r="L62" s="5">
        <v>6.31</v>
      </c>
      <c r="M62" s="5">
        <v>3.37</v>
      </c>
    </row>
    <row r="63" spans="1:13">
      <c r="A63" s="4">
        <v>6.66</v>
      </c>
      <c r="B63" s="4">
        <v>4.88</v>
      </c>
      <c r="C63" s="4">
        <v>6.73</v>
      </c>
      <c r="D63" s="4">
        <v>9.82</v>
      </c>
      <c r="E63" s="4">
        <v>8.23</v>
      </c>
      <c r="F63" s="4">
        <v>9.94</v>
      </c>
      <c r="G63" s="4">
        <v>7.25</v>
      </c>
      <c r="H63" s="5">
        <v>8.23</v>
      </c>
      <c r="I63" s="5">
        <v>9.94</v>
      </c>
      <c r="J63" s="5">
        <v>7.25</v>
      </c>
      <c r="K63" s="5">
        <v>9.1300000000000008</v>
      </c>
      <c r="L63" s="5">
        <v>6.08</v>
      </c>
      <c r="M63" s="5">
        <v>6.04</v>
      </c>
    </row>
    <row r="64" spans="1:13">
      <c r="A64" s="4">
        <v>5.72</v>
      </c>
      <c r="B64" s="4">
        <v>7.78</v>
      </c>
      <c r="C64" s="4">
        <v>8.4700000000000006</v>
      </c>
      <c r="D64" s="4">
        <v>7.53</v>
      </c>
      <c r="E64" s="4">
        <v>7.01</v>
      </c>
      <c r="F64" s="4">
        <v>6.81</v>
      </c>
      <c r="G64" s="4">
        <v>8.93</v>
      </c>
      <c r="H64" s="5">
        <v>7.01</v>
      </c>
      <c r="I64" s="5">
        <v>6.81</v>
      </c>
      <c r="J64" s="5">
        <v>8.93</v>
      </c>
      <c r="K64" s="5">
        <v>4.93</v>
      </c>
      <c r="L64" s="5">
        <v>5.66</v>
      </c>
      <c r="M64" s="5">
        <v>5.51</v>
      </c>
    </row>
    <row r="65" spans="1:13">
      <c r="A65" s="4">
        <v>4.9400000000000004</v>
      </c>
      <c r="B65" s="4">
        <v>9.1199999999999992</v>
      </c>
      <c r="C65" s="4">
        <v>11.77</v>
      </c>
      <c r="D65" s="4">
        <v>9.1199999999999992</v>
      </c>
      <c r="E65" s="4">
        <v>10.57</v>
      </c>
      <c r="F65" s="4">
        <v>8.99</v>
      </c>
      <c r="G65" s="4">
        <v>8.52</v>
      </c>
      <c r="H65" s="5">
        <v>10.57</v>
      </c>
      <c r="I65" s="5">
        <v>8.99</v>
      </c>
      <c r="J65" s="5">
        <v>8.52</v>
      </c>
      <c r="K65" s="5">
        <v>7.1</v>
      </c>
      <c r="L65" s="5">
        <v>3.58</v>
      </c>
      <c r="M65" s="5">
        <v>4.07</v>
      </c>
    </row>
    <row r="66" spans="1:13">
      <c r="A66" s="4">
        <v>7.74</v>
      </c>
      <c r="B66" s="4">
        <v>8.6</v>
      </c>
      <c r="C66" s="4">
        <v>3.95</v>
      </c>
      <c r="D66" s="4">
        <v>8.14</v>
      </c>
      <c r="E66" s="4">
        <v>8.0399999999999991</v>
      </c>
      <c r="F66" s="4">
        <v>8.02</v>
      </c>
      <c r="G66" s="4">
        <v>7.69</v>
      </c>
      <c r="H66" s="5">
        <v>8.0399999999999991</v>
      </c>
      <c r="I66" s="5">
        <v>8.02</v>
      </c>
      <c r="J66" s="5">
        <v>7.69</v>
      </c>
      <c r="K66" s="5">
        <v>6.49</v>
      </c>
      <c r="L66" s="5">
        <v>5.61</v>
      </c>
      <c r="M66" s="5">
        <v>6.16</v>
      </c>
    </row>
    <row r="67" spans="1:13">
      <c r="A67" s="4">
        <v>7.14</v>
      </c>
      <c r="B67" s="4">
        <v>7.07</v>
      </c>
      <c r="C67" s="4">
        <v>6.82</v>
      </c>
      <c r="D67" s="4">
        <v>5.97</v>
      </c>
      <c r="E67" s="4">
        <v>6.84</v>
      </c>
      <c r="F67" s="4">
        <v>8.93</v>
      </c>
      <c r="G67" s="4">
        <v>7.12</v>
      </c>
      <c r="H67" s="5">
        <v>6.84</v>
      </c>
      <c r="I67" s="5">
        <v>8.93</v>
      </c>
      <c r="J67" s="5">
        <v>7.12</v>
      </c>
      <c r="K67" s="5">
        <v>5.27</v>
      </c>
      <c r="L67" s="5">
        <v>7.17</v>
      </c>
      <c r="M67" s="5">
        <v>5.19</v>
      </c>
    </row>
    <row r="68" spans="1:13">
      <c r="A68" s="4">
        <v>9.94</v>
      </c>
      <c r="B68" s="4">
        <v>6.87</v>
      </c>
      <c r="C68" s="4">
        <v>3.51</v>
      </c>
      <c r="D68" s="4">
        <v>8.27</v>
      </c>
      <c r="E68" s="4">
        <v>6.13</v>
      </c>
      <c r="F68" s="4">
        <v>7.83</v>
      </c>
      <c r="G68" s="4">
        <v>8.61</v>
      </c>
      <c r="H68" s="5">
        <v>6.13</v>
      </c>
      <c r="I68" s="5">
        <v>7.83</v>
      </c>
      <c r="J68" s="5">
        <v>8.61</v>
      </c>
      <c r="K68" s="5">
        <v>5.34</v>
      </c>
      <c r="L68" s="5">
        <v>3.65</v>
      </c>
      <c r="M68" s="5">
        <v>4.21</v>
      </c>
    </row>
    <row r="69" spans="1:13">
      <c r="A69" s="4">
        <v>8.2799999999999994</v>
      </c>
      <c r="B69" s="4">
        <v>6.46</v>
      </c>
      <c r="C69" s="4">
        <v>7.58</v>
      </c>
      <c r="D69" s="4">
        <v>7.97</v>
      </c>
      <c r="E69" s="4">
        <v>8.6999999999999993</v>
      </c>
      <c r="F69" s="4">
        <v>7.54</v>
      </c>
      <c r="G69" s="4">
        <v>7.57</v>
      </c>
      <c r="H69" s="5">
        <v>8.6999999999999993</v>
      </c>
      <c r="I69" s="5">
        <v>7.54</v>
      </c>
      <c r="J69" s="5">
        <v>7.57</v>
      </c>
      <c r="K69" s="5">
        <v>6.61</v>
      </c>
      <c r="L69" s="5">
        <v>5.42</v>
      </c>
      <c r="M69" s="5">
        <v>5.22</v>
      </c>
    </row>
    <row r="70" spans="1:13">
      <c r="A70" s="4">
        <v>6.54</v>
      </c>
      <c r="B70" s="4">
        <v>10.98</v>
      </c>
      <c r="C70" s="4">
        <v>6.54</v>
      </c>
      <c r="D70" s="4">
        <v>10.1</v>
      </c>
      <c r="E70" s="4">
        <v>9.1300000000000008</v>
      </c>
      <c r="F70" s="4">
        <v>7.06</v>
      </c>
      <c r="G70" s="4">
        <v>11.39</v>
      </c>
      <c r="H70" s="5">
        <v>9.1300000000000008</v>
      </c>
      <c r="I70" s="5">
        <v>7.06</v>
      </c>
      <c r="J70" s="5">
        <v>11.39</v>
      </c>
      <c r="K70" s="5">
        <v>6.16</v>
      </c>
      <c r="L70" s="5">
        <v>4.8099999999999996</v>
      </c>
      <c r="M70" s="5">
        <v>7.22</v>
      </c>
    </row>
    <row r="71" spans="1:13">
      <c r="A71" s="4">
        <v>9.64</v>
      </c>
      <c r="B71" s="4">
        <v>7.12</v>
      </c>
      <c r="C71" s="4">
        <v>5.07</v>
      </c>
      <c r="D71" s="4">
        <v>7.22</v>
      </c>
      <c r="E71" s="4">
        <v>7.99</v>
      </c>
      <c r="F71" s="4">
        <v>8.1999999999999993</v>
      </c>
      <c r="G71" s="4">
        <v>8.5399999999999991</v>
      </c>
      <c r="H71" s="5">
        <v>7.99</v>
      </c>
      <c r="I71" s="5">
        <v>8.1999999999999993</v>
      </c>
      <c r="J71" s="5">
        <v>8.5399999999999991</v>
      </c>
      <c r="K71" s="5">
        <v>2.3199999999999998</v>
      </c>
      <c r="L71" s="5">
        <v>5.27</v>
      </c>
      <c r="M71" s="5">
        <v>5.8</v>
      </c>
    </row>
    <row r="72" spans="1:13">
      <c r="A72" s="4">
        <v>7.33</v>
      </c>
      <c r="B72" s="4">
        <v>8.94</v>
      </c>
      <c r="C72" s="4">
        <v>3.92</v>
      </c>
      <c r="D72" s="4">
        <v>8.6999999999999993</v>
      </c>
      <c r="E72" s="4">
        <v>6.24</v>
      </c>
      <c r="F72" s="4">
        <v>7.45</v>
      </c>
      <c r="G72" s="4">
        <v>8.8000000000000007</v>
      </c>
      <c r="H72" s="5">
        <v>6.24</v>
      </c>
      <c r="I72" s="5">
        <v>7.45</v>
      </c>
      <c r="J72" s="5">
        <v>8.8000000000000007</v>
      </c>
      <c r="K72" s="5">
        <v>4.34</v>
      </c>
      <c r="L72" s="5">
        <v>7.08</v>
      </c>
      <c r="M72" s="5">
        <v>6.44</v>
      </c>
    </row>
    <row r="73" spans="1:13">
      <c r="A73" s="4">
        <v>9.27</v>
      </c>
      <c r="B73" s="4">
        <v>8.44</v>
      </c>
      <c r="C73" s="4">
        <v>6.62</v>
      </c>
      <c r="D73" s="4">
        <v>6.67</v>
      </c>
      <c r="E73" s="4">
        <v>4.7</v>
      </c>
      <c r="F73" s="4">
        <v>6.8</v>
      </c>
      <c r="G73" s="4">
        <v>11.04</v>
      </c>
      <c r="H73" s="5">
        <v>4.7</v>
      </c>
      <c r="I73" s="5">
        <v>6.8</v>
      </c>
      <c r="J73" s="5">
        <v>11.04</v>
      </c>
      <c r="K73" s="5">
        <v>2.54</v>
      </c>
      <c r="L73" s="5">
        <v>5.21</v>
      </c>
      <c r="M73" s="5">
        <v>4.72</v>
      </c>
    </row>
    <row r="74" spans="1:13">
      <c r="A74" s="4">
        <v>8.6300000000000008</v>
      </c>
      <c r="B74" s="4">
        <v>9.5500000000000007</v>
      </c>
      <c r="C74" s="4">
        <v>5.15</v>
      </c>
      <c r="D74" s="4">
        <v>7.76</v>
      </c>
      <c r="E74" s="4">
        <v>9.36</v>
      </c>
      <c r="F74" s="4">
        <v>6.81</v>
      </c>
      <c r="G74" s="4">
        <v>8.11</v>
      </c>
      <c r="H74" s="5">
        <v>9.36</v>
      </c>
      <c r="I74" s="5">
        <v>6.81</v>
      </c>
      <c r="J74" s="5">
        <v>8.11</v>
      </c>
      <c r="K74" s="5">
        <v>3.98</v>
      </c>
      <c r="L74" s="5">
        <v>4.95</v>
      </c>
      <c r="M74" s="5">
        <v>7.38</v>
      </c>
    </row>
  </sheetData>
  <mergeCells count="8">
    <mergeCell ref="A1:A3"/>
    <mergeCell ref="B1:M1"/>
    <mergeCell ref="B2:G2"/>
    <mergeCell ref="H2:M2"/>
    <mergeCell ref="B3:D3"/>
    <mergeCell ref="E3:G3"/>
    <mergeCell ref="H3:J3"/>
    <mergeCell ref="K3:M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75AA3-E775-6F4A-88BF-FF7D8DFA11DD}">
  <dimension ref="A1:Q8"/>
  <sheetViews>
    <sheetView workbookViewId="0">
      <selection sqref="A1:A3"/>
    </sheetView>
  </sheetViews>
  <sheetFormatPr baseColWidth="10" defaultRowHeight="15.75"/>
  <cols>
    <col min="1" max="1" width="37.125" customWidth="1"/>
  </cols>
  <sheetData>
    <row r="1" spans="1:17">
      <c r="A1" s="67" t="s">
        <v>0</v>
      </c>
      <c r="B1" s="61" t="s">
        <v>10</v>
      </c>
      <c r="C1" s="61"/>
      <c r="D1" s="61"/>
      <c r="E1" s="61"/>
      <c r="F1" s="61"/>
      <c r="G1" s="61"/>
      <c r="H1" s="61"/>
      <c r="I1" s="61"/>
      <c r="J1" s="61"/>
      <c r="K1" s="61"/>
      <c r="L1" s="61"/>
      <c r="M1" s="61"/>
      <c r="N1" s="61"/>
      <c r="O1" s="61"/>
      <c r="P1" s="61"/>
    </row>
    <row r="2" spans="1:17">
      <c r="A2" s="67"/>
      <c r="B2" s="68" t="s">
        <v>6</v>
      </c>
      <c r="C2" s="69"/>
      <c r="D2" s="70"/>
      <c r="E2" s="63" t="s">
        <v>2</v>
      </c>
      <c r="F2" s="63"/>
      <c r="G2" s="63"/>
      <c r="H2" s="63"/>
      <c r="I2" s="63"/>
      <c r="J2" s="63"/>
      <c r="K2" s="63" t="s">
        <v>3</v>
      </c>
      <c r="L2" s="63"/>
      <c r="M2" s="63"/>
      <c r="N2" s="63"/>
      <c r="O2" s="63"/>
      <c r="P2" s="63"/>
    </row>
    <row r="3" spans="1:17">
      <c r="A3" s="67"/>
      <c r="B3" s="68"/>
      <c r="C3" s="69"/>
      <c r="D3" s="70"/>
      <c r="E3" s="71" t="s">
        <v>11</v>
      </c>
      <c r="F3" s="71"/>
      <c r="G3" s="72"/>
      <c r="H3" s="71" t="s">
        <v>12</v>
      </c>
      <c r="I3" s="71"/>
      <c r="J3" s="72"/>
      <c r="K3" s="71" t="s">
        <v>11</v>
      </c>
      <c r="L3" s="71"/>
      <c r="M3" s="72"/>
      <c r="N3" s="71" t="s">
        <v>12</v>
      </c>
      <c r="O3" s="71"/>
      <c r="P3" s="72"/>
    </row>
    <row r="4" spans="1:17">
      <c r="A4" s="6" t="s">
        <v>13</v>
      </c>
      <c r="B4" s="7">
        <v>1</v>
      </c>
      <c r="C4" s="7">
        <v>2</v>
      </c>
      <c r="D4" s="8">
        <v>3</v>
      </c>
      <c r="E4" s="7">
        <v>1</v>
      </c>
      <c r="F4" s="7">
        <v>2</v>
      </c>
      <c r="G4" s="8">
        <v>3</v>
      </c>
      <c r="H4" s="7">
        <v>1</v>
      </c>
      <c r="I4" s="7">
        <v>2</v>
      </c>
      <c r="J4" s="8">
        <v>3</v>
      </c>
      <c r="K4" s="7">
        <v>1</v>
      </c>
      <c r="L4" s="7">
        <v>2</v>
      </c>
      <c r="M4" s="8">
        <v>3</v>
      </c>
      <c r="N4" s="7">
        <v>1</v>
      </c>
      <c r="O4" s="7">
        <v>2</v>
      </c>
      <c r="P4" s="8">
        <v>3</v>
      </c>
      <c r="Q4" s="9" t="s">
        <v>14</v>
      </c>
    </row>
    <row r="5" spans="1:17">
      <c r="A5" s="10" t="s">
        <v>15</v>
      </c>
      <c r="B5" s="11">
        <v>85.576920000000001</v>
      </c>
      <c r="C5" s="11">
        <v>79.069999999999993</v>
      </c>
      <c r="D5" s="12">
        <v>85.833340000000007</v>
      </c>
      <c r="E5" s="11">
        <v>71.839079999999996</v>
      </c>
      <c r="F5" s="11">
        <v>78.319999999999993</v>
      </c>
      <c r="G5" s="12">
        <v>80</v>
      </c>
      <c r="H5" s="11">
        <v>38.053100000000001</v>
      </c>
      <c r="I5" s="11">
        <v>24.745000000000001</v>
      </c>
      <c r="J5" s="12">
        <v>22.4359</v>
      </c>
      <c r="K5" s="11">
        <v>81.102360000000004</v>
      </c>
      <c r="L5" s="11">
        <v>75.5</v>
      </c>
      <c r="M5" s="12">
        <v>81.395349999999993</v>
      </c>
      <c r="N5" s="11">
        <v>16.153849999999998</v>
      </c>
      <c r="O5" s="11">
        <v>7.1950000000000003</v>
      </c>
      <c r="P5" s="12">
        <v>9.4339619999999993</v>
      </c>
    </row>
    <row r="6" spans="1:17">
      <c r="A6" s="10" t="s">
        <v>16</v>
      </c>
      <c r="B6" s="11">
        <v>9.1346150000000002</v>
      </c>
      <c r="C6" s="11">
        <v>11.51</v>
      </c>
      <c r="D6" s="12">
        <v>9.1666670000000003</v>
      </c>
      <c r="E6" s="11">
        <v>10.34483</v>
      </c>
      <c r="F6" s="11">
        <v>14.92</v>
      </c>
      <c r="G6" s="12">
        <v>12.727270000000001</v>
      </c>
      <c r="H6" s="11">
        <v>24.778759999999998</v>
      </c>
      <c r="I6" s="11">
        <v>33.695</v>
      </c>
      <c r="J6" s="12">
        <v>50.641030000000001</v>
      </c>
      <c r="K6" s="11">
        <v>4.7244099999999998</v>
      </c>
      <c r="L6" s="11">
        <v>9.9</v>
      </c>
      <c r="M6" s="12">
        <v>6.9767440000000001</v>
      </c>
      <c r="N6" s="11">
        <v>35.384619999999998</v>
      </c>
      <c r="O6" s="11">
        <v>27.855</v>
      </c>
      <c r="P6" s="12">
        <v>41.509430000000002</v>
      </c>
    </row>
    <row r="7" spans="1:17">
      <c r="A7" s="10" t="s">
        <v>17</v>
      </c>
      <c r="B7" s="11">
        <v>4.3269229999999999</v>
      </c>
      <c r="C7" s="11">
        <v>7.78</v>
      </c>
      <c r="D7" s="12">
        <v>5</v>
      </c>
      <c r="E7" s="11">
        <v>13.793100000000001</v>
      </c>
      <c r="F7" s="11">
        <v>6.13</v>
      </c>
      <c r="G7" s="12">
        <v>5.4545450000000004</v>
      </c>
      <c r="H7" s="11">
        <v>31.858409999999999</v>
      </c>
      <c r="I7" s="11">
        <v>29.135000000000002</v>
      </c>
      <c r="J7" s="12">
        <v>23.717949999999998</v>
      </c>
      <c r="K7" s="11">
        <v>12.598420000000001</v>
      </c>
      <c r="L7" s="11">
        <v>8.9</v>
      </c>
      <c r="M7" s="12">
        <v>8.1395350000000004</v>
      </c>
      <c r="N7" s="11">
        <v>26.153849999999998</v>
      </c>
      <c r="O7" s="11">
        <v>30.375</v>
      </c>
      <c r="P7" s="12">
        <v>39.622639999999997</v>
      </c>
    </row>
    <row r="8" spans="1:17">
      <c r="A8" s="10" t="s">
        <v>18</v>
      </c>
      <c r="B8" s="11">
        <v>0.96153840000000002</v>
      </c>
      <c r="C8" s="11">
        <v>1.64</v>
      </c>
      <c r="D8" s="12">
        <v>0</v>
      </c>
      <c r="E8" s="11">
        <v>4.0229879999999998</v>
      </c>
      <c r="F8" s="11">
        <v>0.63</v>
      </c>
      <c r="G8" s="12">
        <v>1.818182</v>
      </c>
      <c r="H8" s="11">
        <v>5.3097339999999997</v>
      </c>
      <c r="I8" s="11">
        <v>12.425000000000001</v>
      </c>
      <c r="J8" s="12">
        <v>3.2051280000000002</v>
      </c>
      <c r="K8" s="11">
        <v>1.574803</v>
      </c>
      <c r="L8" s="11">
        <v>5.7</v>
      </c>
      <c r="M8" s="12">
        <v>3.488372</v>
      </c>
      <c r="N8" s="11">
        <v>22.307690000000001</v>
      </c>
      <c r="O8" s="11">
        <v>34.575000000000003</v>
      </c>
      <c r="P8" s="12">
        <v>9.4339619999999993</v>
      </c>
    </row>
  </sheetData>
  <mergeCells count="9">
    <mergeCell ref="A1:A3"/>
    <mergeCell ref="B1:P1"/>
    <mergeCell ref="B2:D3"/>
    <mergeCell ref="E2:J2"/>
    <mergeCell ref="K2:P2"/>
    <mergeCell ref="E3:G3"/>
    <mergeCell ref="H3:J3"/>
    <mergeCell ref="K3:M3"/>
    <mergeCell ref="N3:P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7DF9E-A4A2-EE4D-BFA1-0105CA694945}">
  <dimension ref="A1:C101"/>
  <sheetViews>
    <sheetView workbookViewId="0">
      <selection activeCell="C2" sqref="C2"/>
    </sheetView>
  </sheetViews>
  <sheetFormatPr baseColWidth="10" defaultRowHeight="15.75"/>
  <cols>
    <col min="1" max="1" width="19.375" customWidth="1"/>
    <col min="2" max="2" width="17.625" customWidth="1"/>
  </cols>
  <sheetData>
    <row r="1" spans="1:3">
      <c r="A1" s="1" t="s">
        <v>6</v>
      </c>
      <c r="B1" s="2" t="s">
        <v>162</v>
      </c>
      <c r="C1" s="1" t="s">
        <v>163</v>
      </c>
    </row>
    <row r="2" spans="1:3">
      <c r="A2" s="11">
        <v>8.86</v>
      </c>
      <c r="B2" s="11">
        <v>8.76</v>
      </c>
      <c r="C2" s="11">
        <v>8.3800000000000008</v>
      </c>
    </row>
    <row r="3" spans="1:3">
      <c r="A3" s="11">
        <v>8.64</v>
      </c>
      <c r="B3" s="11">
        <v>8.93</v>
      </c>
      <c r="C3" s="11">
        <v>7.41</v>
      </c>
    </row>
    <row r="4" spans="1:3">
      <c r="A4" s="11">
        <v>9</v>
      </c>
      <c r="B4" s="11">
        <v>9.1</v>
      </c>
      <c r="C4" s="11">
        <v>6.48</v>
      </c>
    </row>
    <row r="5" spans="1:3">
      <c r="A5" s="11">
        <v>7.54</v>
      </c>
      <c r="B5" s="11">
        <v>10.25</v>
      </c>
      <c r="C5" s="11">
        <v>8.66</v>
      </c>
    </row>
    <row r="6" spans="1:3">
      <c r="A6" s="11">
        <v>7.65</v>
      </c>
      <c r="B6" s="11">
        <v>9.39</v>
      </c>
      <c r="C6" s="11">
        <v>7.29</v>
      </c>
    </row>
    <row r="7" spans="1:3">
      <c r="A7" s="11">
        <v>6.7</v>
      </c>
      <c r="B7" s="11">
        <v>9.01</v>
      </c>
      <c r="C7" s="11">
        <v>7.28</v>
      </c>
    </row>
    <row r="8" spans="1:3">
      <c r="A8" s="11">
        <v>7.06</v>
      </c>
      <c r="B8" s="11">
        <v>8.56</v>
      </c>
      <c r="C8" s="11">
        <v>8.15</v>
      </c>
    </row>
    <row r="9" spans="1:3">
      <c r="A9" s="11">
        <v>8.6</v>
      </c>
      <c r="B9" s="11">
        <v>8.4</v>
      </c>
      <c r="C9" s="11">
        <v>8.5299999999999994</v>
      </c>
    </row>
    <row r="10" spans="1:3">
      <c r="A10" s="11">
        <v>8.11</v>
      </c>
      <c r="B10" s="11">
        <v>7.8</v>
      </c>
      <c r="C10" s="11">
        <v>7.77</v>
      </c>
    </row>
    <row r="11" spans="1:3">
      <c r="A11" s="11">
        <v>8.24</v>
      </c>
      <c r="B11" s="11">
        <v>8.2799999999999994</v>
      </c>
      <c r="C11" s="11">
        <v>9.1999999999999993</v>
      </c>
    </row>
    <row r="12" spans="1:3">
      <c r="A12" s="11">
        <v>7.39</v>
      </c>
      <c r="B12" s="11">
        <v>8.92</v>
      </c>
      <c r="C12" s="11">
        <v>7.74</v>
      </c>
    </row>
    <row r="13" spans="1:3">
      <c r="A13" s="11">
        <v>8.86</v>
      </c>
      <c r="B13" s="11">
        <v>9.02</v>
      </c>
      <c r="C13" s="11">
        <v>9.26</v>
      </c>
    </row>
    <row r="14" spans="1:3">
      <c r="A14" s="11">
        <v>8.6199999999999992</v>
      </c>
      <c r="B14" s="11">
        <v>6.74</v>
      </c>
      <c r="C14" s="11">
        <v>8.7899999999999991</v>
      </c>
    </row>
    <row r="15" spans="1:3">
      <c r="A15" s="11">
        <v>8.7200000000000006</v>
      </c>
      <c r="B15" s="11">
        <v>5.85</v>
      </c>
      <c r="C15" s="11">
        <v>7.65</v>
      </c>
    </row>
    <row r="16" spans="1:3">
      <c r="A16" s="11">
        <v>7.77</v>
      </c>
      <c r="B16" s="11">
        <v>7.37</v>
      </c>
      <c r="C16" s="11">
        <v>8.68</v>
      </c>
    </row>
    <row r="17" spans="1:3">
      <c r="A17" s="11">
        <v>8.44</v>
      </c>
      <c r="B17" s="11">
        <v>8.31</v>
      </c>
      <c r="C17" s="11">
        <v>8.93</v>
      </c>
    </row>
    <row r="18" spans="1:3">
      <c r="A18" s="11">
        <v>8.09</v>
      </c>
      <c r="B18" s="11">
        <v>7.32</v>
      </c>
      <c r="C18" s="11">
        <v>10.09</v>
      </c>
    </row>
    <row r="19" spans="1:3">
      <c r="A19" s="11">
        <v>8.9700000000000006</v>
      </c>
      <c r="B19" s="11">
        <v>11.27</v>
      </c>
      <c r="C19" s="11">
        <v>7.45</v>
      </c>
    </row>
    <row r="20" spans="1:3">
      <c r="A20" s="11">
        <v>9.32</v>
      </c>
      <c r="B20" s="11">
        <v>8.07</v>
      </c>
      <c r="C20" s="11">
        <v>8.82</v>
      </c>
    </row>
    <row r="21" spans="1:3">
      <c r="A21" s="11">
        <v>8.15</v>
      </c>
      <c r="B21" s="11">
        <v>7.45</v>
      </c>
      <c r="C21" s="11">
        <v>7.84</v>
      </c>
    </row>
    <row r="22" spans="1:3">
      <c r="A22" s="11">
        <v>8.6999999999999993</v>
      </c>
      <c r="B22" s="11">
        <v>7.06</v>
      </c>
      <c r="C22" s="11">
        <v>8.26</v>
      </c>
    </row>
    <row r="23" spans="1:3">
      <c r="A23" s="11">
        <v>6.03</v>
      </c>
      <c r="B23" s="11">
        <v>7.36</v>
      </c>
      <c r="C23" s="11">
        <v>8.19</v>
      </c>
    </row>
    <row r="24" spans="1:3">
      <c r="A24" s="11">
        <v>8.5399999999999991</v>
      </c>
      <c r="B24" s="11">
        <v>8.3699999999999992</v>
      </c>
      <c r="C24" s="11">
        <v>6.43</v>
      </c>
    </row>
    <row r="25" spans="1:3">
      <c r="A25" s="11">
        <v>7.87</v>
      </c>
      <c r="B25" s="11">
        <v>9.81</v>
      </c>
      <c r="C25" s="11">
        <v>6.97</v>
      </c>
    </row>
    <row r="26" spans="1:3">
      <c r="A26" s="11">
        <v>9.5</v>
      </c>
      <c r="B26" s="11">
        <v>10.85</v>
      </c>
      <c r="C26" s="11">
        <v>8.15</v>
      </c>
    </row>
    <row r="27" spans="1:3">
      <c r="A27" s="11">
        <v>8.2100000000000009</v>
      </c>
      <c r="B27" s="11">
        <v>7.57</v>
      </c>
      <c r="C27" s="11">
        <v>8.18</v>
      </c>
    </row>
    <row r="28" spans="1:3">
      <c r="A28" s="11">
        <v>9.1999999999999993</v>
      </c>
      <c r="B28" s="11">
        <v>8.4</v>
      </c>
      <c r="C28" s="11">
        <v>8.8800000000000008</v>
      </c>
    </row>
    <row r="29" spans="1:3">
      <c r="A29" s="11">
        <v>8.14</v>
      </c>
      <c r="B29" s="11">
        <v>7.17</v>
      </c>
      <c r="C29" s="11">
        <v>7.01</v>
      </c>
    </row>
    <row r="30" spans="1:3">
      <c r="A30" s="11">
        <v>9.94</v>
      </c>
      <c r="B30" s="11">
        <v>8.26</v>
      </c>
      <c r="C30" s="11">
        <v>7.7</v>
      </c>
    </row>
    <row r="31" spans="1:3">
      <c r="A31" s="11">
        <v>8.16</v>
      </c>
      <c r="B31" s="11">
        <v>8.32</v>
      </c>
      <c r="C31" s="11">
        <v>8.58</v>
      </c>
    </row>
    <row r="32" spans="1:3">
      <c r="A32" s="11">
        <v>9.16</v>
      </c>
      <c r="B32" s="11">
        <v>8.0399999999999991</v>
      </c>
      <c r="C32" s="11">
        <v>7.03</v>
      </c>
    </row>
    <row r="33" spans="1:3">
      <c r="A33" s="11">
        <v>8.7200000000000006</v>
      </c>
      <c r="B33" s="11">
        <v>9.4</v>
      </c>
      <c r="C33" s="11">
        <v>8.3699999999999992</v>
      </c>
    </row>
    <row r="34" spans="1:3">
      <c r="A34" s="11">
        <v>9.1999999999999993</v>
      </c>
      <c r="B34" s="11">
        <v>9.5500000000000007</v>
      </c>
      <c r="C34" s="11">
        <v>8.01</v>
      </c>
    </row>
    <row r="35" spans="1:3">
      <c r="A35" s="11">
        <v>9.76</v>
      </c>
      <c r="B35" s="11">
        <v>7.28</v>
      </c>
      <c r="C35" s="11">
        <v>7.33</v>
      </c>
    </row>
    <row r="36" spans="1:3">
      <c r="A36" s="11">
        <v>7.68</v>
      </c>
      <c r="B36" s="11">
        <v>8.1999999999999993</v>
      </c>
      <c r="C36" s="11">
        <v>6.68</v>
      </c>
    </row>
    <row r="37" spans="1:3">
      <c r="A37" s="11">
        <v>7.54</v>
      </c>
      <c r="B37" s="11">
        <v>8.1999999999999993</v>
      </c>
      <c r="C37" s="11">
        <v>8.76</v>
      </c>
    </row>
    <row r="38" spans="1:3">
      <c r="A38" s="11">
        <v>6.94</v>
      </c>
      <c r="B38" s="11">
        <v>8.83</v>
      </c>
      <c r="C38" s="11">
        <v>9.5500000000000007</v>
      </c>
    </row>
    <row r="39" spans="1:3">
      <c r="A39" s="11">
        <v>9.86</v>
      </c>
      <c r="B39" s="11">
        <v>8.65</v>
      </c>
      <c r="C39" s="11">
        <v>8.2100000000000009</v>
      </c>
    </row>
    <row r="40" spans="1:3">
      <c r="A40" s="11">
        <v>8.1300000000000008</v>
      </c>
      <c r="B40" s="11">
        <v>7.99</v>
      </c>
      <c r="C40" s="11">
        <v>8.65</v>
      </c>
    </row>
    <row r="41" spans="1:3">
      <c r="A41" s="11">
        <v>7.67</v>
      </c>
      <c r="B41" s="11">
        <v>7.57</v>
      </c>
      <c r="C41" s="11">
        <v>7.4</v>
      </c>
    </row>
    <row r="42" spans="1:3">
      <c r="A42" s="11">
        <v>8.44</v>
      </c>
      <c r="B42" s="11">
        <v>6.85</v>
      </c>
      <c r="C42" s="11">
        <v>7.65</v>
      </c>
    </row>
    <row r="43" spans="1:3">
      <c r="A43" s="11">
        <v>7.92</v>
      </c>
      <c r="B43" s="11">
        <v>8.6199999999999992</v>
      </c>
      <c r="C43" s="11">
        <v>8.36</v>
      </c>
    </row>
    <row r="44" spans="1:3">
      <c r="A44" s="11">
        <v>6.48</v>
      </c>
      <c r="B44" s="11">
        <v>8.25</v>
      </c>
      <c r="C44" s="11">
        <v>9.07</v>
      </c>
    </row>
    <row r="45" spans="1:3">
      <c r="A45" s="11">
        <v>7.39</v>
      </c>
      <c r="B45" s="11">
        <v>8.31</v>
      </c>
      <c r="C45" s="11">
        <v>7.99</v>
      </c>
    </row>
    <row r="46" spans="1:3">
      <c r="A46" s="11">
        <v>9.7100000000000009</v>
      </c>
      <c r="B46" s="11">
        <v>5.4</v>
      </c>
      <c r="C46" s="11">
        <v>7.18</v>
      </c>
    </row>
    <row r="47" spans="1:3">
      <c r="A47" s="11">
        <v>8.5500000000000007</v>
      </c>
      <c r="B47" s="11">
        <v>8.0299999999999994</v>
      </c>
      <c r="C47" s="11">
        <v>7.94</v>
      </c>
    </row>
    <row r="48" spans="1:3">
      <c r="A48" s="11">
        <v>8.4</v>
      </c>
      <c r="B48" s="11">
        <v>8.25</v>
      </c>
      <c r="C48" s="11">
        <v>7.6</v>
      </c>
    </row>
    <row r="49" spans="1:3">
      <c r="A49" s="11">
        <v>7.95</v>
      </c>
      <c r="B49" s="11">
        <v>10.09</v>
      </c>
      <c r="C49" s="11">
        <v>9.26</v>
      </c>
    </row>
    <row r="50" spans="1:3">
      <c r="A50" s="11">
        <v>7.81</v>
      </c>
      <c r="B50" s="11">
        <v>9.83</v>
      </c>
      <c r="C50" s="11">
        <v>8.9700000000000006</v>
      </c>
    </row>
    <row r="51" spans="1:3">
      <c r="A51" s="11">
        <v>8.39</v>
      </c>
      <c r="B51" s="11">
        <v>9.17</v>
      </c>
      <c r="C51" s="11">
        <v>7.9</v>
      </c>
    </row>
    <row r="52" spans="1:3">
      <c r="A52" s="11">
        <v>7.81</v>
      </c>
      <c r="B52" s="11">
        <v>7.5</v>
      </c>
      <c r="C52" s="11">
        <v>8.25</v>
      </c>
    </row>
    <row r="53" spans="1:3">
      <c r="A53" s="11">
        <v>6.8</v>
      </c>
      <c r="B53" s="11">
        <v>9.1300000000000008</v>
      </c>
      <c r="C53" s="11">
        <v>9.6999999999999993</v>
      </c>
    </row>
    <row r="54" spans="1:3">
      <c r="A54" s="11">
        <v>9.0399999999999991</v>
      </c>
      <c r="B54" s="11">
        <v>8.89</v>
      </c>
      <c r="C54" s="11">
        <v>7.77</v>
      </c>
    </row>
    <row r="55" spans="1:3">
      <c r="A55" s="11">
        <v>7.94</v>
      </c>
      <c r="B55" s="11">
        <v>6.62</v>
      </c>
      <c r="C55" s="11">
        <v>7.92</v>
      </c>
    </row>
    <row r="56" spans="1:3">
      <c r="A56" s="11">
        <v>8.16</v>
      </c>
      <c r="B56" s="11">
        <v>7.26</v>
      </c>
      <c r="C56" s="11">
        <v>7.92</v>
      </c>
    </row>
    <row r="57" spans="1:3">
      <c r="A57" s="11">
        <v>7.84</v>
      </c>
      <c r="B57" s="11">
        <v>6.13</v>
      </c>
      <c r="C57" s="11">
        <v>9.27</v>
      </c>
    </row>
    <row r="58" spans="1:3">
      <c r="A58" s="11">
        <v>8.18</v>
      </c>
      <c r="B58" s="11">
        <v>10.23</v>
      </c>
      <c r="C58" s="11">
        <v>7.78</v>
      </c>
    </row>
    <row r="59" spans="1:3">
      <c r="A59" s="11">
        <v>8.89</v>
      </c>
      <c r="B59" s="11">
        <v>7.41</v>
      </c>
      <c r="C59" s="11">
        <v>8.68</v>
      </c>
    </row>
    <row r="60" spans="1:3">
      <c r="A60" s="11">
        <v>8.73</v>
      </c>
      <c r="B60" s="11">
        <v>7.22</v>
      </c>
      <c r="C60" s="11">
        <v>7.06</v>
      </c>
    </row>
    <row r="61" spans="1:3">
      <c r="A61" s="11">
        <v>8.31</v>
      </c>
      <c r="B61" s="11">
        <v>8.65</v>
      </c>
      <c r="C61" s="11">
        <v>8.6199999999999992</v>
      </c>
    </row>
    <row r="62" spans="1:3">
      <c r="A62" s="11">
        <v>8.5500000000000007</v>
      </c>
      <c r="B62" s="11">
        <v>9.34</v>
      </c>
      <c r="C62" s="11">
        <v>7.06</v>
      </c>
    </row>
    <row r="63" spans="1:3">
      <c r="A63" s="11">
        <v>7.21</v>
      </c>
      <c r="B63" s="11">
        <v>8.92</v>
      </c>
      <c r="C63" s="11">
        <v>6.74</v>
      </c>
    </row>
    <row r="64" spans="1:3">
      <c r="A64" s="11">
        <v>9.2899999999999991</v>
      </c>
      <c r="B64" s="11">
        <v>9.25</v>
      </c>
      <c r="C64" s="11">
        <v>8.82</v>
      </c>
    </row>
    <row r="65" spans="1:3">
      <c r="A65" s="11">
        <v>9.98</v>
      </c>
      <c r="B65" s="11">
        <v>8.74</v>
      </c>
      <c r="C65" s="11">
        <v>8.16</v>
      </c>
    </row>
    <row r="66" spans="1:3">
      <c r="A66" s="11">
        <v>8.66</v>
      </c>
      <c r="B66" s="11">
        <v>8.44</v>
      </c>
      <c r="C66" s="11">
        <v>7.31</v>
      </c>
    </row>
    <row r="67" spans="1:3">
      <c r="A67" s="11">
        <v>8.16</v>
      </c>
      <c r="B67" s="11">
        <v>8.94</v>
      </c>
      <c r="C67" s="11">
        <v>7.54</v>
      </c>
    </row>
    <row r="68" spans="1:3">
      <c r="A68" s="11">
        <v>8.4600000000000009</v>
      </c>
      <c r="B68" s="11">
        <v>7.18</v>
      </c>
      <c r="C68" s="11">
        <v>7.16</v>
      </c>
    </row>
    <row r="69" spans="1:3">
      <c r="A69" s="11">
        <v>7.76</v>
      </c>
      <c r="B69" s="11">
        <v>8.14</v>
      </c>
      <c r="C69" s="11">
        <v>7.57</v>
      </c>
    </row>
    <row r="70" spans="1:3">
      <c r="A70" s="11">
        <v>9.09</v>
      </c>
      <c r="B70" s="11">
        <v>6.9</v>
      </c>
      <c r="C70" s="11">
        <v>7.02</v>
      </c>
    </row>
    <row r="71" spans="1:3">
      <c r="A71" s="11">
        <v>8.98</v>
      </c>
      <c r="B71" s="11">
        <v>7.4</v>
      </c>
      <c r="C71" s="11">
        <v>7.74</v>
      </c>
    </row>
    <row r="72" spans="1:3">
      <c r="A72" s="11">
        <v>7.69</v>
      </c>
      <c r="B72" s="11">
        <v>6.59</v>
      </c>
      <c r="C72" s="11">
        <v>7.61</v>
      </c>
    </row>
    <row r="73" spans="1:3">
      <c r="A73" s="11">
        <v>7.6</v>
      </c>
      <c r="B73" s="11">
        <v>8.08</v>
      </c>
      <c r="C73" s="11">
        <v>8.93</v>
      </c>
    </row>
    <row r="74" spans="1:3">
      <c r="A74" s="11">
        <v>9.0399999999999991</v>
      </c>
      <c r="B74" s="11">
        <v>7.16</v>
      </c>
      <c r="C74" s="11">
        <v>8.1</v>
      </c>
    </row>
    <row r="75" spans="1:3">
      <c r="A75" s="11">
        <v>7.76</v>
      </c>
      <c r="B75" s="11">
        <v>7.28</v>
      </c>
      <c r="C75" s="11">
        <v>6.84</v>
      </c>
    </row>
    <row r="76" spans="1:3">
      <c r="A76" s="11">
        <v>7.77</v>
      </c>
      <c r="B76" s="11">
        <v>7.94</v>
      </c>
      <c r="C76" s="11">
        <v>7.23</v>
      </c>
    </row>
    <row r="77" spans="1:3">
      <c r="A77" s="11">
        <v>8.09</v>
      </c>
      <c r="B77" s="11">
        <v>7.92</v>
      </c>
      <c r="C77" s="11">
        <v>8.5399999999999991</v>
      </c>
    </row>
    <row r="78" spans="1:3">
      <c r="A78" s="11">
        <v>8.6300000000000008</v>
      </c>
      <c r="B78" s="11">
        <v>9.1</v>
      </c>
      <c r="C78" s="11">
        <v>8.0500000000000007</v>
      </c>
    </row>
    <row r="79" spans="1:3">
      <c r="A79" s="11">
        <v>8.2100000000000009</v>
      </c>
      <c r="B79" s="11">
        <v>8.6999999999999993</v>
      </c>
      <c r="C79" s="11">
        <v>8.11</v>
      </c>
    </row>
    <row r="80" spans="1:3">
      <c r="A80" s="11">
        <v>6.07</v>
      </c>
      <c r="B80" s="11">
        <v>6.58</v>
      </c>
      <c r="C80" s="11">
        <v>9.6</v>
      </c>
    </row>
    <row r="81" spans="1:3">
      <c r="A81" s="11">
        <v>7.57</v>
      </c>
      <c r="B81" s="11">
        <v>9.09</v>
      </c>
      <c r="C81" s="11">
        <v>7.83</v>
      </c>
    </row>
    <row r="82" spans="1:3">
      <c r="A82" s="11">
        <v>9.89</v>
      </c>
      <c r="B82" s="11">
        <v>8.4700000000000006</v>
      </c>
      <c r="C82" s="11">
        <v>8.86</v>
      </c>
    </row>
    <row r="83" spans="1:3">
      <c r="A83" s="11">
        <v>8.23</v>
      </c>
      <c r="B83" s="11">
        <v>9.0299999999999994</v>
      </c>
      <c r="C83" s="11">
        <v>8.43</v>
      </c>
    </row>
    <row r="84" spans="1:3">
      <c r="A84" s="11">
        <v>9.25</v>
      </c>
      <c r="B84" s="11">
        <v>8.58</v>
      </c>
      <c r="C84" s="11">
        <v>7.63</v>
      </c>
    </row>
    <row r="85" spans="1:3">
      <c r="A85" s="11">
        <v>9.19</v>
      </c>
      <c r="B85" s="11">
        <v>8.4</v>
      </c>
      <c r="C85" s="11">
        <v>7.31</v>
      </c>
    </row>
    <row r="86" spans="1:3">
      <c r="A86" s="11">
        <v>8.84</v>
      </c>
      <c r="B86" s="11">
        <v>8.35</v>
      </c>
      <c r="C86" s="11">
        <v>9.16</v>
      </c>
    </row>
    <row r="87" spans="1:3">
      <c r="A87" s="11">
        <v>8.35</v>
      </c>
      <c r="B87" s="11">
        <v>9.16</v>
      </c>
      <c r="C87" s="11">
        <v>9.76</v>
      </c>
    </row>
    <row r="88" spans="1:3">
      <c r="A88" s="11">
        <v>8.08</v>
      </c>
      <c r="B88" s="11">
        <v>7.4</v>
      </c>
      <c r="C88" s="11">
        <v>8.5299999999999994</v>
      </c>
    </row>
    <row r="89" spans="1:3">
      <c r="A89" s="11">
        <v>7.89</v>
      </c>
      <c r="B89" s="11">
        <v>8.8000000000000007</v>
      </c>
      <c r="C89" s="11">
        <v>8.6</v>
      </c>
    </row>
    <row r="90" spans="1:3">
      <c r="A90" s="11">
        <v>8.74</v>
      </c>
      <c r="B90" s="11">
        <v>5.54</v>
      </c>
      <c r="C90" s="11">
        <v>8.0500000000000007</v>
      </c>
    </row>
    <row r="91" spans="1:3">
      <c r="A91" s="11">
        <v>8.11</v>
      </c>
      <c r="B91" s="11">
        <v>8.9600000000000009</v>
      </c>
      <c r="C91" s="11">
        <v>5.42</v>
      </c>
    </row>
    <row r="92" spans="1:3">
      <c r="A92" s="11">
        <v>8.93</v>
      </c>
      <c r="B92" s="11">
        <v>10.029999999999999</v>
      </c>
      <c r="C92" s="11">
        <v>8.23</v>
      </c>
    </row>
    <row r="93" spans="1:3">
      <c r="A93" s="11">
        <v>8.16</v>
      </c>
      <c r="B93" s="11">
        <v>7.95</v>
      </c>
      <c r="C93" s="11">
        <v>8.3800000000000008</v>
      </c>
    </row>
    <row r="94" spans="1:3">
      <c r="A94" s="11">
        <v>7.52</v>
      </c>
      <c r="B94" s="11">
        <v>8.18</v>
      </c>
      <c r="C94" s="11">
        <v>9.07</v>
      </c>
    </row>
    <row r="95" spans="1:3">
      <c r="A95" s="11">
        <v>6.9</v>
      </c>
      <c r="B95" s="11">
        <v>9.1300000000000008</v>
      </c>
      <c r="C95" s="11">
        <v>8.57</v>
      </c>
    </row>
    <row r="96" spans="1:3">
      <c r="A96" s="11">
        <v>7.8</v>
      </c>
      <c r="B96" s="11">
        <v>7.83</v>
      </c>
      <c r="C96" s="11">
        <v>7.42</v>
      </c>
    </row>
    <row r="97" spans="1:3">
      <c r="A97" s="11">
        <v>7.53</v>
      </c>
      <c r="B97" s="11">
        <v>8.19</v>
      </c>
      <c r="C97" s="11">
        <v>6.63</v>
      </c>
    </row>
    <row r="98" spans="1:3">
      <c r="A98" s="11">
        <v>8.0399999999999991</v>
      </c>
      <c r="B98" s="11">
        <v>7.89</v>
      </c>
      <c r="C98" s="11">
        <v>6.88</v>
      </c>
    </row>
    <row r="99" spans="1:3">
      <c r="A99" s="11">
        <v>8.5</v>
      </c>
      <c r="B99" s="11">
        <v>7.36</v>
      </c>
      <c r="C99" s="11">
        <v>8.4600000000000009</v>
      </c>
    </row>
    <row r="100" spans="1:3">
      <c r="A100" s="11">
        <v>7.89</v>
      </c>
      <c r="B100" s="11">
        <v>8.27</v>
      </c>
      <c r="C100" s="11">
        <v>8.19</v>
      </c>
    </row>
    <row r="101" spans="1:3">
      <c r="A101" s="11">
        <v>8.32</v>
      </c>
      <c r="B101" s="11">
        <v>10.18</v>
      </c>
      <c r="C101" s="11">
        <v>5.41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0E3E2-86D0-B540-9AB7-F1BB95D552A1}">
  <dimension ref="A1:E104"/>
  <sheetViews>
    <sheetView workbookViewId="0">
      <selection sqref="A1:A3"/>
    </sheetView>
  </sheetViews>
  <sheetFormatPr baseColWidth="10" defaultRowHeight="15.75"/>
  <cols>
    <col min="1" max="1" width="19.5" customWidth="1"/>
    <col min="2" max="2" width="15.125" customWidth="1"/>
    <col min="3" max="3" width="16.875" customWidth="1"/>
  </cols>
  <sheetData>
    <row r="1" spans="1:5">
      <c r="A1" s="60" t="s">
        <v>72</v>
      </c>
      <c r="B1" s="61" t="s">
        <v>73</v>
      </c>
      <c r="C1" s="61"/>
      <c r="D1" s="61"/>
      <c r="E1" s="61"/>
    </row>
    <row r="2" spans="1:5">
      <c r="A2" s="60"/>
      <c r="B2" s="73" t="s">
        <v>30</v>
      </c>
      <c r="C2" s="73"/>
      <c r="D2" s="73" t="s">
        <v>31</v>
      </c>
      <c r="E2" s="73"/>
    </row>
    <row r="3" spans="1:5">
      <c r="A3" s="60"/>
      <c r="B3" s="73"/>
      <c r="C3" s="73"/>
      <c r="D3" s="73"/>
      <c r="E3" s="73"/>
    </row>
    <row r="4" spans="1:5">
      <c r="A4" s="3" t="s">
        <v>6</v>
      </c>
      <c r="B4" s="1" t="s">
        <v>11</v>
      </c>
      <c r="C4" s="1" t="s">
        <v>12</v>
      </c>
      <c r="D4" s="2" t="s">
        <v>11</v>
      </c>
      <c r="E4" s="1" t="s">
        <v>12</v>
      </c>
    </row>
    <row r="5" spans="1:5">
      <c r="A5" s="11">
        <v>9.94</v>
      </c>
      <c r="B5" s="11">
        <v>8.18</v>
      </c>
      <c r="C5" s="11">
        <v>6.02</v>
      </c>
      <c r="D5" s="11">
        <v>6.82</v>
      </c>
      <c r="E5" s="11">
        <v>9.07</v>
      </c>
    </row>
    <row r="6" spans="1:5">
      <c r="A6" s="11">
        <v>9.2799999999999994</v>
      </c>
      <c r="B6" s="11">
        <v>8.15</v>
      </c>
      <c r="C6" s="11">
        <v>3.96</v>
      </c>
      <c r="D6" s="11">
        <v>7.66</v>
      </c>
      <c r="E6" s="11">
        <v>8.43</v>
      </c>
    </row>
    <row r="7" spans="1:5">
      <c r="A7" s="11">
        <v>10.29</v>
      </c>
      <c r="B7" s="11">
        <v>8.06</v>
      </c>
      <c r="C7" s="11">
        <v>4.03</v>
      </c>
      <c r="D7" s="11">
        <v>9.09</v>
      </c>
      <c r="E7" s="11">
        <v>7.22</v>
      </c>
    </row>
    <row r="8" spans="1:5">
      <c r="A8" s="11">
        <v>8.3699999999999992</v>
      </c>
      <c r="B8" s="11">
        <v>11.29</v>
      </c>
      <c r="C8" s="11">
        <v>9.4</v>
      </c>
      <c r="D8" s="11">
        <v>8.9600000000000009</v>
      </c>
      <c r="E8" s="11">
        <v>7.24</v>
      </c>
    </row>
    <row r="9" spans="1:5">
      <c r="A9" s="11">
        <v>11.79</v>
      </c>
      <c r="B9" s="11">
        <v>10.210000000000001</v>
      </c>
      <c r="C9" s="11">
        <v>9.6300000000000008</v>
      </c>
      <c r="D9" s="11">
        <v>9.52</v>
      </c>
      <c r="E9" s="11">
        <v>6.58</v>
      </c>
    </row>
    <row r="10" spans="1:5">
      <c r="A10" s="11">
        <v>10.93</v>
      </c>
      <c r="B10" s="11">
        <v>8.7100000000000009</v>
      </c>
      <c r="C10" s="11">
        <v>5.7</v>
      </c>
      <c r="D10" s="11">
        <v>11.55</v>
      </c>
      <c r="E10" s="11">
        <v>5.3</v>
      </c>
    </row>
    <row r="11" spans="1:5">
      <c r="A11" s="11">
        <v>9.82</v>
      </c>
      <c r="B11" s="11">
        <v>8.5299999999999994</v>
      </c>
      <c r="C11" s="11">
        <v>8.39</v>
      </c>
      <c r="D11" s="11">
        <v>6.93</v>
      </c>
      <c r="E11" s="11">
        <v>7.32</v>
      </c>
    </row>
    <row r="12" spans="1:5">
      <c r="A12" s="11">
        <v>7.41</v>
      </c>
      <c r="B12" s="11">
        <v>11.21</v>
      </c>
      <c r="C12" s="11">
        <v>4.9400000000000004</v>
      </c>
      <c r="D12" s="11">
        <v>9.9600000000000009</v>
      </c>
      <c r="E12" s="11">
        <v>0.89924999999999999</v>
      </c>
    </row>
    <row r="13" spans="1:5">
      <c r="A13" s="11">
        <v>11.75</v>
      </c>
      <c r="B13" s="11">
        <v>8.92</v>
      </c>
      <c r="C13" s="11">
        <v>4.7</v>
      </c>
      <c r="D13" s="11">
        <v>8.14</v>
      </c>
      <c r="E13" s="11">
        <v>2.38</v>
      </c>
    </row>
    <row r="14" spans="1:5">
      <c r="A14" s="11">
        <v>11.36</v>
      </c>
      <c r="B14" s="11">
        <v>10.61</v>
      </c>
      <c r="C14" s="11">
        <v>7.98</v>
      </c>
      <c r="D14" s="11">
        <v>10.23</v>
      </c>
      <c r="E14" s="11">
        <v>5.29</v>
      </c>
    </row>
    <row r="15" spans="1:5">
      <c r="A15" s="11">
        <v>7.51</v>
      </c>
      <c r="B15" s="11">
        <v>9.6</v>
      </c>
      <c r="C15" s="11">
        <v>6.03</v>
      </c>
      <c r="D15" s="11">
        <v>9.5500000000000007</v>
      </c>
      <c r="E15" s="11">
        <v>4.3600000000000003</v>
      </c>
    </row>
    <row r="16" spans="1:5">
      <c r="A16" s="11">
        <v>9.33</v>
      </c>
      <c r="B16" s="11">
        <v>10.91</v>
      </c>
      <c r="C16" s="11">
        <v>4.3600000000000003</v>
      </c>
      <c r="D16" s="11">
        <v>11.05</v>
      </c>
      <c r="E16" s="11">
        <v>5.43</v>
      </c>
    </row>
    <row r="17" spans="1:5">
      <c r="A17" s="11">
        <v>8.5399999999999991</v>
      </c>
      <c r="B17" s="11">
        <v>8.2100000000000009</v>
      </c>
      <c r="C17" s="11">
        <v>3.49</v>
      </c>
      <c r="D17" s="11">
        <v>11.52</v>
      </c>
      <c r="E17" s="11">
        <v>4.17</v>
      </c>
    </row>
    <row r="18" spans="1:5">
      <c r="A18" s="11">
        <v>7.92</v>
      </c>
      <c r="B18" s="11">
        <v>8.41</v>
      </c>
      <c r="C18" s="11">
        <v>6.01</v>
      </c>
      <c r="D18" s="11">
        <v>9.58</v>
      </c>
      <c r="E18" s="11">
        <v>4.9800000000000004</v>
      </c>
    </row>
    <row r="19" spans="1:5">
      <c r="A19" s="11">
        <v>10.18</v>
      </c>
      <c r="B19" s="11">
        <v>6.02</v>
      </c>
      <c r="C19" s="11">
        <v>7.23</v>
      </c>
      <c r="D19" s="11">
        <v>11.92</v>
      </c>
      <c r="E19" s="11">
        <v>6.99</v>
      </c>
    </row>
    <row r="20" spans="1:5">
      <c r="A20" s="11">
        <v>7.38</v>
      </c>
      <c r="B20" s="11">
        <v>6.55</v>
      </c>
      <c r="C20" s="11">
        <v>9.44</v>
      </c>
      <c r="D20" s="11">
        <v>10.050000000000001</v>
      </c>
      <c r="E20" s="11">
        <v>6.75</v>
      </c>
    </row>
    <row r="21" spans="1:5">
      <c r="A21" s="11">
        <v>8.8000000000000007</v>
      </c>
      <c r="B21" s="11">
        <v>7.93</v>
      </c>
      <c r="C21" s="11">
        <v>5.8</v>
      </c>
      <c r="D21" s="11">
        <v>11.12</v>
      </c>
      <c r="E21" s="11">
        <v>8.14</v>
      </c>
    </row>
    <row r="22" spans="1:5">
      <c r="A22" s="11">
        <v>7.89</v>
      </c>
      <c r="B22" s="11">
        <v>9.17</v>
      </c>
      <c r="C22" s="11">
        <v>8</v>
      </c>
      <c r="D22" s="11">
        <v>7.41</v>
      </c>
      <c r="E22" s="11">
        <v>4.6900000000000004</v>
      </c>
    </row>
    <row r="23" spans="1:5">
      <c r="A23" s="11">
        <v>9.66</v>
      </c>
      <c r="B23" s="11">
        <v>8.85</v>
      </c>
      <c r="C23" s="11">
        <v>6.17</v>
      </c>
      <c r="D23" s="11">
        <v>6.49</v>
      </c>
      <c r="E23" s="11">
        <v>4.03</v>
      </c>
    </row>
    <row r="24" spans="1:5">
      <c r="A24" s="11">
        <v>8.61</v>
      </c>
      <c r="B24" s="11">
        <v>8.09</v>
      </c>
      <c r="C24" s="11">
        <v>2.74</v>
      </c>
      <c r="D24" s="11">
        <v>8.2799999999999994</v>
      </c>
      <c r="E24" s="11">
        <v>5.39</v>
      </c>
    </row>
    <row r="25" spans="1:5">
      <c r="A25" s="11">
        <v>7.26</v>
      </c>
      <c r="B25" s="11">
        <v>8.34</v>
      </c>
      <c r="C25" s="11">
        <v>7.67</v>
      </c>
      <c r="D25" s="11">
        <v>9.9</v>
      </c>
      <c r="E25" s="11">
        <v>7.16</v>
      </c>
    </row>
    <row r="26" spans="1:5">
      <c r="A26" s="11">
        <v>9.1999999999999993</v>
      </c>
      <c r="B26" s="11">
        <v>8.7100000000000009</v>
      </c>
      <c r="C26" s="11">
        <v>4.1500000000000004</v>
      </c>
      <c r="D26" s="11">
        <v>10.62</v>
      </c>
      <c r="E26" s="11">
        <v>6.79</v>
      </c>
    </row>
    <row r="27" spans="1:5">
      <c r="A27" s="11">
        <v>8.7100000000000009</v>
      </c>
      <c r="B27" s="11">
        <v>8.9600000000000009</v>
      </c>
      <c r="C27" s="11">
        <v>6.72</v>
      </c>
      <c r="D27" s="11">
        <v>9.52</v>
      </c>
      <c r="E27" s="11">
        <v>7.19</v>
      </c>
    </row>
    <row r="28" spans="1:5">
      <c r="A28" s="11">
        <v>8.4</v>
      </c>
      <c r="B28" s="11">
        <v>8.5</v>
      </c>
      <c r="C28" s="11">
        <v>8.41</v>
      </c>
      <c r="D28" s="11">
        <v>9.18</v>
      </c>
      <c r="E28" s="11">
        <v>9</v>
      </c>
    </row>
    <row r="29" spans="1:5">
      <c r="A29" s="11">
        <v>8.66</v>
      </c>
      <c r="B29" s="11">
        <v>7.2</v>
      </c>
      <c r="C29" s="11">
        <v>8.68</v>
      </c>
      <c r="D29" s="11">
        <v>7.64</v>
      </c>
      <c r="E29" s="11">
        <v>7.64</v>
      </c>
    </row>
    <row r="30" spans="1:5">
      <c r="A30" s="11">
        <v>8.68</v>
      </c>
      <c r="B30" s="11">
        <v>9.31</v>
      </c>
      <c r="C30" s="11">
        <v>5.37</v>
      </c>
      <c r="D30" s="11">
        <v>8.06</v>
      </c>
      <c r="E30" s="11">
        <v>5.6</v>
      </c>
    </row>
    <row r="31" spans="1:5">
      <c r="A31" s="11">
        <v>8.36</v>
      </c>
      <c r="B31" s="11">
        <v>11.1</v>
      </c>
      <c r="C31" s="11">
        <v>0.72714000000000001</v>
      </c>
      <c r="D31" s="11">
        <v>9.4499999999999993</v>
      </c>
      <c r="E31" s="11">
        <v>3.97</v>
      </c>
    </row>
    <row r="32" spans="1:5">
      <c r="A32" s="11">
        <v>8.4700000000000006</v>
      </c>
      <c r="B32" s="11">
        <v>8.66</v>
      </c>
      <c r="C32" s="11">
        <v>5.74</v>
      </c>
      <c r="D32" s="11">
        <v>9.5</v>
      </c>
      <c r="E32" s="11">
        <v>3.77</v>
      </c>
    </row>
    <row r="33" spans="1:5">
      <c r="A33" s="11">
        <v>6.51</v>
      </c>
      <c r="B33" s="11">
        <v>10.210000000000001</v>
      </c>
      <c r="C33" s="11">
        <v>2.15</v>
      </c>
      <c r="D33" s="11">
        <v>12.95</v>
      </c>
      <c r="E33" s="11">
        <v>5.48</v>
      </c>
    </row>
    <row r="34" spans="1:5">
      <c r="A34" s="11">
        <v>7.78</v>
      </c>
      <c r="B34" s="11">
        <v>10.35</v>
      </c>
      <c r="C34" s="11">
        <v>10.130000000000001</v>
      </c>
      <c r="D34" s="11">
        <v>9.82</v>
      </c>
      <c r="E34" s="11">
        <v>4.3600000000000003</v>
      </c>
    </row>
    <row r="35" spans="1:5">
      <c r="A35" s="11">
        <v>7.2</v>
      </c>
      <c r="B35" s="11">
        <v>7.37</v>
      </c>
      <c r="C35" s="11">
        <v>5.03</v>
      </c>
      <c r="D35" s="11">
        <v>8.2799999999999994</v>
      </c>
      <c r="E35" s="11">
        <v>6.23</v>
      </c>
    </row>
    <row r="36" spans="1:5">
      <c r="A36" s="11">
        <v>8.32</v>
      </c>
      <c r="B36" s="11">
        <v>7.64</v>
      </c>
      <c r="C36" s="11">
        <v>8.48</v>
      </c>
      <c r="D36" s="11">
        <v>8.57</v>
      </c>
      <c r="E36" s="11">
        <v>4.01</v>
      </c>
    </row>
    <row r="37" spans="1:5">
      <c r="A37" s="11">
        <v>10.44</v>
      </c>
      <c r="B37" s="11">
        <v>7.94</v>
      </c>
      <c r="C37" s="11">
        <v>7.71</v>
      </c>
      <c r="D37" s="11">
        <v>11.08</v>
      </c>
      <c r="E37" s="11">
        <v>5.5</v>
      </c>
    </row>
    <row r="38" spans="1:5">
      <c r="A38" s="11">
        <v>9.68</v>
      </c>
      <c r="B38" s="11">
        <v>10.32</v>
      </c>
      <c r="C38" s="11">
        <v>3.57</v>
      </c>
      <c r="D38" s="11">
        <v>9.0299999999999994</v>
      </c>
      <c r="E38" s="11">
        <v>6.64</v>
      </c>
    </row>
    <row r="39" spans="1:5">
      <c r="A39" s="11">
        <v>9.0299999999999994</v>
      </c>
      <c r="B39" s="11">
        <v>9.0500000000000007</v>
      </c>
      <c r="C39" s="11">
        <v>7.11</v>
      </c>
      <c r="D39" s="11">
        <v>10.77</v>
      </c>
      <c r="E39" s="11">
        <v>6.39</v>
      </c>
    </row>
    <row r="40" spans="1:5">
      <c r="A40" s="11">
        <v>11.1</v>
      </c>
      <c r="B40" s="11">
        <v>9.44</v>
      </c>
      <c r="C40" s="11">
        <v>7.44</v>
      </c>
      <c r="D40" s="11">
        <v>8.8800000000000008</v>
      </c>
      <c r="E40" s="11">
        <v>5.47</v>
      </c>
    </row>
    <row r="41" spans="1:5">
      <c r="A41" s="11">
        <v>3.7</v>
      </c>
      <c r="B41" s="11">
        <v>11.79</v>
      </c>
      <c r="C41" s="11">
        <v>8.31</v>
      </c>
      <c r="D41" s="11">
        <v>9.23</v>
      </c>
      <c r="E41" s="11">
        <v>8.83</v>
      </c>
    </row>
    <row r="42" spans="1:5">
      <c r="A42" s="11">
        <v>7.04</v>
      </c>
      <c r="B42" s="11">
        <v>6.36</v>
      </c>
      <c r="C42" s="11">
        <v>10.57</v>
      </c>
      <c r="D42" s="11">
        <v>11.73</v>
      </c>
      <c r="E42" s="11">
        <v>7.38</v>
      </c>
    </row>
    <row r="43" spans="1:5">
      <c r="A43" s="11">
        <v>8.8699999999999992</v>
      </c>
      <c r="B43" s="11">
        <v>6.51</v>
      </c>
      <c r="C43" s="11">
        <v>3.24</v>
      </c>
      <c r="D43" s="11">
        <v>9.33</v>
      </c>
      <c r="E43" s="11">
        <v>8.16</v>
      </c>
    </row>
    <row r="44" spans="1:5">
      <c r="A44" s="11">
        <v>8.1300000000000008</v>
      </c>
      <c r="B44" s="11">
        <v>8.69</v>
      </c>
      <c r="C44" s="11">
        <v>6.16</v>
      </c>
      <c r="D44" s="11">
        <v>9.36</v>
      </c>
      <c r="E44" s="11">
        <v>6.56</v>
      </c>
    </row>
    <row r="45" spans="1:5">
      <c r="A45" s="11">
        <v>7.59</v>
      </c>
      <c r="B45" s="11">
        <v>10.83</v>
      </c>
      <c r="C45" s="11">
        <v>4.67</v>
      </c>
      <c r="D45" s="11">
        <v>9.11</v>
      </c>
      <c r="E45" s="11">
        <v>8.42</v>
      </c>
    </row>
    <row r="46" spans="1:5">
      <c r="A46" s="11">
        <v>6.44</v>
      </c>
      <c r="B46" s="11">
        <v>7.78</v>
      </c>
      <c r="C46" s="11">
        <v>8.86</v>
      </c>
      <c r="D46" s="11">
        <v>9.2100000000000009</v>
      </c>
      <c r="E46" s="11">
        <v>4.57</v>
      </c>
    </row>
    <row r="47" spans="1:5">
      <c r="A47" s="11">
        <v>9.65</v>
      </c>
      <c r="B47" s="11">
        <v>8.14</v>
      </c>
      <c r="C47" s="11">
        <v>5.8</v>
      </c>
      <c r="D47" s="11">
        <v>8.5399999999999991</v>
      </c>
      <c r="E47" s="11">
        <v>6.1</v>
      </c>
    </row>
    <row r="48" spans="1:5">
      <c r="A48" s="11">
        <v>7.02</v>
      </c>
      <c r="B48" s="11">
        <v>8.17</v>
      </c>
      <c r="C48" s="11">
        <v>7.26</v>
      </c>
      <c r="D48" s="11">
        <v>12.15</v>
      </c>
      <c r="E48" s="11">
        <v>5.69</v>
      </c>
    </row>
    <row r="49" spans="1:5">
      <c r="A49" s="11">
        <v>6.02</v>
      </c>
      <c r="B49" s="11">
        <v>11.51</v>
      </c>
      <c r="C49" s="11">
        <v>7.93</v>
      </c>
      <c r="D49" s="11">
        <v>10.96</v>
      </c>
      <c r="E49" s="11">
        <v>4.07</v>
      </c>
    </row>
    <row r="50" spans="1:5">
      <c r="A50" s="11">
        <v>8.39</v>
      </c>
      <c r="B50" s="11">
        <v>9.74</v>
      </c>
      <c r="C50" s="11">
        <v>6.99</v>
      </c>
      <c r="D50" s="11">
        <v>8.41</v>
      </c>
      <c r="E50" s="11">
        <v>5.23</v>
      </c>
    </row>
    <row r="51" spans="1:5">
      <c r="A51" s="11">
        <v>6.3</v>
      </c>
      <c r="B51" s="11">
        <v>9.8800000000000008</v>
      </c>
      <c r="C51" s="11">
        <v>6.07</v>
      </c>
      <c r="D51" s="11">
        <v>8.14</v>
      </c>
      <c r="E51" s="11">
        <v>8.5</v>
      </c>
    </row>
    <row r="52" spans="1:5">
      <c r="A52" s="11">
        <v>9.4700000000000006</v>
      </c>
      <c r="B52" s="11">
        <v>9.07</v>
      </c>
      <c r="C52" s="11">
        <v>4.6900000000000004</v>
      </c>
      <c r="D52" s="11">
        <v>7.93</v>
      </c>
      <c r="E52" s="11">
        <v>7.2</v>
      </c>
    </row>
    <row r="53" spans="1:5">
      <c r="A53" s="11">
        <v>7.38</v>
      </c>
      <c r="B53" s="11">
        <v>8.0399999999999991</v>
      </c>
      <c r="C53" s="11">
        <v>5.3</v>
      </c>
      <c r="D53" s="11">
        <v>8.65</v>
      </c>
      <c r="E53" s="11">
        <v>7.97</v>
      </c>
    </row>
    <row r="54" spans="1:5">
      <c r="A54" s="11">
        <v>11.79</v>
      </c>
      <c r="B54" s="11">
        <v>10.45</v>
      </c>
      <c r="C54" s="11">
        <v>5.14</v>
      </c>
      <c r="D54" s="11">
        <v>9.48</v>
      </c>
      <c r="E54" s="11">
        <v>6.03</v>
      </c>
    </row>
    <row r="55" spans="1:5">
      <c r="A55" s="11">
        <v>9.09</v>
      </c>
      <c r="B55" s="11">
        <v>6.12</v>
      </c>
      <c r="C55" s="11">
        <v>7.02</v>
      </c>
      <c r="D55" s="11">
        <v>10.38</v>
      </c>
      <c r="E55" s="11">
        <v>8.8000000000000007</v>
      </c>
    </row>
    <row r="56" spans="1:5">
      <c r="A56" s="11">
        <v>8.69</v>
      </c>
      <c r="B56" s="11">
        <v>9.2799999999999994</v>
      </c>
      <c r="C56" s="11">
        <v>6.36</v>
      </c>
      <c r="D56" s="11">
        <v>12</v>
      </c>
      <c r="E56" s="11">
        <v>7.11</v>
      </c>
    </row>
    <row r="57" spans="1:5">
      <c r="A57" s="11">
        <v>9.82</v>
      </c>
      <c r="B57" s="11">
        <v>8.73</v>
      </c>
      <c r="C57" s="11">
        <v>5.74</v>
      </c>
      <c r="D57" s="11">
        <v>11.83</v>
      </c>
      <c r="E57" s="11">
        <v>5.52</v>
      </c>
    </row>
    <row r="58" spans="1:5">
      <c r="A58" s="11">
        <v>6.64</v>
      </c>
      <c r="B58" s="11">
        <v>10.69</v>
      </c>
      <c r="C58" s="11">
        <v>6.83</v>
      </c>
      <c r="D58" s="11">
        <v>9.8699999999999992</v>
      </c>
      <c r="E58" s="11">
        <v>5.97</v>
      </c>
    </row>
    <row r="59" spans="1:5">
      <c r="A59" s="11">
        <v>7.37</v>
      </c>
      <c r="B59" s="11">
        <v>9.27</v>
      </c>
      <c r="C59" s="11">
        <v>7.32</v>
      </c>
      <c r="D59" s="11">
        <v>12.92</v>
      </c>
      <c r="E59" s="11">
        <v>7.03</v>
      </c>
    </row>
    <row r="60" spans="1:5">
      <c r="A60" s="11">
        <v>6.86</v>
      </c>
      <c r="B60" s="11">
        <v>8.98</v>
      </c>
      <c r="C60" s="11">
        <v>4.95</v>
      </c>
      <c r="D60" s="11">
        <v>11.34</v>
      </c>
      <c r="E60" s="11">
        <v>5.32</v>
      </c>
    </row>
    <row r="61" spans="1:5">
      <c r="A61" s="11">
        <v>9.18</v>
      </c>
      <c r="B61" s="11">
        <v>8.99</v>
      </c>
      <c r="C61" s="11">
        <v>7.25</v>
      </c>
      <c r="D61" s="11">
        <v>9.48</v>
      </c>
      <c r="E61" s="11">
        <v>4.33</v>
      </c>
    </row>
    <row r="62" spans="1:5">
      <c r="A62" s="11">
        <v>8.15</v>
      </c>
      <c r="B62" s="11">
        <v>11.12</v>
      </c>
      <c r="C62" s="11">
        <v>5.88</v>
      </c>
      <c r="D62" s="11">
        <v>8.99</v>
      </c>
      <c r="E62" s="11">
        <v>6.02</v>
      </c>
    </row>
    <row r="63" spans="1:5">
      <c r="A63" s="11">
        <v>8.2899999999999991</v>
      </c>
      <c r="B63" s="11">
        <v>9.6</v>
      </c>
      <c r="C63" s="11">
        <v>7.86</v>
      </c>
      <c r="D63" s="11">
        <v>4.66</v>
      </c>
      <c r="E63" s="11">
        <v>4.93</v>
      </c>
    </row>
    <row r="64" spans="1:5">
      <c r="A64" s="11">
        <v>7.59</v>
      </c>
      <c r="B64" s="11">
        <v>9.3699999999999992</v>
      </c>
      <c r="C64" s="11">
        <v>5.53</v>
      </c>
      <c r="D64" s="11">
        <v>10.81</v>
      </c>
      <c r="E64" s="11">
        <v>6.77</v>
      </c>
    </row>
    <row r="65" spans="1:5">
      <c r="A65" s="11">
        <v>7.75</v>
      </c>
      <c r="B65" s="11">
        <v>9.99</v>
      </c>
      <c r="C65" s="11">
        <v>8.41</v>
      </c>
      <c r="D65" s="11">
        <v>8.41</v>
      </c>
      <c r="E65" s="11">
        <v>4.74</v>
      </c>
    </row>
    <row r="66" spans="1:5">
      <c r="A66" s="11">
        <v>8.83</v>
      </c>
      <c r="B66" s="11">
        <v>10.87</v>
      </c>
      <c r="C66" s="11">
        <v>7.73</v>
      </c>
      <c r="D66" s="11">
        <v>8.8000000000000007</v>
      </c>
      <c r="E66" s="11">
        <v>5.54</v>
      </c>
    </row>
    <row r="67" spans="1:5">
      <c r="A67" s="11">
        <v>8.48</v>
      </c>
      <c r="B67" s="11">
        <v>10.95</v>
      </c>
      <c r="C67" s="11">
        <v>5.84</v>
      </c>
      <c r="D67" s="11">
        <v>7.71</v>
      </c>
      <c r="E67" s="11">
        <v>4.2300000000000004</v>
      </c>
    </row>
    <row r="68" spans="1:5">
      <c r="A68" s="11">
        <v>9.24</v>
      </c>
      <c r="B68" s="11">
        <v>9.48</v>
      </c>
      <c r="C68" s="11">
        <v>9.98</v>
      </c>
      <c r="D68" s="11">
        <v>6.76</v>
      </c>
      <c r="E68" s="11">
        <v>4.54</v>
      </c>
    </row>
    <row r="69" spans="1:5">
      <c r="A69" s="11">
        <v>9.65</v>
      </c>
      <c r="B69" s="11">
        <v>9.5399999999999991</v>
      </c>
      <c r="C69" s="11">
        <v>6.32</v>
      </c>
      <c r="D69" s="11">
        <v>10.63</v>
      </c>
      <c r="E69" s="11">
        <v>5.38</v>
      </c>
    </row>
    <row r="70" spans="1:5">
      <c r="A70" s="11">
        <v>9.02</v>
      </c>
      <c r="B70" s="11">
        <v>8.26</v>
      </c>
      <c r="C70" s="11">
        <v>4.96</v>
      </c>
      <c r="D70" s="11">
        <v>9</v>
      </c>
      <c r="E70" s="11">
        <v>5.54</v>
      </c>
    </row>
    <row r="71" spans="1:5">
      <c r="A71" s="11">
        <v>8.6199999999999992</v>
      </c>
      <c r="B71" s="11">
        <v>10.18</v>
      </c>
      <c r="C71" s="11">
        <v>7.42</v>
      </c>
      <c r="D71" s="11">
        <v>10.14</v>
      </c>
      <c r="E71" s="11">
        <v>6.01</v>
      </c>
    </row>
    <row r="72" spans="1:5">
      <c r="A72" s="11">
        <v>7.38</v>
      </c>
      <c r="B72" s="11">
        <v>10.76</v>
      </c>
      <c r="C72" s="11">
        <v>4.62</v>
      </c>
      <c r="D72" s="11">
        <v>12.33</v>
      </c>
      <c r="E72" s="11">
        <v>6.09</v>
      </c>
    </row>
    <row r="73" spans="1:5">
      <c r="A73" s="11">
        <v>9.4700000000000006</v>
      </c>
      <c r="B73" s="11">
        <v>10.26</v>
      </c>
      <c r="C73" s="11">
        <v>7.3</v>
      </c>
      <c r="D73" s="11">
        <v>9.15</v>
      </c>
      <c r="E73" s="11">
        <v>4.5</v>
      </c>
    </row>
    <row r="74" spans="1:5">
      <c r="A74" s="11">
        <v>10.130000000000001</v>
      </c>
      <c r="B74" s="11">
        <v>8.98</v>
      </c>
      <c r="C74" s="11">
        <v>10.17</v>
      </c>
      <c r="D74" s="11">
        <v>9.64</v>
      </c>
      <c r="E74" s="11">
        <v>5.52</v>
      </c>
    </row>
    <row r="75" spans="1:5">
      <c r="A75" s="11">
        <v>8.68</v>
      </c>
      <c r="B75" s="11">
        <v>8.58</v>
      </c>
      <c r="C75" s="11">
        <v>6.4</v>
      </c>
      <c r="D75" s="11">
        <v>10.07</v>
      </c>
      <c r="E75" s="11">
        <v>5.64</v>
      </c>
    </row>
    <row r="76" spans="1:5">
      <c r="A76" s="11">
        <v>10.87</v>
      </c>
      <c r="B76" s="11">
        <v>9.64</v>
      </c>
      <c r="C76" s="11">
        <v>9.0500000000000007</v>
      </c>
      <c r="D76" s="11">
        <v>10.37</v>
      </c>
      <c r="E76" s="11">
        <v>6.02</v>
      </c>
    </row>
    <row r="77" spans="1:5">
      <c r="A77" s="11">
        <v>11.08</v>
      </c>
      <c r="B77" s="11">
        <v>7.5</v>
      </c>
      <c r="C77" s="11">
        <v>8.2100000000000009</v>
      </c>
      <c r="D77" s="11">
        <v>11.42</v>
      </c>
      <c r="E77" s="11">
        <v>4.1900000000000004</v>
      </c>
    </row>
    <row r="78" spans="1:5">
      <c r="A78" s="11">
        <v>6.98</v>
      </c>
      <c r="B78" s="11">
        <v>6.44</v>
      </c>
      <c r="C78" s="11">
        <v>5.76</v>
      </c>
      <c r="D78" s="11">
        <v>8.06</v>
      </c>
      <c r="E78" s="11">
        <v>5.14</v>
      </c>
    </row>
    <row r="79" spans="1:5">
      <c r="A79" s="11">
        <v>8.93</v>
      </c>
      <c r="B79" s="11">
        <v>10.77</v>
      </c>
      <c r="C79" s="11">
        <v>8.39</v>
      </c>
      <c r="D79" s="11">
        <v>10.25</v>
      </c>
      <c r="E79" s="11">
        <v>7.44</v>
      </c>
    </row>
    <row r="80" spans="1:5">
      <c r="A80" s="11">
        <v>9.81</v>
      </c>
      <c r="B80" s="11">
        <v>9.02</v>
      </c>
      <c r="C80" s="11">
        <v>9.26</v>
      </c>
      <c r="D80" s="11">
        <v>9.73</v>
      </c>
      <c r="E80" s="11">
        <v>6.24</v>
      </c>
    </row>
    <row r="81" spans="1:5">
      <c r="A81" s="11">
        <v>8.98</v>
      </c>
      <c r="B81" s="11">
        <v>7.31</v>
      </c>
      <c r="C81" s="11">
        <v>6.75</v>
      </c>
      <c r="D81" s="11">
        <v>6.97</v>
      </c>
      <c r="E81" s="11">
        <v>3.29</v>
      </c>
    </row>
    <row r="82" spans="1:5">
      <c r="A82" s="11">
        <v>8.67</v>
      </c>
      <c r="B82" s="11">
        <v>9.2899999999999991</v>
      </c>
      <c r="C82" s="11">
        <v>8.27</v>
      </c>
      <c r="D82" s="11">
        <v>9.68</v>
      </c>
      <c r="E82" s="11">
        <v>7.02</v>
      </c>
    </row>
    <row r="83" spans="1:5">
      <c r="A83" s="11">
        <v>7.18</v>
      </c>
      <c r="B83" s="11">
        <v>9.3699999999999992</v>
      </c>
      <c r="C83" s="11">
        <v>8.83</v>
      </c>
      <c r="D83" s="11">
        <v>9.6300000000000008</v>
      </c>
      <c r="E83" s="11">
        <v>6.26</v>
      </c>
    </row>
    <row r="84" spans="1:5">
      <c r="A84" s="11">
        <v>9.6999999999999993</v>
      </c>
      <c r="B84" s="11">
        <v>8.14</v>
      </c>
      <c r="C84" s="11">
        <v>4.42</v>
      </c>
      <c r="D84" s="11">
        <v>9.3699999999999992</v>
      </c>
      <c r="E84" s="11">
        <v>6.4</v>
      </c>
    </row>
    <row r="85" spans="1:5">
      <c r="A85" s="11">
        <v>7.94</v>
      </c>
      <c r="B85" s="11">
        <v>11.52</v>
      </c>
      <c r="C85" s="11">
        <v>2.0499999999999998</v>
      </c>
      <c r="D85" s="11">
        <v>11.83</v>
      </c>
      <c r="E85" s="11">
        <v>3.92</v>
      </c>
    </row>
    <row r="86" spans="1:5">
      <c r="A86" s="11">
        <v>7.81</v>
      </c>
      <c r="B86" s="11">
        <v>9.8699999999999992</v>
      </c>
      <c r="C86" s="11">
        <v>6.18</v>
      </c>
      <c r="D86" s="11">
        <v>7.99</v>
      </c>
      <c r="E86" s="11">
        <v>4.13</v>
      </c>
    </row>
    <row r="87" spans="1:5">
      <c r="A87" s="11">
        <v>8.75</v>
      </c>
      <c r="B87" s="11">
        <v>8.43</v>
      </c>
      <c r="C87" s="11">
        <v>8.58</v>
      </c>
      <c r="D87" s="11">
        <v>8.6300000000000008</v>
      </c>
      <c r="E87" s="11">
        <v>6.21</v>
      </c>
    </row>
    <row r="88" spans="1:5">
      <c r="A88" s="11">
        <v>9.35</v>
      </c>
      <c r="B88" s="11">
        <v>5.47</v>
      </c>
      <c r="C88" s="11">
        <v>5.43</v>
      </c>
      <c r="D88" s="11">
        <v>8.2200000000000006</v>
      </c>
      <c r="E88" s="11">
        <v>6.48</v>
      </c>
    </row>
    <row r="89" spans="1:5">
      <c r="A89" s="11">
        <v>9.9499999999999993</v>
      </c>
      <c r="B89" s="11">
        <v>10.35</v>
      </c>
      <c r="C89" s="11">
        <v>6.56</v>
      </c>
      <c r="D89" s="11">
        <v>10.37</v>
      </c>
      <c r="E89" s="11">
        <v>5.65</v>
      </c>
    </row>
    <row r="90" spans="1:5">
      <c r="A90" s="11">
        <v>9.01</v>
      </c>
      <c r="B90" s="11">
        <v>9.35</v>
      </c>
      <c r="C90" s="11">
        <v>5.95</v>
      </c>
      <c r="D90" s="11">
        <v>5.84</v>
      </c>
      <c r="E90" s="11">
        <v>2.48</v>
      </c>
    </row>
    <row r="91" spans="1:5">
      <c r="A91" s="11">
        <v>8.58</v>
      </c>
      <c r="B91" s="11">
        <v>7.42</v>
      </c>
      <c r="C91" s="11">
        <v>7.53</v>
      </c>
      <c r="D91" s="11">
        <v>9.77</v>
      </c>
      <c r="E91" s="11">
        <v>5.74</v>
      </c>
    </row>
    <row r="92" spans="1:5">
      <c r="A92" s="11">
        <v>10.75</v>
      </c>
      <c r="B92" s="11">
        <v>9.61</v>
      </c>
      <c r="C92" s="11">
        <v>6.15</v>
      </c>
      <c r="D92" s="11">
        <v>9.3800000000000008</v>
      </c>
      <c r="E92" s="11">
        <v>5.54</v>
      </c>
    </row>
    <row r="93" spans="1:5">
      <c r="A93" s="11">
        <v>7.89</v>
      </c>
      <c r="B93" s="11">
        <v>10.3</v>
      </c>
      <c r="C93" s="11">
        <v>6.14</v>
      </c>
      <c r="D93" s="11">
        <v>9.59</v>
      </c>
      <c r="E93" s="11">
        <v>5.65</v>
      </c>
    </row>
    <row r="94" spans="1:5">
      <c r="A94" s="11">
        <v>9.7799999999999994</v>
      </c>
      <c r="B94" s="11">
        <v>9.8699999999999992</v>
      </c>
      <c r="C94" s="11">
        <v>9.06</v>
      </c>
      <c r="D94" s="11">
        <v>8.48</v>
      </c>
      <c r="E94" s="11">
        <v>7.26</v>
      </c>
    </row>
    <row r="95" spans="1:5">
      <c r="A95" s="11">
        <v>9.74</v>
      </c>
      <c r="B95" s="11">
        <v>10.76</v>
      </c>
      <c r="C95" s="11">
        <v>8.4499999999999993</v>
      </c>
      <c r="D95" s="11">
        <v>8.7100000000000009</v>
      </c>
      <c r="E95" s="11">
        <v>5.69</v>
      </c>
    </row>
    <row r="96" spans="1:5">
      <c r="A96" s="11">
        <v>7.61</v>
      </c>
      <c r="B96" s="11">
        <v>7.36</v>
      </c>
      <c r="C96" s="11">
        <v>1.28</v>
      </c>
      <c r="D96" s="11">
        <v>8.7100000000000009</v>
      </c>
      <c r="E96" s="11">
        <v>6.29</v>
      </c>
    </row>
    <row r="97" spans="1:5">
      <c r="A97" s="11">
        <v>9.0500000000000007</v>
      </c>
      <c r="B97" s="11">
        <v>6.47</v>
      </c>
      <c r="C97" s="11">
        <v>6.14</v>
      </c>
      <c r="D97" s="11">
        <v>9</v>
      </c>
      <c r="E97" s="11">
        <v>1.07</v>
      </c>
    </row>
    <row r="98" spans="1:5">
      <c r="A98" s="11">
        <v>7.98</v>
      </c>
      <c r="B98" s="11">
        <v>8.36</v>
      </c>
      <c r="C98" s="11">
        <v>3</v>
      </c>
      <c r="D98" s="11">
        <v>9.08</v>
      </c>
      <c r="E98" s="11">
        <v>6.68</v>
      </c>
    </row>
    <row r="99" spans="1:5">
      <c r="A99" s="11">
        <v>8.23</v>
      </c>
      <c r="B99" s="11">
        <v>10.74</v>
      </c>
      <c r="C99" s="11">
        <v>5.04</v>
      </c>
      <c r="D99" s="11">
        <v>9.26</v>
      </c>
      <c r="E99" s="11">
        <v>6.4</v>
      </c>
    </row>
    <row r="100" spans="1:5">
      <c r="A100" s="11">
        <v>7.41</v>
      </c>
      <c r="B100" s="11">
        <v>10.57</v>
      </c>
      <c r="C100" s="11">
        <v>8.84</v>
      </c>
      <c r="D100" s="11">
        <v>10.25</v>
      </c>
      <c r="E100" s="11">
        <v>6.84</v>
      </c>
    </row>
    <row r="101" spans="1:5">
      <c r="A101" s="11">
        <v>9.6999999999999993</v>
      </c>
      <c r="B101" s="11">
        <v>10.039999999999999</v>
      </c>
      <c r="C101" s="11">
        <v>7.43</v>
      </c>
      <c r="D101" s="11">
        <v>8.8699999999999992</v>
      </c>
      <c r="E101" s="11">
        <v>4.67</v>
      </c>
    </row>
    <row r="102" spans="1:5">
      <c r="A102" s="11">
        <v>9.64</v>
      </c>
      <c r="B102" s="11">
        <v>10.210000000000001</v>
      </c>
      <c r="C102" s="11">
        <v>6.12</v>
      </c>
      <c r="D102" s="11">
        <v>7.49</v>
      </c>
      <c r="E102" s="11">
        <v>8.1199999999999992</v>
      </c>
    </row>
    <row r="103" spans="1:5">
      <c r="A103" s="11">
        <v>7.62</v>
      </c>
      <c r="B103" s="11">
        <v>9.07</v>
      </c>
      <c r="C103" s="11">
        <v>5.64</v>
      </c>
      <c r="D103" s="11">
        <v>8.74</v>
      </c>
      <c r="E103" s="11">
        <v>3.62</v>
      </c>
    </row>
    <row r="104" spans="1:5">
      <c r="A104" s="11">
        <v>11.36</v>
      </c>
      <c r="B104" s="11">
        <v>10.08</v>
      </c>
      <c r="C104" s="11">
        <v>4.91</v>
      </c>
      <c r="D104" s="11">
        <v>7.37</v>
      </c>
      <c r="E104" s="11">
        <v>6.5</v>
      </c>
    </row>
  </sheetData>
  <mergeCells count="4">
    <mergeCell ref="A1:A3"/>
    <mergeCell ref="B1:E1"/>
    <mergeCell ref="B2:C3"/>
    <mergeCell ref="D2: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5093C-8135-9040-8A23-AE822778FBC6}">
  <dimension ref="A1:Q7"/>
  <sheetViews>
    <sheetView workbookViewId="0">
      <selection activeCell="C45" sqref="C45"/>
    </sheetView>
  </sheetViews>
  <sheetFormatPr baseColWidth="10" defaultRowHeight="15.75"/>
  <cols>
    <col min="1" max="1" width="32.5" customWidth="1"/>
  </cols>
  <sheetData>
    <row r="1" spans="1:17">
      <c r="A1" s="74" t="s">
        <v>52</v>
      </c>
      <c r="B1" s="75" t="s">
        <v>10</v>
      </c>
      <c r="C1" s="75"/>
      <c r="D1" s="75"/>
      <c r="E1" s="75"/>
      <c r="F1" s="75"/>
      <c r="G1" s="75"/>
      <c r="H1" s="75"/>
      <c r="I1" s="75"/>
      <c r="J1" s="75"/>
      <c r="K1" s="75"/>
      <c r="L1" s="75"/>
      <c r="M1" s="75"/>
      <c r="N1" s="75"/>
      <c r="O1" s="75"/>
      <c r="P1" s="75"/>
      <c r="Q1" s="19"/>
    </row>
    <row r="2" spans="1:17">
      <c r="A2" s="74"/>
      <c r="B2" s="76" t="s">
        <v>6</v>
      </c>
      <c r="C2" s="77"/>
      <c r="D2" s="78"/>
      <c r="E2" s="79" t="s">
        <v>2</v>
      </c>
      <c r="F2" s="79"/>
      <c r="G2" s="79"/>
      <c r="H2" s="79"/>
      <c r="I2" s="79"/>
      <c r="J2" s="79"/>
      <c r="K2" s="79" t="s">
        <v>3</v>
      </c>
      <c r="L2" s="79"/>
      <c r="M2" s="79"/>
      <c r="N2" s="79"/>
      <c r="O2" s="79"/>
      <c r="P2" s="79"/>
      <c r="Q2" s="19"/>
    </row>
    <row r="3" spans="1:17">
      <c r="A3" s="74"/>
      <c r="B3" s="76"/>
      <c r="C3" s="77"/>
      <c r="D3" s="78"/>
      <c r="E3" s="80" t="s">
        <v>11</v>
      </c>
      <c r="F3" s="80"/>
      <c r="G3" s="81"/>
      <c r="H3" s="80" t="s">
        <v>12</v>
      </c>
      <c r="I3" s="80"/>
      <c r="J3" s="81"/>
      <c r="K3" s="80" t="s">
        <v>11</v>
      </c>
      <c r="L3" s="80"/>
      <c r="M3" s="81"/>
      <c r="N3" s="80" t="s">
        <v>12</v>
      </c>
      <c r="O3" s="80"/>
      <c r="P3" s="81"/>
      <c r="Q3" s="19"/>
    </row>
    <row r="4" spans="1:17">
      <c r="A4" s="26" t="s">
        <v>13</v>
      </c>
      <c r="B4" s="27">
        <v>1</v>
      </c>
      <c r="C4" s="27">
        <v>2</v>
      </c>
      <c r="D4" s="28">
        <v>3</v>
      </c>
      <c r="E4" s="27">
        <v>1</v>
      </c>
      <c r="F4" s="27">
        <v>2</v>
      </c>
      <c r="G4" s="28">
        <v>3</v>
      </c>
      <c r="H4" s="27">
        <v>1</v>
      </c>
      <c r="I4" s="27">
        <v>2</v>
      </c>
      <c r="J4" s="28">
        <v>3</v>
      </c>
      <c r="K4" s="27">
        <v>1</v>
      </c>
      <c r="L4" s="27">
        <v>2</v>
      </c>
      <c r="M4" s="28">
        <v>3</v>
      </c>
      <c r="N4" s="27">
        <v>1</v>
      </c>
      <c r="O4" s="27">
        <v>2</v>
      </c>
      <c r="P4" s="28">
        <v>3</v>
      </c>
      <c r="Q4" s="29" t="s">
        <v>14</v>
      </c>
    </row>
    <row r="5" spans="1:17">
      <c r="A5" s="30" t="s">
        <v>15</v>
      </c>
      <c r="B5" s="15">
        <v>95.522388059701498</v>
      </c>
      <c r="C5" s="15">
        <v>97.637795275590548</v>
      </c>
      <c r="D5" s="15">
        <v>97.222222222222229</v>
      </c>
      <c r="E5" s="15">
        <v>95.62841530054645</v>
      </c>
      <c r="F5" s="15">
        <v>95.294117647058826</v>
      </c>
      <c r="G5" s="15">
        <v>91.139240506329116</v>
      </c>
      <c r="H5" s="15">
        <v>79.601990049751237</v>
      </c>
      <c r="I5" s="15">
        <v>78.409090909090907</v>
      </c>
      <c r="J5" s="15">
        <v>82.758620689655174</v>
      </c>
      <c r="K5" s="15">
        <v>92.48554913294798</v>
      </c>
      <c r="L5" s="15">
        <v>89.189189189189193</v>
      </c>
      <c r="M5" s="15">
        <v>93.939393939393938</v>
      </c>
      <c r="N5" s="15">
        <v>82.8125</v>
      </c>
      <c r="O5" s="15">
        <v>78.84615384615384</v>
      </c>
      <c r="P5" s="15">
        <v>77.777777777777771</v>
      </c>
      <c r="Q5" s="19"/>
    </row>
    <row r="6" spans="1:17">
      <c r="A6" s="30" t="s">
        <v>53</v>
      </c>
      <c r="B6" s="15">
        <v>1.4925373134328359</v>
      </c>
      <c r="C6" s="15">
        <v>0.78740157480314965</v>
      </c>
      <c r="D6" s="15">
        <v>2.0833333333333335</v>
      </c>
      <c r="E6" s="15">
        <v>2.7322404371584699</v>
      </c>
      <c r="F6" s="15">
        <v>2.3529411764705883</v>
      </c>
      <c r="G6" s="15">
        <v>6.3291139240506329</v>
      </c>
      <c r="H6" s="15">
        <v>14.427860696517413</v>
      </c>
      <c r="I6" s="15">
        <v>10.795454545454545</v>
      </c>
      <c r="J6" s="15">
        <v>13.103448275862069</v>
      </c>
      <c r="K6" s="15">
        <v>3.4682080924855492</v>
      </c>
      <c r="L6" s="15">
        <v>5.9459459459459456</v>
      </c>
      <c r="M6" s="15">
        <v>6.0606060606060606</v>
      </c>
      <c r="N6" s="15">
        <v>10.15625</v>
      </c>
      <c r="O6" s="15">
        <v>14.102564102564102</v>
      </c>
      <c r="P6" s="15">
        <v>16.666666666666668</v>
      </c>
      <c r="Q6" s="19"/>
    </row>
    <row r="7" spans="1:17">
      <c r="A7" s="30" t="s">
        <v>54</v>
      </c>
      <c r="B7" s="15">
        <v>2.9850746268656718</v>
      </c>
      <c r="C7" s="15">
        <v>1.5748031496062993</v>
      </c>
      <c r="D7" s="15">
        <v>0.69444444444444442</v>
      </c>
      <c r="E7" s="15">
        <v>1.639344262295082</v>
      </c>
      <c r="F7" s="15">
        <v>2.3529411764705883</v>
      </c>
      <c r="G7" s="15">
        <v>2.5316455696202533</v>
      </c>
      <c r="H7" s="15">
        <v>5.9701492537313436</v>
      </c>
      <c r="I7" s="15">
        <v>10.795454545454545</v>
      </c>
      <c r="J7" s="15">
        <v>4.1379310344827589</v>
      </c>
      <c r="K7" s="15">
        <v>4.0462427745664744</v>
      </c>
      <c r="L7" s="15">
        <v>4.8648648648648649</v>
      </c>
      <c r="M7" s="15">
        <v>0</v>
      </c>
      <c r="N7" s="15">
        <v>7.03125</v>
      </c>
      <c r="O7" s="15">
        <v>7.0512820512820511</v>
      </c>
      <c r="P7" s="15">
        <v>5.5555555555555554</v>
      </c>
      <c r="Q7" s="19"/>
    </row>
  </sheetData>
  <mergeCells count="9">
    <mergeCell ref="A1:A3"/>
    <mergeCell ref="B1:P1"/>
    <mergeCell ref="B2:D3"/>
    <mergeCell ref="E2:J2"/>
    <mergeCell ref="K2:P2"/>
    <mergeCell ref="E3:G3"/>
    <mergeCell ref="H3:J3"/>
    <mergeCell ref="K3:M3"/>
    <mergeCell ref="N3:P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DA0AC-CBF3-C749-AF55-4EE4B4D15BBB}">
  <dimension ref="A1:U63"/>
  <sheetViews>
    <sheetView workbookViewId="0">
      <selection sqref="A1:J1"/>
    </sheetView>
  </sheetViews>
  <sheetFormatPr baseColWidth="10" defaultRowHeight="15.75"/>
  <sheetData>
    <row r="1" spans="1:21">
      <c r="A1" s="82" t="s">
        <v>19</v>
      </c>
      <c r="B1" s="82"/>
      <c r="C1" s="82"/>
      <c r="D1" s="82"/>
      <c r="E1" s="82"/>
      <c r="F1" s="82"/>
      <c r="G1" s="82"/>
      <c r="H1" s="82"/>
      <c r="I1" s="82"/>
      <c r="J1" s="82"/>
      <c r="L1" s="82" t="s">
        <v>19</v>
      </c>
      <c r="M1" s="82"/>
      <c r="N1" s="82"/>
      <c r="O1" s="82"/>
      <c r="P1" s="82"/>
      <c r="Q1" s="82"/>
      <c r="R1" s="82"/>
      <c r="S1" s="82"/>
      <c r="T1" s="82"/>
      <c r="U1" s="82"/>
    </row>
    <row r="2" spans="1:21">
      <c r="A2" s="79" t="s">
        <v>20</v>
      </c>
      <c r="B2" s="79"/>
      <c r="C2" s="79"/>
      <c r="D2" s="79"/>
      <c r="E2" s="79"/>
      <c r="F2" s="79"/>
      <c r="G2" s="79"/>
      <c r="H2" s="79"/>
      <c r="I2" s="79"/>
      <c r="J2" s="79"/>
      <c r="L2" s="79" t="s">
        <v>21</v>
      </c>
      <c r="M2" s="79"/>
      <c r="N2" s="79"/>
      <c r="O2" s="79"/>
      <c r="P2" s="79"/>
      <c r="Q2" s="79"/>
      <c r="R2" s="79"/>
      <c r="S2" s="79"/>
      <c r="T2" s="79"/>
      <c r="U2" s="79"/>
    </row>
    <row r="3" spans="1:21">
      <c r="A3" s="13">
        <v>1</v>
      </c>
      <c r="B3" s="13">
        <v>2</v>
      </c>
      <c r="C3" s="13">
        <v>3</v>
      </c>
      <c r="D3" s="13">
        <v>4</v>
      </c>
      <c r="E3" s="13">
        <v>5</v>
      </c>
      <c r="F3" s="13">
        <v>6</v>
      </c>
      <c r="G3" s="13">
        <v>7</v>
      </c>
      <c r="H3" s="13">
        <v>8</v>
      </c>
      <c r="I3" s="13">
        <v>9</v>
      </c>
      <c r="J3" s="13">
        <v>10</v>
      </c>
      <c r="L3" s="13">
        <v>1</v>
      </c>
      <c r="M3" s="13">
        <v>2</v>
      </c>
      <c r="N3" s="13">
        <v>3</v>
      </c>
      <c r="O3" s="13">
        <v>4</v>
      </c>
      <c r="P3" s="13">
        <v>5</v>
      </c>
      <c r="Q3" s="13">
        <v>6</v>
      </c>
      <c r="R3" s="13">
        <v>7</v>
      </c>
      <c r="S3" s="13">
        <v>8</v>
      </c>
      <c r="T3" s="13">
        <v>9</v>
      </c>
      <c r="U3" s="13">
        <v>10</v>
      </c>
    </row>
    <row r="4" spans="1:21">
      <c r="A4" s="14">
        <v>3.48</v>
      </c>
      <c r="B4" s="14">
        <v>4.62</v>
      </c>
      <c r="C4" s="14">
        <v>4.4800000000000004</v>
      </c>
      <c r="D4" s="14">
        <v>4.17</v>
      </c>
      <c r="E4" s="14">
        <v>6.33</v>
      </c>
      <c r="F4" s="14">
        <v>4.37</v>
      </c>
      <c r="G4" s="14">
        <v>5.09</v>
      </c>
      <c r="H4" s="14">
        <v>6.95</v>
      </c>
      <c r="I4" s="14">
        <v>5.86</v>
      </c>
      <c r="J4" s="14">
        <v>5.89</v>
      </c>
      <c r="L4" s="14">
        <v>4.05</v>
      </c>
      <c r="M4" s="14">
        <v>2.5299999999999998</v>
      </c>
      <c r="N4" s="14">
        <v>5.73</v>
      </c>
      <c r="O4" s="14">
        <v>2.02</v>
      </c>
      <c r="P4" s="14">
        <v>1.82</v>
      </c>
      <c r="Q4" s="14">
        <v>5.88</v>
      </c>
      <c r="R4" s="14">
        <v>2.91</v>
      </c>
      <c r="S4" s="14">
        <v>1.35</v>
      </c>
      <c r="T4" s="14">
        <v>2.5299999999999998</v>
      </c>
      <c r="U4" s="14">
        <v>3.92</v>
      </c>
    </row>
    <row r="5" spans="1:21">
      <c r="A5" s="14">
        <v>3.43</v>
      </c>
      <c r="B5" s="14">
        <v>4.79</v>
      </c>
      <c r="C5" s="14">
        <v>4.53</v>
      </c>
      <c r="D5" s="14">
        <v>4.26</v>
      </c>
      <c r="E5" s="14">
        <v>6.22</v>
      </c>
      <c r="F5" s="14">
        <v>4.45</v>
      </c>
      <c r="G5" s="14">
        <v>5.01</v>
      </c>
      <c r="H5" s="14">
        <v>6.95</v>
      </c>
      <c r="I5" s="14">
        <v>6.01</v>
      </c>
      <c r="J5" s="14">
        <v>5.64</v>
      </c>
      <c r="L5" s="14">
        <v>4.07</v>
      </c>
      <c r="M5" s="14">
        <v>2.58</v>
      </c>
      <c r="N5" s="14">
        <v>5.18</v>
      </c>
      <c r="O5" s="14">
        <v>1.85</v>
      </c>
      <c r="P5" s="14">
        <v>1.6</v>
      </c>
      <c r="Q5" s="14">
        <v>5.76</v>
      </c>
      <c r="R5" s="14">
        <v>2.63</v>
      </c>
      <c r="S5" s="14">
        <v>1.44</v>
      </c>
      <c r="T5" s="14">
        <v>2.09</v>
      </c>
      <c r="U5" s="14">
        <v>4.0999999999999996</v>
      </c>
    </row>
    <row r="6" spans="1:21">
      <c r="A6" s="14">
        <v>3.38</v>
      </c>
      <c r="B6" s="14">
        <v>4.5999999999999996</v>
      </c>
      <c r="C6" s="14">
        <v>4.32</v>
      </c>
      <c r="D6" s="14">
        <v>4.29</v>
      </c>
      <c r="E6" s="14">
        <v>6.27</v>
      </c>
      <c r="F6" s="14">
        <v>4.53</v>
      </c>
      <c r="G6" s="14">
        <v>4.92</v>
      </c>
      <c r="H6" s="14">
        <v>6.89</v>
      </c>
      <c r="I6" s="14">
        <v>6.31</v>
      </c>
      <c r="J6" s="14">
        <v>5.77</v>
      </c>
      <c r="L6" s="14">
        <v>3.89</v>
      </c>
      <c r="M6" s="14">
        <v>2.23</v>
      </c>
      <c r="N6" s="14">
        <v>5.22</v>
      </c>
      <c r="O6" s="14">
        <v>1.84</v>
      </c>
      <c r="P6" s="14">
        <v>1.57</v>
      </c>
      <c r="Q6" s="14">
        <v>5.22</v>
      </c>
      <c r="R6" s="14">
        <v>2.52</v>
      </c>
      <c r="S6" s="14">
        <v>1.24</v>
      </c>
      <c r="T6" s="14">
        <v>1.69</v>
      </c>
      <c r="U6" s="14">
        <v>4.3099999999999996</v>
      </c>
    </row>
    <row r="7" spans="1:21">
      <c r="A7" s="14">
        <v>3.16</v>
      </c>
      <c r="B7" s="14">
        <v>4.55</v>
      </c>
      <c r="C7" s="14">
        <v>4.3600000000000003</v>
      </c>
      <c r="D7" s="14">
        <v>4.13</v>
      </c>
      <c r="E7" s="14">
        <v>6.29</v>
      </c>
      <c r="F7" s="14">
        <v>4.33</v>
      </c>
      <c r="G7" s="14">
        <v>4.93</v>
      </c>
      <c r="H7" s="14">
        <v>6.61</v>
      </c>
      <c r="I7" s="14">
        <v>6.37</v>
      </c>
      <c r="J7" s="14">
        <v>5.59</v>
      </c>
      <c r="L7" s="14">
        <v>4.25</v>
      </c>
      <c r="M7" s="14">
        <v>2.4700000000000002</v>
      </c>
      <c r="N7" s="14">
        <v>5.54</v>
      </c>
      <c r="O7" s="14">
        <v>2.0699999999999998</v>
      </c>
      <c r="P7" s="14">
        <v>1.62</v>
      </c>
      <c r="Q7" s="14">
        <v>5.45</v>
      </c>
      <c r="R7" s="14">
        <v>2.58</v>
      </c>
      <c r="S7" s="14">
        <v>1.66</v>
      </c>
      <c r="T7" s="14">
        <v>1.32</v>
      </c>
      <c r="U7" s="14">
        <v>3.94</v>
      </c>
    </row>
    <row r="8" spans="1:21">
      <c r="A8" s="14">
        <v>3.33</v>
      </c>
      <c r="B8" s="14">
        <v>4.5999999999999996</v>
      </c>
      <c r="C8" s="14">
        <v>4.22</v>
      </c>
      <c r="D8" s="14">
        <v>4.24</v>
      </c>
      <c r="E8" s="14">
        <v>6.27</v>
      </c>
      <c r="F8" s="14">
        <v>4.41</v>
      </c>
      <c r="G8" s="14">
        <v>4.9400000000000004</v>
      </c>
      <c r="H8" s="14">
        <v>6.6</v>
      </c>
      <c r="I8" s="14">
        <v>5.84</v>
      </c>
      <c r="J8" s="14">
        <v>6.13</v>
      </c>
      <c r="L8" s="14">
        <v>3.89</v>
      </c>
      <c r="M8" s="14">
        <v>2.85</v>
      </c>
      <c r="N8" s="14">
        <v>5.5</v>
      </c>
      <c r="O8" s="14">
        <v>2</v>
      </c>
      <c r="P8" s="14">
        <v>1.44</v>
      </c>
      <c r="Q8" s="14">
        <v>5.78</v>
      </c>
      <c r="R8" s="14">
        <v>2.4500000000000002</v>
      </c>
      <c r="S8" s="14">
        <v>1.79</v>
      </c>
      <c r="T8" s="14">
        <v>1.17</v>
      </c>
      <c r="U8" s="14">
        <v>3.98</v>
      </c>
    </row>
    <row r="9" spans="1:21">
      <c r="A9" s="14">
        <v>3.04</v>
      </c>
      <c r="B9" s="14">
        <v>4.6500000000000004</v>
      </c>
      <c r="C9" s="14">
        <v>4.3499999999999996</v>
      </c>
      <c r="D9" s="14">
        <v>4.2300000000000004</v>
      </c>
      <c r="E9" s="14">
        <v>6.04</v>
      </c>
      <c r="F9" s="14">
        <v>4.62</v>
      </c>
      <c r="G9" s="14">
        <v>4.8</v>
      </c>
      <c r="H9" s="14">
        <v>6.72</v>
      </c>
      <c r="I9" s="14">
        <v>5.92</v>
      </c>
      <c r="J9" s="14">
        <v>5.97</v>
      </c>
      <c r="L9" s="14">
        <v>3.81</v>
      </c>
      <c r="M9" s="14">
        <v>2.71</v>
      </c>
      <c r="N9" s="14">
        <v>5.37</v>
      </c>
      <c r="O9" s="14">
        <v>2.41</v>
      </c>
      <c r="P9" s="14">
        <v>1.3</v>
      </c>
      <c r="Q9" s="14">
        <v>4.9800000000000004</v>
      </c>
      <c r="R9" s="14">
        <v>2.68</v>
      </c>
      <c r="S9" s="14">
        <v>1.57</v>
      </c>
      <c r="T9" s="14">
        <v>0.75553999999999999</v>
      </c>
      <c r="U9" s="14">
        <v>4.53</v>
      </c>
    </row>
    <row r="10" spans="1:21">
      <c r="A10" s="14">
        <v>3.21</v>
      </c>
      <c r="B10" s="14">
        <v>4.6399999999999997</v>
      </c>
      <c r="C10" s="14">
        <v>4.3099999999999996</v>
      </c>
      <c r="D10" s="14">
        <v>3.97</v>
      </c>
      <c r="E10" s="14">
        <v>6.16</v>
      </c>
      <c r="F10" s="14">
        <v>4.24</v>
      </c>
      <c r="G10" s="14">
        <v>4.8</v>
      </c>
      <c r="H10" s="14">
        <v>6.89</v>
      </c>
      <c r="I10" s="14">
        <v>6.16</v>
      </c>
      <c r="J10" s="14">
        <v>5.85</v>
      </c>
      <c r="L10" s="14">
        <v>4.3600000000000003</v>
      </c>
      <c r="M10" s="14">
        <v>2.54</v>
      </c>
      <c r="N10" s="14">
        <v>5.27</v>
      </c>
      <c r="O10" s="14">
        <v>2.11</v>
      </c>
      <c r="P10" s="14">
        <v>1.19</v>
      </c>
      <c r="Q10" s="14">
        <v>5.31</v>
      </c>
      <c r="R10" s="14">
        <v>2.9</v>
      </c>
      <c r="S10" s="14">
        <v>1.28</v>
      </c>
      <c r="T10" s="14">
        <v>0.96633000000000002</v>
      </c>
      <c r="U10" s="14">
        <v>4.2</v>
      </c>
    </row>
    <row r="11" spans="1:21">
      <c r="A11" s="14">
        <v>3.2</v>
      </c>
      <c r="B11" s="14">
        <v>4.62</v>
      </c>
      <c r="C11" s="14">
        <v>4.4400000000000004</v>
      </c>
      <c r="D11" s="14">
        <v>4</v>
      </c>
      <c r="E11" s="14">
        <v>6.12</v>
      </c>
      <c r="F11" s="14">
        <v>4.41</v>
      </c>
      <c r="G11" s="14">
        <v>5.1100000000000003</v>
      </c>
      <c r="H11" s="14">
        <v>6.77</v>
      </c>
      <c r="I11" s="14">
        <v>6.39</v>
      </c>
      <c r="J11" s="14">
        <v>5.83</v>
      </c>
      <c r="L11" s="14">
        <v>4.18</v>
      </c>
      <c r="M11" s="14">
        <v>2.76</v>
      </c>
      <c r="N11" s="14">
        <v>5.59</v>
      </c>
      <c r="O11" s="14">
        <v>2.02</v>
      </c>
      <c r="P11" s="14">
        <v>1.17</v>
      </c>
      <c r="Q11" s="14">
        <v>4.54</v>
      </c>
      <c r="R11" s="14">
        <v>2.93</v>
      </c>
      <c r="S11" s="14">
        <v>1.08</v>
      </c>
      <c r="T11" s="14">
        <v>0.75555000000000005</v>
      </c>
      <c r="U11" s="14">
        <v>4.24</v>
      </c>
    </row>
    <row r="12" spans="1:21">
      <c r="A12" s="14">
        <v>3.11</v>
      </c>
      <c r="B12" s="14">
        <v>4.62</v>
      </c>
      <c r="C12" s="14">
        <v>4.0999999999999996</v>
      </c>
      <c r="D12" s="14">
        <v>4</v>
      </c>
      <c r="E12" s="14">
        <v>5.98</v>
      </c>
      <c r="F12" s="14">
        <v>4.54</v>
      </c>
      <c r="G12" s="14">
        <v>5.15</v>
      </c>
      <c r="H12" s="14">
        <v>6.77</v>
      </c>
      <c r="I12" s="14">
        <v>6.41</v>
      </c>
      <c r="J12" s="14">
        <v>5.89</v>
      </c>
      <c r="L12" s="14">
        <v>3.95</v>
      </c>
      <c r="M12" s="14">
        <v>2.39</v>
      </c>
      <c r="N12" s="14">
        <v>5.2</v>
      </c>
      <c r="O12" s="14">
        <v>1.94</v>
      </c>
      <c r="P12" s="14">
        <v>1.31</v>
      </c>
      <c r="Q12" s="14">
        <v>4.2300000000000004</v>
      </c>
      <c r="R12" s="14">
        <v>2.9</v>
      </c>
      <c r="S12" s="14">
        <v>1.68</v>
      </c>
      <c r="T12" s="14">
        <v>0.84991000000000005</v>
      </c>
      <c r="U12" s="14">
        <v>4.46</v>
      </c>
    </row>
    <row r="13" spans="1:21">
      <c r="A13" s="14">
        <v>3.25</v>
      </c>
      <c r="B13" s="14">
        <v>4.66</v>
      </c>
      <c r="C13" s="14">
        <v>4.17</v>
      </c>
      <c r="D13" s="14">
        <v>4.07</v>
      </c>
      <c r="E13" s="14">
        <v>6.16</v>
      </c>
      <c r="F13" s="14">
        <v>4.41</v>
      </c>
      <c r="G13" s="14">
        <v>5.05</v>
      </c>
      <c r="H13" s="14">
        <v>6.71</v>
      </c>
      <c r="I13" s="14">
        <v>6.29</v>
      </c>
      <c r="J13" s="14">
        <v>6.01</v>
      </c>
      <c r="L13" s="14">
        <v>4.04</v>
      </c>
      <c r="M13" s="14">
        <v>2.2799999999999998</v>
      </c>
      <c r="N13" s="14">
        <v>4.87</v>
      </c>
      <c r="O13" s="14">
        <v>1.85</v>
      </c>
      <c r="P13" s="14">
        <v>1.44</v>
      </c>
      <c r="Q13" s="14">
        <v>3.91</v>
      </c>
      <c r="R13" s="14">
        <v>2.14</v>
      </c>
      <c r="S13" s="14">
        <v>1.24</v>
      </c>
      <c r="T13" s="14">
        <v>0.97360000000000002</v>
      </c>
      <c r="U13" s="14">
        <v>4.03</v>
      </c>
    </row>
    <row r="14" spans="1:21">
      <c r="A14" s="14">
        <v>3.16</v>
      </c>
      <c r="B14" s="14">
        <v>4.6100000000000003</v>
      </c>
      <c r="C14" s="14">
        <v>4.18</v>
      </c>
      <c r="D14" s="14">
        <v>4.05</v>
      </c>
      <c r="E14" s="14">
        <v>5.86</v>
      </c>
      <c r="F14" s="14">
        <v>4.37</v>
      </c>
      <c r="G14" s="14">
        <v>5.18</v>
      </c>
      <c r="H14" s="14">
        <v>6.6</v>
      </c>
      <c r="I14" s="14">
        <v>6.83</v>
      </c>
      <c r="J14" s="14">
        <v>5.84</v>
      </c>
      <c r="L14" s="14">
        <v>3.62</v>
      </c>
      <c r="M14" s="14">
        <v>2.2599999999999998</v>
      </c>
      <c r="N14" s="14">
        <v>4.93</v>
      </c>
      <c r="O14" s="14">
        <v>1.85</v>
      </c>
      <c r="P14" s="14">
        <v>1.1299999999999999</v>
      </c>
      <c r="Q14" s="14">
        <v>3.92</v>
      </c>
      <c r="R14" s="14">
        <v>3.02</v>
      </c>
      <c r="S14" s="14">
        <v>0.95716000000000001</v>
      </c>
      <c r="T14" s="14">
        <v>0.77398999999999996</v>
      </c>
      <c r="U14" s="14">
        <v>4.21</v>
      </c>
    </row>
    <row r="15" spans="1:21">
      <c r="A15" s="14">
        <v>3.27</v>
      </c>
      <c r="B15" s="14">
        <v>4.45</v>
      </c>
      <c r="C15" s="14">
        <v>4</v>
      </c>
      <c r="D15" s="14">
        <v>4.24</v>
      </c>
      <c r="E15" s="14">
        <v>5.97</v>
      </c>
      <c r="F15" s="14">
        <v>4.45</v>
      </c>
      <c r="G15" s="14">
        <v>4.99</v>
      </c>
      <c r="H15" s="14">
        <v>6.72</v>
      </c>
      <c r="I15" s="14">
        <v>6.75</v>
      </c>
      <c r="J15" s="14">
        <v>6.07</v>
      </c>
      <c r="L15" s="14">
        <v>4</v>
      </c>
      <c r="M15" s="14">
        <v>2.0299999999999998</v>
      </c>
      <c r="N15" s="14">
        <v>5.18</v>
      </c>
      <c r="O15" s="14">
        <v>1.94</v>
      </c>
      <c r="P15" s="14">
        <v>0.98199999999999998</v>
      </c>
      <c r="Q15" s="14">
        <v>3.95</v>
      </c>
      <c r="R15" s="14">
        <v>2.65</v>
      </c>
      <c r="S15" s="14">
        <v>1.31</v>
      </c>
      <c r="T15" s="14">
        <v>0.63934999999999997</v>
      </c>
      <c r="U15" s="14">
        <v>3.86</v>
      </c>
    </row>
    <row r="16" spans="1:21">
      <c r="A16" s="14">
        <v>3.25</v>
      </c>
      <c r="B16" s="14">
        <v>4.53</v>
      </c>
      <c r="C16" s="14">
        <v>4</v>
      </c>
      <c r="D16" s="14">
        <v>4.26</v>
      </c>
      <c r="E16" s="14">
        <v>6.02</v>
      </c>
      <c r="F16" s="14">
        <v>4.49</v>
      </c>
      <c r="G16" s="14">
        <v>5.18</v>
      </c>
      <c r="H16" s="14">
        <v>6.71</v>
      </c>
      <c r="I16" s="14">
        <v>6.97</v>
      </c>
      <c r="J16" s="14">
        <v>5.85</v>
      </c>
      <c r="L16" s="14">
        <v>4.54</v>
      </c>
      <c r="M16" s="14">
        <v>1.66</v>
      </c>
      <c r="N16" s="14">
        <v>4.83</v>
      </c>
      <c r="O16" s="14">
        <v>1.77</v>
      </c>
      <c r="P16" s="14">
        <v>0.68300000000000005</v>
      </c>
      <c r="Q16" s="14">
        <v>3.99</v>
      </c>
      <c r="R16" s="14">
        <v>2.41</v>
      </c>
      <c r="S16" s="14">
        <v>0.79640999999999995</v>
      </c>
      <c r="T16" s="14">
        <v>0.37544</v>
      </c>
      <c r="U16" s="14">
        <v>4.08</v>
      </c>
    </row>
    <row r="17" spans="1:21">
      <c r="A17" s="14">
        <v>3.34</v>
      </c>
      <c r="B17" s="14">
        <v>4.62</v>
      </c>
      <c r="C17" s="14">
        <v>3.8</v>
      </c>
      <c r="D17" s="14">
        <v>4.2</v>
      </c>
      <c r="E17" s="14">
        <v>6.04</v>
      </c>
      <c r="F17" s="14">
        <v>4.53</v>
      </c>
      <c r="G17" s="14">
        <v>5.39</v>
      </c>
      <c r="H17" s="14">
        <v>6.84</v>
      </c>
      <c r="I17" s="14">
        <v>7.04</v>
      </c>
      <c r="J17" s="14">
        <v>6.08</v>
      </c>
      <c r="L17" s="14">
        <v>4.47</v>
      </c>
      <c r="M17" s="14">
        <v>1.38</v>
      </c>
      <c r="N17" s="14">
        <v>5.01</v>
      </c>
      <c r="O17" s="14">
        <v>1.75</v>
      </c>
      <c r="P17" s="14">
        <v>0.83299999999999996</v>
      </c>
      <c r="Q17" s="14">
        <v>4.43</v>
      </c>
      <c r="R17" s="14">
        <v>2.2200000000000002</v>
      </c>
      <c r="S17" s="14">
        <v>0.51063999999999998</v>
      </c>
      <c r="T17" s="14">
        <v>0.71231999999999995</v>
      </c>
      <c r="U17" s="14">
        <v>3.61</v>
      </c>
    </row>
    <row r="18" spans="1:21">
      <c r="A18" s="14">
        <v>3.67</v>
      </c>
      <c r="B18" s="14">
        <v>4.59</v>
      </c>
      <c r="C18" s="14">
        <v>4.34</v>
      </c>
      <c r="D18" s="14">
        <v>4.13</v>
      </c>
      <c r="E18" s="14">
        <v>5.97</v>
      </c>
      <c r="F18" s="14">
        <v>4.49</v>
      </c>
      <c r="G18" s="14">
        <v>5.25</v>
      </c>
      <c r="H18" s="14">
        <v>6.72</v>
      </c>
      <c r="I18" s="14">
        <v>7.05</v>
      </c>
      <c r="J18" s="14">
        <v>6.38</v>
      </c>
      <c r="L18" s="14">
        <v>3.89</v>
      </c>
      <c r="M18" s="14">
        <v>1.78</v>
      </c>
      <c r="N18" s="14">
        <v>4.97</v>
      </c>
      <c r="O18" s="14">
        <v>1.72</v>
      </c>
      <c r="P18" s="14">
        <v>0.67600000000000005</v>
      </c>
      <c r="Q18" s="14">
        <v>4.74</v>
      </c>
      <c r="R18" s="14">
        <v>1.84</v>
      </c>
      <c r="S18" s="14">
        <v>0.16789999999999999</v>
      </c>
      <c r="T18" s="14">
        <v>0.69479000000000002</v>
      </c>
      <c r="U18" s="14">
        <v>3.23</v>
      </c>
    </row>
    <row r="19" spans="1:21">
      <c r="A19" s="14">
        <v>3.74</v>
      </c>
      <c r="B19" s="14">
        <v>4.49</v>
      </c>
      <c r="C19" s="14">
        <v>4.12</v>
      </c>
      <c r="D19" s="14">
        <v>4.1900000000000004</v>
      </c>
      <c r="E19" s="14">
        <v>5.99</v>
      </c>
      <c r="F19" s="14">
        <v>4.37</v>
      </c>
      <c r="G19" s="14">
        <v>5.15</v>
      </c>
      <c r="H19" s="14">
        <v>6.66</v>
      </c>
      <c r="I19" s="14">
        <v>6.69</v>
      </c>
      <c r="J19" s="14">
        <v>6.27</v>
      </c>
      <c r="L19" s="14">
        <v>3.71</v>
      </c>
      <c r="M19" s="14">
        <v>1.41</v>
      </c>
      <c r="N19" s="14">
        <v>4.59</v>
      </c>
      <c r="O19" s="14">
        <v>1.48</v>
      </c>
      <c r="P19" s="14">
        <v>0.79600000000000004</v>
      </c>
      <c r="Q19" s="14">
        <v>5.09</v>
      </c>
      <c r="R19" s="14">
        <v>1.69</v>
      </c>
      <c r="S19" s="14">
        <v>0.47950999999999999</v>
      </c>
      <c r="T19" s="14">
        <v>1.04</v>
      </c>
      <c r="U19" s="14">
        <v>3.15</v>
      </c>
    </row>
    <row r="20" spans="1:21">
      <c r="A20" s="14">
        <v>3.82</v>
      </c>
      <c r="B20" s="14">
        <v>4.51</v>
      </c>
      <c r="C20" s="14">
        <v>4.3600000000000003</v>
      </c>
      <c r="D20" s="14">
        <v>4.18</v>
      </c>
      <c r="E20" s="14">
        <v>5.99</v>
      </c>
      <c r="F20" s="14">
        <v>4.46</v>
      </c>
      <c r="G20" s="14">
        <v>5</v>
      </c>
      <c r="H20" s="14">
        <v>6.67</v>
      </c>
      <c r="I20" s="14">
        <v>6.93</v>
      </c>
      <c r="J20" s="14">
        <v>6.25</v>
      </c>
      <c r="L20" s="14">
        <v>4.3899999999999997</v>
      </c>
      <c r="M20" s="14">
        <v>2.21</v>
      </c>
      <c r="N20" s="14">
        <v>5.18</v>
      </c>
      <c r="O20" s="14">
        <v>1.75</v>
      </c>
      <c r="P20" s="14">
        <v>0.72199999999999998</v>
      </c>
      <c r="Q20" s="14">
        <v>5.04</v>
      </c>
      <c r="R20" s="14">
        <v>2.02</v>
      </c>
      <c r="S20" s="14">
        <v>0.26547999999999999</v>
      </c>
      <c r="T20" s="14">
        <v>1.18</v>
      </c>
      <c r="U20" s="14">
        <v>3.11</v>
      </c>
    </row>
    <row r="21" spans="1:21">
      <c r="A21" s="14">
        <v>3.43</v>
      </c>
      <c r="B21" s="14">
        <v>4.76</v>
      </c>
      <c r="C21" s="14">
        <v>4.41</v>
      </c>
      <c r="D21" s="14">
        <v>4.29</v>
      </c>
      <c r="E21" s="14">
        <v>6.15</v>
      </c>
      <c r="F21" s="14">
        <v>4.49</v>
      </c>
      <c r="G21" s="14">
        <v>5.0199999999999996</v>
      </c>
      <c r="H21" s="14">
        <v>6.72</v>
      </c>
      <c r="I21" s="14">
        <v>7.01</v>
      </c>
      <c r="J21" s="14">
        <v>6.31</v>
      </c>
      <c r="L21" s="14">
        <v>4.04</v>
      </c>
      <c r="M21" s="14">
        <v>1.97</v>
      </c>
      <c r="N21" s="14">
        <v>5.03</v>
      </c>
      <c r="O21" s="14">
        <v>1.66</v>
      </c>
      <c r="P21" s="14">
        <v>0.41899999999999998</v>
      </c>
      <c r="Q21" s="14">
        <v>4.6900000000000004</v>
      </c>
      <c r="R21" s="14">
        <v>1.52</v>
      </c>
      <c r="S21" s="14">
        <v>0.57628000000000001</v>
      </c>
      <c r="T21" s="14">
        <v>0.58765000000000001</v>
      </c>
      <c r="U21" s="14">
        <v>3.28</v>
      </c>
    </row>
    <row r="22" spans="1:21">
      <c r="A22" s="14">
        <v>3.24</v>
      </c>
      <c r="B22" s="14">
        <v>4.55</v>
      </c>
      <c r="C22" s="14">
        <v>4.29</v>
      </c>
      <c r="D22" s="14">
        <v>4.3099999999999996</v>
      </c>
      <c r="E22" s="14">
        <v>6.28</v>
      </c>
      <c r="F22" s="14">
        <v>4.37</v>
      </c>
      <c r="G22" s="14">
        <v>4.97</v>
      </c>
      <c r="H22" s="14">
        <v>6.84</v>
      </c>
      <c r="I22" s="14">
        <v>6.84</v>
      </c>
      <c r="J22" s="14">
        <v>6.07</v>
      </c>
      <c r="L22" s="14">
        <v>4.0199999999999996</v>
      </c>
      <c r="M22" s="14">
        <v>2.15</v>
      </c>
      <c r="N22" s="14">
        <v>5.47</v>
      </c>
      <c r="O22" s="14">
        <v>1.38</v>
      </c>
      <c r="P22" s="14">
        <v>0.51</v>
      </c>
      <c r="Q22" s="14">
        <v>5.01</v>
      </c>
      <c r="R22" s="14">
        <v>2.1800000000000002</v>
      </c>
      <c r="S22" s="14">
        <v>0.68523000000000001</v>
      </c>
      <c r="T22" s="14">
        <v>0.53095000000000003</v>
      </c>
      <c r="U22" s="14">
        <v>3.23</v>
      </c>
    </row>
    <row r="23" spans="1:21">
      <c r="A23" s="14">
        <v>3.09</v>
      </c>
      <c r="B23" s="14">
        <v>4.41</v>
      </c>
      <c r="C23" s="14">
        <v>4.13</v>
      </c>
      <c r="D23" s="14">
        <v>4.0999999999999996</v>
      </c>
      <c r="E23" s="14">
        <v>6.11</v>
      </c>
      <c r="F23" s="14">
        <v>4.33</v>
      </c>
      <c r="G23" s="14">
        <v>4.71</v>
      </c>
      <c r="H23" s="14">
        <v>6.78</v>
      </c>
      <c r="I23" s="14">
        <v>6.65</v>
      </c>
      <c r="J23" s="14">
        <v>6.25</v>
      </c>
      <c r="L23" s="14">
        <v>4.0599999999999996</v>
      </c>
      <c r="M23" s="14">
        <v>2.1800000000000002</v>
      </c>
      <c r="N23" s="14">
        <v>5.35</v>
      </c>
      <c r="O23" s="14">
        <v>1.2</v>
      </c>
      <c r="P23" s="14">
        <v>0.46300000000000002</v>
      </c>
      <c r="Q23" s="14">
        <v>4.8899999999999997</v>
      </c>
      <c r="R23" s="14">
        <v>2.58</v>
      </c>
      <c r="S23" s="14">
        <v>0.70052999999999999</v>
      </c>
      <c r="T23" s="14">
        <v>0.39047999999999999</v>
      </c>
      <c r="U23" s="14">
        <v>2.98</v>
      </c>
    </row>
    <row r="24" spans="1:21">
      <c r="A24" s="14">
        <v>3.54</v>
      </c>
      <c r="B24" s="14">
        <v>4.55</v>
      </c>
      <c r="C24" s="14">
        <v>4.2699999999999996</v>
      </c>
      <c r="D24" s="14">
        <v>4.1900000000000004</v>
      </c>
      <c r="E24" s="14">
        <v>5.47</v>
      </c>
      <c r="F24" s="14">
        <v>4.7</v>
      </c>
      <c r="G24" s="14">
        <v>4.8899999999999997</v>
      </c>
      <c r="H24" s="14">
        <v>6.84</v>
      </c>
      <c r="I24" s="14">
        <v>6.7</v>
      </c>
      <c r="J24" s="14">
        <v>6.19</v>
      </c>
      <c r="L24" s="14">
        <v>4.38</v>
      </c>
      <c r="M24" s="14">
        <v>2.2599999999999998</v>
      </c>
      <c r="N24" s="14">
        <v>4.96</v>
      </c>
      <c r="O24" s="14">
        <v>0.96633000000000002</v>
      </c>
      <c r="P24" s="14">
        <v>0.30199999999999999</v>
      </c>
      <c r="Q24" s="14">
        <v>4.6500000000000004</v>
      </c>
      <c r="R24" s="14">
        <v>1.45</v>
      </c>
      <c r="S24" s="14">
        <v>0.65369999999999995</v>
      </c>
      <c r="T24" s="14">
        <v>0</v>
      </c>
      <c r="U24" s="14">
        <v>3.48</v>
      </c>
    </row>
    <row r="25" spans="1:21">
      <c r="A25" s="14">
        <v>3.61</v>
      </c>
      <c r="B25" s="14">
        <v>4.4800000000000004</v>
      </c>
      <c r="C25" s="14">
        <v>4.43</v>
      </c>
      <c r="D25" s="14">
        <v>4.0999999999999996</v>
      </c>
      <c r="E25" s="14">
        <v>6.17</v>
      </c>
      <c r="F25" s="14">
        <v>4.54</v>
      </c>
      <c r="G25" s="14">
        <v>4.82</v>
      </c>
      <c r="H25" s="14">
        <v>6.71</v>
      </c>
      <c r="I25" s="14">
        <v>6.78</v>
      </c>
      <c r="J25" s="14">
        <v>6.08</v>
      </c>
      <c r="L25" s="14">
        <v>4.4000000000000004</v>
      </c>
      <c r="M25" s="14">
        <v>2.5499999999999998</v>
      </c>
      <c r="N25" s="14">
        <v>5.52</v>
      </c>
      <c r="O25" s="14">
        <v>1.39</v>
      </c>
      <c r="P25" s="14">
        <v>0</v>
      </c>
      <c r="Q25" s="14">
        <v>4.68</v>
      </c>
      <c r="R25" s="14">
        <v>1.56</v>
      </c>
      <c r="S25" s="14">
        <v>0.68340000000000001</v>
      </c>
      <c r="T25" s="14">
        <v>0</v>
      </c>
      <c r="U25" s="14">
        <v>3.7</v>
      </c>
    </row>
    <row r="26" spans="1:21">
      <c r="A26" s="14">
        <v>3.32</v>
      </c>
      <c r="B26" s="14">
        <v>4.58</v>
      </c>
      <c r="C26" s="14">
        <v>4.32</v>
      </c>
      <c r="D26" s="14">
        <v>4.1900000000000004</v>
      </c>
      <c r="E26" s="14">
        <v>5.57</v>
      </c>
      <c r="F26" s="14">
        <v>4.33</v>
      </c>
      <c r="G26" s="14">
        <v>4.6399999999999997</v>
      </c>
      <c r="H26" s="14">
        <v>6.65</v>
      </c>
      <c r="I26" s="14">
        <v>6.67</v>
      </c>
      <c r="J26" s="14">
        <v>6.14</v>
      </c>
      <c r="L26" s="14">
        <v>4.6100000000000003</v>
      </c>
      <c r="M26" s="14">
        <v>2.4500000000000002</v>
      </c>
      <c r="N26" s="14">
        <v>5.16</v>
      </c>
      <c r="O26" s="14">
        <v>1.65</v>
      </c>
      <c r="P26" s="14">
        <v>0</v>
      </c>
      <c r="Q26" s="14">
        <v>4.93</v>
      </c>
      <c r="R26" s="14">
        <v>1.9</v>
      </c>
      <c r="S26" s="14">
        <v>1.1200000000000001</v>
      </c>
      <c r="T26" s="14">
        <v>0.98</v>
      </c>
      <c r="U26" s="14">
        <v>3.02</v>
      </c>
    </row>
    <row r="27" spans="1:21">
      <c r="A27" s="14">
        <v>3.88</v>
      </c>
      <c r="B27" s="14">
        <v>4.7</v>
      </c>
      <c r="C27" s="14">
        <v>4.18</v>
      </c>
      <c r="D27" s="14">
        <v>4.2300000000000004</v>
      </c>
      <c r="E27" s="14">
        <v>6.23</v>
      </c>
      <c r="F27" s="14">
        <v>4.67</v>
      </c>
      <c r="G27" s="14">
        <v>4.67</v>
      </c>
      <c r="H27" s="14">
        <v>6.71</v>
      </c>
      <c r="I27" s="14">
        <v>6.73</v>
      </c>
      <c r="J27" s="14">
        <v>6.24</v>
      </c>
      <c r="L27" s="14">
        <v>4.7300000000000004</v>
      </c>
      <c r="M27" s="14">
        <v>2.62</v>
      </c>
      <c r="N27" s="14">
        <v>5.29</v>
      </c>
      <c r="O27" s="14">
        <v>1.56</v>
      </c>
      <c r="P27" s="14">
        <v>0</v>
      </c>
      <c r="Q27" s="14">
        <v>5.0599999999999996</v>
      </c>
      <c r="R27" s="14">
        <v>1.84</v>
      </c>
      <c r="S27" s="14">
        <v>1.06</v>
      </c>
      <c r="T27" s="14">
        <v>1.29</v>
      </c>
      <c r="U27" s="14">
        <v>2.86</v>
      </c>
    </row>
    <row r="28" spans="1:21">
      <c r="A28" s="14">
        <v>3.34</v>
      </c>
      <c r="B28" s="14">
        <v>4.58</v>
      </c>
      <c r="C28" s="14">
        <v>4.26</v>
      </c>
      <c r="D28" s="14">
        <v>4.26</v>
      </c>
      <c r="E28" s="14">
        <v>5.78</v>
      </c>
      <c r="F28" s="14">
        <v>4.68</v>
      </c>
      <c r="G28" s="14">
        <v>4.46</v>
      </c>
      <c r="H28" s="14">
        <v>6.77</v>
      </c>
      <c r="I28" s="14">
        <v>6.8</v>
      </c>
      <c r="J28" s="14">
        <v>6.07</v>
      </c>
      <c r="L28" s="14">
        <v>4.2300000000000004</v>
      </c>
      <c r="M28" s="14">
        <v>2.2400000000000002</v>
      </c>
      <c r="N28" s="14">
        <v>4.82</v>
      </c>
      <c r="O28" s="14">
        <v>1.67</v>
      </c>
      <c r="P28" s="14">
        <v>0</v>
      </c>
      <c r="Q28" s="14">
        <v>4.49</v>
      </c>
      <c r="R28" s="14">
        <v>2.5099999999999998</v>
      </c>
      <c r="S28" s="14">
        <v>0.77890000000000004</v>
      </c>
      <c r="T28" s="14">
        <v>1.49</v>
      </c>
      <c r="U28" s="14">
        <v>3.24</v>
      </c>
    </row>
    <row r="29" spans="1:21">
      <c r="A29" s="14">
        <v>3.17</v>
      </c>
      <c r="B29" s="14">
        <v>4.43</v>
      </c>
      <c r="C29" s="14">
        <v>4.0999999999999996</v>
      </c>
      <c r="D29" s="14">
        <v>4.13</v>
      </c>
      <c r="E29" s="14">
        <v>6.21</v>
      </c>
      <c r="F29" s="14">
        <v>4.47</v>
      </c>
      <c r="G29" s="14">
        <v>4.4400000000000004</v>
      </c>
      <c r="H29" s="14">
        <v>6.95</v>
      </c>
      <c r="I29" s="14">
        <v>6.95</v>
      </c>
      <c r="J29" s="14">
        <v>6.08</v>
      </c>
      <c r="L29" s="14">
        <v>4.32</v>
      </c>
      <c r="M29" s="14">
        <v>2.09</v>
      </c>
      <c r="N29" s="14">
        <v>4.47</v>
      </c>
      <c r="O29" s="14">
        <v>1.1499999999999999</v>
      </c>
      <c r="P29" s="14">
        <v>0.47399999999999998</v>
      </c>
      <c r="Q29" s="14">
        <v>4.4400000000000004</v>
      </c>
      <c r="R29" s="14">
        <v>2.15</v>
      </c>
      <c r="S29" s="14">
        <v>0.67166000000000003</v>
      </c>
      <c r="T29" s="14">
        <v>1.05</v>
      </c>
      <c r="U29" s="14">
        <v>2.82</v>
      </c>
    </row>
    <row r="30" spans="1:21">
      <c r="A30" s="14">
        <v>3.75</v>
      </c>
      <c r="B30" s="14">
        <v>4.53</v>
      </c>
      <c r="C30" s="14">
        <v>4.04</v>
      </c>
      <c r="D30" s="14">
        <v>4.3</v>
      </c>
      <c r="E30" s="14">
        <v>6.07</v>
      </c>
      <c r="F30" s="14">
        <v>4.55</v>
      </c>
      <c r="G30" s="14">
        <v>4.46</v>
      </c>
      <c r="H30" s="14">
        <v>6.89</v>
      </c>
      <c r="I30" s="14">
        <v>6.84</v>
      </c>
      <c r="J30" s="14">
        <v>6.24</v>
      </c>
      <c r="L30" s="14">
        <v>3.77</v>
      </c>
      <c r="M30" s="14">
        <v>1.98</v>
      </c>
      <c r="N30" s="14">
        <v>4.55</v>
      </c>
      <c r="O30" s="14">
        <v>1.1399999999999999</v>
      </c>
      <c r="P30" s="14">
        <v>0</v>
      </c>
      <c r="Q30" s="14">
        <v>4.1399999999999997</v>
      </c>
      <c r="R30" s="14">
        <v>1.74</v>
      </c>
      <c r="S30" s="14">
        <v>0.42187000000000002</v>
      </c>
      <c r="T30" s="14">
        <v>1.18</v>
      </c>
      <c r="U30" s="14">
        <v>2.77</v>
      </c>
    </row>
    <row r="31" spans="1:21">
      <c r="A31" s="14">
        <v>3.18</v>
      </c>
      <c r="B31" s="14">
        <v>4.45</v>
      </c>
      <c r="C31" s="14">
        <v>4.22</v>
      </c>
      <c r="D31" s="14">
        <v>4.22</v>
      </c>
      <c r="E31" s="14">
        <v>5.94</v>
      </c>
      <c r="F31" s="14">
        <v>4.42</v>
      </c>
      <c r="G31" s="14">
        <v>4.55</v>
      </c>
      <c r="H31" s="14">
        <v>6.95</v>
      </c>
      <c r="I31" s="14">
        <v>6.77</v>
      </c>
      <c r="J31" s="14">
        <v>6.19</v>
      </c>
      <c r="L31" s="14">
        <v>4.5</v>
      </c>
      <c r="M31" s="14">
        <v>2.0699999999999998</v>
      </c>
      <c r="N31" s="14">
        <v>4.7300000000000004</v>
      </c>
      <c r="O31" s="14">
        <v>1.22</v>
      </c>
      <c r="P31" s="14">
        <v>0</v>
      </c>
      <c r="Q31" s="14">
        <v>3.85</v>
      </c>
      <c r="R31" s="14">
        <v>1.97</v>
      </c>
      <c r="S31" s="14">
        <v>0.80559999999999998</v>
      </c>
      <c r="T31" s="14">
        <v>0.83957999999999999</v>
      </c>
      <c r="U31" s="14">
        <v>2.14</v>
      </c>
    </row>
    <row r="32" spans="1:21">
      <c r="A32" s="14">
        <v>3.21</v>
      </c>
      <c r="B32" s="14">
        <v>4.43</v>
      </c>
      <c r="C32" s="14">
        <v>4.24</v>
      </c>
      <c r="D32" s="14">
        <v>4.18</v>
      </c>
      <c r="E32" s="14">
        <v>6.12</v>
      </c>
      <c r="F32" s="14">
        <v>4.49</v>
      </c>
      <c r="G32" s="14">
        <v>4.55</v>
      </c>
      <c r="H32" s="14">
        <v>6.77</v>
      </c>
      <c r="I32" s="14">
        <v>6.55</v>
      </c>
      <c r="J32" s="14">
        <v>6.12</v>
      </c>
      <c r="L32" s="14">
        <v>4.16</v>
      </c>
      <c r="M32" s="14">
        <v>2.16</v>
      </c>
      <c r="N32" s="14">
        <v>5.12</v>
      </c>
      <c r="O32" s="14">
        <v>1.1499999999999999</v>
      </c>
      <c r="P32" s="14">
        <v>0</v>
      </c>
      <c r="Q32" s="14">
        <v>4.63</v>
      </c>
      <c r="R32" s="14">
        <v>2.21</v>
      </c>
      <c r="S32" s="14">
        <v>0.75848000000000004</v>
      </c>
      <c r="T32" s="14">
        <v>0.71365000000000001</v>
      </c>
      <c r="U32" s="14">
        <v>2.14</v>
      </c>
    </row>
    <row r="33" spans="1:21">
      <c r="A33" s="14">
        <v>3.74</v>
      </c>
      <c r="B33" s="14">
        <v>4.2300000000000004</v>
      </c>
      <c r="C33" s="14">
        <v>4.32</v>
      </c>
      <c r="D33" s="14">
        <v>4.09</v>
      </c>
      <c r="E33" s="14">
        <v>6.12</v>
      </c>
      <c r="F33" s="14">
        <v>4.33</v>
      </c>
      <c r="G33" s="14">
        <v>4.6399999999999997</v>
      </c>
      <c r="H33" s="14">
        <v>6.83</v>
      </c>
      <c r="I33" s="14">
        <v>6.92</v>
      </c>
      <c r="J33" s="14">
        <v>6.06</v>
      </c>
      <c r="L33" s="14">
        <v>4.24</v>
      </c>
      <c r="M33" s="14">
        <v>2.1800000000000002</v>
      </c>
      <c r="N33" s="14">
        <v>4.37</v>
      </c>
      <c r="O33" s="14">
        <v>1.28</v>
      </c>
      <c r="P33" s="14">
        <v>0</v>
      </c>
      <c r="Q33" s="14">
        <v>5.68</v>
      </c>
      <c r="R33" s="14">
        <v>2.2799999999999998</v>
      </c>
      <c r="S33" s="14">
        <v>0.41979</v>
      </c>
      <c r="T33" s="14">
        <v>0.88553000000000004</v>
      </c>
      <c r="U33" s="14">
        <v>2.06</v>
      </c>
    </row>
    <row r="34" spans="1:21">
      <c r="A34" s="14">
        <v>3.21</v>
      </c>
      <c r="B34" s="14">
        <v>4.4400000000000004</v>
      </c>
      <c r="C34" s="14">
        <v>4.29</v>
      </c>
      <c r="D34" s="14">
        <v>4.08</v>
      </c>
      <c r="E34" s="14">
        <v>5.92</v>
      </c>
      <c r="F34" s="14">
        <v>4.45</v>
      </c>
      <c r="G34" s="14">
        <v>4.62</v>
      </c>
      <c r="H34" s="14">
        <v>6.77</v>
      </c>
      <c r="I34" s="14">
        <v>6.68</v>
      </c>
      <c r="J34" s="14">
        <v>5.88</v>
      </c>
      <c r="L34" s="14">
        <v>3.95</v>
      </c>
      <c r="M34" s="14">
        <v>2.19</v>
      </c>
      <c r="N34" s="14">
        <v>4.34</v>
      </c>
      <c r="O34" s="14">
        <v>0.96633000000000002</v>
      </c>
      <c r="P34" s="14">
        <v>0</v>
      </c>
      <c r="Q34" s="14">
        <v>4.83</v>
      </c>
      <c r="R34" s="14">
        <v>2.06</v>
      </c>
      <c r="S34" s="14">
        <v>0.92173000000000005</v>
      </c>
      <c r="T34" s="14">
        <v>1.01</v>
      </c>
      <c r="U34" s="14">
        <v>2.06</v>
      </c>
    </row>
    <row r="35" spans="1:21">
      <c r="A35" s="14">
        <v>3.3</v>
      </c>
      <c r="B35" s="14">
        <v>4.29</v>
      </c>
      <c r="C35" s="14">
        <v>4.17</v>
      </c>
      <c r="D35" s="14">
        <v>3.95</v>
      </c>
      <c r="E35" s="14">
        <v>6.07</v>
      </c>
      <c r="F35" s="14">
        <v>4.49</v>
      </c>
      <c r="G35" s="14">
        <v>5.33</v>
      </c>
      <c r="H35" s="14">
        <v>6.89</v>
      </c>
      <c r="I35" s="14">
        <v>6.88</v>
      </c>
      <c r="J35" s="14">
        <v>6</v>
      </c>
      <c r="L35" s="14">
        <v>3.58</v>
      </c>
      <c r="M35" s="14">
        <v>1.97</v>
      </c>
      <c r="N35" s="14">
        <v>4.5999999999999996</v>
      </c>
      <c r="O35" s="14">
        <v>0.67159000000000002</v>
      </c>
      <c r="P35" s="14">
        <v>0</v>
      </c>
      <c r="Q35" s="14">
        <v>4.74</v>
      </c>
      <c r="R35" s="14">
        <v>1.49</v>
      </c>
      <c r="S35" s="14">
        <v>0.80649000000000004</v>
      </c>
      <c r="T35" s="14">
        <v>0.58465</v>
      </c>
      <c r="U35" s="14">
        <v>2.48</v>
      </c>
    </row>
    <row r="36" spans="1:21">
      <c r="A36" s="14">
        <v>3.4</v>
      </c>
      <c r="B36" s="14">
        <v>4.4000000000000004</v>
      </c>
      <c r="C36" s="14">
        <v>4.26</v>
      </c>
      <c r="D36" s="14">
        <v>3.95</v>
      </c>
      <c r="E36" s="14">
        <v>5.88</v>
      </c>
      <c r="F36" s="14">
        <v>4.6399999999999997</v>
      </c>
      <c r="G36" s="14">
        <v>5.29</v>
      </c>
      <c r="H36" s="14">
        <v>6.89</v>
      </c>
      <c r="I36" s="14">
        <v>6.84</v>
      </c>
      <c r="J36" s="14">
        <v>6.11</v>
      </c>
      <c r="L36" s="14">
        <v>3.32</v>
      </c>
      <c r="M36" s="14">
        <v>1.84</v>
      </c>
      <c r="N36" s="14">
        <v>4.6500000000000004</v>
      </c>
      <c r="O36" s="14">
        <v>0.97360000000000002</v>
      </c>
      <c r="P36" s="14">
        <v>0</v>
      </c>
      <c r="Q36" s="14">
        <v>4.3499999999999996</v>
      </c>
      <c r="R36" s="14">
        <v>1.96</v>
      </c>
      <c r="S36" s="14">
        <v>0.74751000000000001</v>
      </c>
      <c r="T36" s="14">
        <v>0.44924999999999998</v>
      </c>
      <c r="U36" s="14">
        <v>2.52</v>
      </c>
    </row>
    <row r="37" spans="1:21">
      <c r="A37" s="14">
        <v>3.85</v>
      </c>
      <c r="B37" s="14">
        <v>4.3600000000000003</v>
      </c>
      <c r="C37" s="14">
        <v>4.13</v>
      </c>
      <c r="D37" s="14">
        <v>3.88</v>
      </c>
      <c r="E37" s="14">
        <v>5.99</v>
      </c>
      <c r="F37" s="14">
        <v>4.6900000000000004</v>
      </c>
      <c r="G37" s="14">
        <v>5.46</v>
      </c>
      <c r="H37" s="14">
        <v>6.83</v>
      </c>
      <c r="I37" s="14">
        <v>6.9</v>
      </c>
      <c r="J37" s="14">
        <v>5.94</v>
      </c>
      <c r="L37" s="14">
        <v>3.3</v>
      </c>
      <c r="M37" s="14">
        <v>1.66</v>
      </c>
      <c r="N37" s="14">
        <v>4.57</v>
      </c>
      <c r="O37" s="14">
        <v>0.84367999999999999</v>
      </c>
      <c r="P37" s="14">
        <v>0</v>
      </c>
      <c r="Q37" s="14">
        <v>4.7300000000000004</v>
      </c>
      <c r="R37" s="14">
        <v>2.54</v>
      </c>
      <c r="S37" s="14">
        <v>0.59670999999999996</v>
      </c>
      <c r="T37" s="14">
        <v>0.99570000000000003</v>
      </c>
      <c r="U37" s="14">
        <v>2.95</v>
      </c>
    </row>
    <row r="38" spans="1:21">
      <c r="A38" s="14">
        <v>3.37</v>
      </c>
      <c r="B38" s="14">
        <v>4.1900000000000004</v>
      </c>
      <c r="C38" s="14">
        <v>4.2699999999999996</v>
      </c>
      <c r="D38" s="14">
        <v>4.05</v>
      </c>
      <c r="E38" s="14">
        <v>5.88</v>
      </c>
      <c r="F38" s="14">
        <v>4.93</v>
      </c>
      <c r="G38" s="14">
        <v>5.21</v>
      </c>
      <c r="H38" s="14">
        <v>6.83</v>
      </c>
      <c r="I38" s="14">
        <v>7.1</v>
      </c>
      <c r="J38" s="14">
        <v>6</v>
      </c>
      <c r="L38" s="14">
        <v>3.4</v>
      </c>
      <c r="M38" s="14">
        <v>2.14</v>
      </c>
      <c r="N38" s="14">
        <v>4.25</v>
      </c>
      <c r="O38" s="14">
        <v>1.1499999999999999</v>
      </c>
      <c r="P38" s="14">
        <v>0</v>
      </c>
      <c r="Q38" s="14">
        <v>4.66</v>
      </c>
      <c r="R38" s="14">
        <v>1.97</v>
      </c>
      <c r="S38" s="14">
        <v>0.86092999999999997</v>
      </c>
      <c r="T38" s="14">
        <v>1.35</v>
      </c>
      <c r="U38" s="14">
        <v>2.4</v>
      </c>
    </row>
    <row r="39" spans="1:21">
      <c r="A39" s="14">
        <v>3.44</v>
      </c>
      <c r="B39" s="14">
        <v>4.38</v>
      </c>
      <c r="C39" s="14">
        <v>4.18</v>
      </c>
      <c r="D39" s="14">
        <v>4.04</v>
      </c>
      <c r="E39" s="14">
        <v>5.53</v>
      </c>
      <c r="F39" s="14">
        <v>4.5999999999999996</v>
      </c>
      <c r="G39" s="14">
        <v>5.29</v>
      </c>
      <c r="H39" s="14">
        <v>7.01</v>
      </c>
      <c r="I39" s="14">
        <v>6.68</v>
      </c>
      <c r="J39" s="14">
        <v>6.05</v>
      </c>
      <c r="L39" s="14">
        <v>2.97</v>
      </c>
      <c r="M39" s="14">
        <v>1.67</v>
      </c>
      <c r="N39" s="14">
        <v>4.1900000000000004</v>
      </c>
      <c r="O39" s="14">
        <v>0.84991000000000005</v>
      </c>
      <c r="P39" s="14">
        <v>0</v>
      </c>
      <c r="Q39" s="14">
        <v>4.38</v>
      </c>
      <c r="R39" s="14">
        <v>2.09</v>
      </c>
      <c r="S39" s="14">
        <v>0.73316999999999999</v>
      </c>
      <c r="T39" s="14">
        <v>2.0499999999999998</v>
      </c>
      <c r="U39" s="14">
        <v>2.35</v>
      </c>
    </row>
    <row r="40" spans="1:21">
      <c r="A40" s="14">
        <v>3.34</v>
      </c>
      <c r="B40" s="14">
        <v>4.34</v>
      </c>
      <c r="C40" s="14">
        <v>4.3099999999999996</v>
      </c>
      <c r="D40" s="14">
        <v>4.0599999999999996</v>
      </c>
      <c r="E40" s="14">
        <v>5.77</v>
      </c>
      <c r="F40" s="14">
        <v>4.7</v>
      </c>
      <c r="G40" s="14">
        <v>5.16</v>
      </c>
      <c r="H40" s="14">
        <v>6.65</v>
      </c>
      <c r="I40" s="14">
        <v>6.51</v>
      </c>
      <c r="J40" s="14">
        <v>6.12</v>
      </c>
      <c r="L40" s="14">
        <v>3</v>
      </c>
      <c r="M40" s="14">
        <v>1.86</v>
      </c>
      <c r="N40" s="14">
        <v>4.37</v>
      </c>
      <c r="O40" s="14">
        <v>1.01</v>
      </c>
      <c r="P40" s="14">
        <v>0</v>
      </c>
      <c r="Q40" s="14">
        <v>3.79</v>
      </c>
      <c r="R40" s="14">
        <v>2.63</v>
      </c>
      <c r="S40" s="14">
        <v>0.33860000000000001</v>
      </c>
      <c r="T40" s="14">
        <v>1.9</v>
      </c>
      <c r="U40" s="14">
        <v>2.73</v>
      </c>
    </row>
    <row r="41" spans="1:21">
      <c r="A41" s="14">
        <v>3.91</v>
      </c>
      <c r="B41" s="14">
        <v>4.3</v>
      </c>
      <c r="C41" s="14">
        <v>4.3099999999999996</v>
      </c>
      <c r="D41" s="14">
        <v>3.93</v>
      </c>
      <c r="E41" s="14">
        <v>6.08</v>
      </c>
      <c r="F41" s="14">
        <v>4.84</v>
      </c>
      <c r="G41" s="14">
        <v>5.46</v>
      </c>
      <c r="H41" s="14">
        <v>7</v>
      </c>
      <c r="I41" s="14">
        <v>6.72</v>
      </c>
      <c r="J41" s="14">
        <v>6.12</v>
      </c>
      <c r="L41" s="14">
        <v>1.97</v>
      </c>
      <c r="M41" s="14">
        <v>2.54</v>
      </c>
      <c r="N41" s="14">
        <v>4.09</v>
      </c>
      <c r="O41" s="14">
        <v>0.89041000000000003</v>
      </c>
      <c r="P41" s="14">
        <v>0</v>
      </c>
      <c r="Q41" s="14">
        <v>3.79</v>
      </c>
      <c r="R41" s="14">
        <v>2.3199999999999998</v>
      </c>
      <c r="S41" s="14">
        <v>0.21404000000000001</v>
      </c>
      <c r="T41" s="14">
        <v>1.42</v>
      </c>
      <c r="U41" s="14">
        <v>2.78</v>
      </c>
    </row>
    <row r="42" spans="1:21">
      <c r="A42" s="14">
        <v>3.34</v>
      </c>
      <c r="B42" s="14">
        <v>4.49</v>
      </c>
      <c r="C42" s="14">
        <v>4.0999999999999996</v>
      </c>
      <c r="D42" s="14">
        <v>3.93</v>
      </c>
      <c r="E42" s="14">
        <v>5.95</v>
      </c>
      <c r="F42" s="14">
        <v>4.8899999999999997</v>
      </c>
      <c r="G42" s="14">
        <v>5.12</v>
      </c>
      <c r="H42" s="14">
        <v>7.19</v>
      </c>
      <c r="I42" s="14">
        <v>6.6</v>
      </c>
      <c r="J42" s="14">
        <v>6.11</v>
      </c>
      <c r="L42" s="14">
        <v>2.74</v>
      </c>
      <c r="M42" s="14">
        <v>2.25</v>
      </c>
      <c r="N42" s="14">
        <v>4.07</v>
      </c>
      <c r="O42" s="14">
        <v>0.748</v>
      </c>
      <c r="P42" s="14">
        <v>0</v>
      </c>
      <c r="Q42" s="14">
        <v>3.76</v>
      </c>
      <c r="R42" s="14">
        <v>2.11</v>
      </c>
      <c r="S42" s="14">
        <v>0.19914000000000001</v>
      </c>
      <c r="T42" s="14">
        <v>1.1299999999999999</v>
      </c>
      <c r="U42" s="14">
        <v>3.53</v>
      </c>
    </row>
    <row r="43" spans="1:21">
      <c r="A43" s="14">
        <v>3.44</v>
      </c>
      <c r="B43" s="14">
        <v>4.26</v>
      </c>
      <c r="C43" s="14">
        <v>4.2300000000000004</v>
      </c>
      <c r="D43" s="14">
        <v>4.08</v>
      </c>
      <c r="E43" s="14">
        <v>5.82</v>
      </c>
      <c r="F43" s="14">
        <v>4.8</v>
      </c>
      <c r="G43" s="14">
        <v>5.37</v>
      </c>
      <c r="H43" s="14">
        <v>6.89</v>
      </c>
      <c r="I43" s="14">
        <v>6.87</v>
      </c>
      <c r="J43" s="14">
        <v>6</v>
      </c>
      <c r="L43" s="14">
        <v>2.84</v>
      </c>
      <c r="M43" s="14">
        <v>2.11</v>
      </c>
      <c r="N43" s="14">
        <v>4.16</v>
      </c>
      <c r="O43" s="14">
        <v>0.73426999999999998</v>
      </c>
      <c r="P43" s="14">
        <v>0</v>
      </c>
      <c r="Q43" s="14">
        <v>3.68</v>
      </c>
      <c r="R43" s="14">
        <v>1.73</v>
      </c>
      <c r="S43" s="14">
        <v>0.67825000000000002</v>
      </c>
      <c r="T43" s="14">
        <v>1.46</v>
      </c>
      <c r="U43" s="14">
        <v>3.15</v>
      </c>
    </row>
    <row r="44" spans="1:21">
      <c r="A44" s="14">
        <v>3.52</v>
      </c>
      <c r="B44" s="14">
        <v>4.29</v>
      </c>
      <c r="C44" s="14">
        <v>4.18</v>
      </c>
      <c r="D44" s="14">
        <v>3.84</v>
      </c>
      <c r="E44" s="14">
        <v>5.67</v>
      </c>
      <c r="F44" s="14">
        <v>4.88</v>
      </c>
      <c r="G44" s="14">
        <v>5.33</v>
      </c>
      <c r="H44" s="14">
        <v>6.95</v>
      </c>
      <c r="I44" s="14">
        <v>6.39</v>
      </c>
      <c r="J44" s="14">
        <v>6.11</v>
      </c>
      <c r="L44" s="14">
        <v>3.36</v>
      </c>
      <c r="M44" s="14">
        <v>2.2400000000000002</v>
      </c>
      <c r="N44" s="14">
        <v>3.56</v>
      </c>
      <c r="O44" s="14">
        <v>0.18770999999999999</v>
      </c>
      <c r="P44" s="14">
        <v>0</v>
      </c>
      <c r="Q44" s="14">
        <v>3.34</v>
      </c>
      <c r="R44" s="14">
        <v>2.09</v>
      </c>
      <c r="S44" s="14">
        <v>1.23</v>
      </c>
      <c r="T44" s="14">
        <v>1.47</v>
      </c>
      <c r="U44" s="14">
        <v>3.07</v>
      </c>
    </row>
    <row r="45" spans="1:21">
      <c r="A45" s="14">
        <v>3.77</v>
      </c>
      <c r="B45" s="14">
        <v>4.5</v>
      </c>
      <c r="C45" s="14">
        <v>4.41</v>
      </c>
      <c r="D45" s="14">
        <v>4.01</v>
      </c>
      <c r="E45" s="14">
        <v>6</v>
      </c>
      <c r="F45" s="14">
        <v>4.74</v>
      </c>
      <c r="G45" s="14">
        <v>5.08</v>
      </c>
      <c r="H45" s="14">
        <v>7.13</v>
      </c>
      <c r="I45" s="14">
        <v>6.67</v>
      </c>
      <c r="J45" s="14">
        <v>5.94</v>
      </c>
      <c r="L45" s="14">
        <v>3.53</v>
      </c>
      <c r="M45" s="14">
        <v>1.52</v>
      </c>
      <c r="N45" s="14">
        <v>3.32</v>
      </c>
      <c r="O45" s="14">
        <v>0</v>
      </c>
      <c r="P45" s="14">
        <v>0</v>
      </c>
      <c r="Q45" s="14">
        <v>3.84</v>
      </c>
      <c r="R45" s="14">
        <v>2.46</v>
      </c>
      <c r="S45" s="14">
        <v>0.71372000000000002</v>
      </c>
      <c r="T45" s="14">
        <v>1.22</v>
      </c>
      <c r="U45" s="14">
        <v>2.86</v>
      </c>
    </row>
    <row r="46" spans="1:21">
      <c r="A46" s="14">
        <v>3.53</v>
      </c>
      <c r="B46" s="14">
        <v>4.32</v>
      </c>
      <c r="C46" s="14">
        <v>4.22</v>
      </c>
      <c r="D46" s="14">
        <v>3.97</v>
      </c>
      <c r="E46" s="14">
        <v>6.05</v>
      </c>
      <c r="F46" s="14">
        <v>4.6399999999999997</v>
      </c>
      <c r="G46" s="14">
        <v>5.12</v>
      </c>
      <c r="H46" s="14">
        <v>7.12</v>
      </c>
      <c r="I46" s="14">
        <v>6.75</v>
      </c>
      <c r="J46" s="14">
        <v>5.88</v>
      </c>
      <c r="L46" s="14">
        <v>3.98</v>
      </c>
      <c r="M46" s="14">
        <v>1.45</v>
      </c>
      <c r="N46" s="14">
        <v>3.42</v>
      </c>
      <c r="O46" s="14">
        <v>0.47859000000000002</v>
      </c>
      <c r="P46" s="14">
        <v>0</v>
      </c>
      <c r="Q46" s="14">
        <v>3.68</v>
      </c>
      <c r="R46" s="14">
        <v>2.14</v>
      </c>
      <c r="S46" s="14">
        <v>0.36235000000000001</v>
      </c>
      <c r="T46" s="14">
        <v>1.62</v>
      </c>
      <c r="U46" s="14">
        <v>3.49</v>
      </c>
    </row>
    <row r="47" spans="1:21">
      <c r="A47" s="14">
        <v>3.67</v>
      </c>
      <c r="B47" s="14">
        <v>4.34</v>
      </c>
      <c r="C47" s="14">
        <v>4.38</v>
      </c>
      <c r="D47" s="14">
        <v>3.97</v>
      </c>
      <c r="E47" s="14">
        <v>5.88</v>
      </c>
      <c r="F47" s="14">
        <v>4.49</v>
      </c>
      <c r="G47" s="14">
        <v>4.66</v>
      </c>
      <c r="H47" s="14">
        <v>7.07</v>
      </c>
      <c r="I47" s="14">
        <v>6.85</v>
      </c>
      <c r="J47" s="14">
        <v>5.94</v>
      </c>
      <c r="L47" s="14">
        <v>4.3499999999999996</v>
      </c>
      <c r="M47" s="14">
        <v>1.48</v>
      </c>
      <c r="N47" s="14">
        <v>3.38</v>
      </c>
      <c r="O47" s="14">
        <v>0.21404000000000001</v>
      </c>
      <c r="P47" s="14">
        <v>0</v>
      </c>
      <c r="Q47" s="14">
        <v>2.8</v>
      </c>
      <c r="R47" s="14">
        <v>2.2000000000000002</v>
      </c>
      <c r="S47" s="14">
        <v>0.95043999999999995</v>
      </c>
      <c r="T47" s="14">
        <v>2.23</v>
      </c>
      <c r="U47" s="14">
        <v>2.73</v>
      </c>
    </row>
    <row r="48" spans="1:21">
      <c r="A48" s="14">
        <v>3.87</v>
      </c>
      <c r="B48" s="14">
        <v>4.5199999999999996</v>
      </c>
      <c r="C48" s="14">
        <v>4.1500000000000004</v>
      </c>
      <c r="D48" s="14">
        <v>3.85</v>
      </c>
      <c r="E48" s="14">
        <v>5.86</v>
      </c>
      <c r="F48" s="14">
        <v>4.12</v>
      </c>
      <c r="G48" s="14">
        <v>4.87</v>
      </c>
      <c r="H48" s="14">
        <v>7.07</v>
      </c>
      <c r="I48" s="14">
        <v>6.79</v>
      </c>
      <c r="J48" s="14">
        <v>5.94</v>
      </c>
      <c r="L48" s="14">
        <v>4.24</v>
      </c>
      <c r="M48" s="14">
        <v>1.3</v>
      </c>
      <c r="N48" s="14">
        <v>3.32</v>
      </c>
      <c r="O48" s="14">
        <v>0.63102000000000003</v>
      </c>
      <c r="P48" s="14">
        <v>0</v>
      </c>
      <c r="Q48" s="14">
        <v>2.82</v>
      </c>
      <c r="R48" s="14">
        <v>2.11</v>
      </c>
      <c r="S48" s="14">
        <v>1.19</v>
      </c>
      <c r="T48" s="14">
        <v>2.16</v>
      </c>
      <c r="U48" s="14">
        <v>2.82</v>
      </c>
    </row>
    <row r="49" spans="1:21">
      <c r="A49" s="14">
        <v>3.7</v>
      </c>
      <c r="B49" s="14">
        <v>4.38</v>
      </c>
      <c r="C49" s="14">
        <v>4.3499999999999996</v>
      </c>
      <c r="D49" s="14">
        <v>4.0199999999999996</v>
      </c>
      <c r="E49" s="14">
        <v>6.3</v>
      </c>
      <c r="F49" s="14">
        <v>4.46</v>
      </c>
      <c r="G49" s="14">
        <v>5.25</v>
      </c>
      <c r="H49" s="14">
        <v>7.18</v>
      </c>
      <c r="I49" s="14">
        <v>6.81</v>
      </c>
      <c r="J49" s="14">
        <v>5.94</v>
      </c>
      <c r="L49" s="14">
        <v>4.3899999999999997</v>
      </c>
      <c r="M49" s="14">
        <v>1.19</v>
      </c>
      <c r="N49" s="14">
        <v>2.91</v>
      </c>
      <c r="O49" s="14">
        <v>0.96633000000000002</v>
      </c>
      <c r="P49" s="14">
        <v>0</v>
      </c>
      <c r="Q49" s="14">
        <v>4.01</v>
      </c>
      <c r="R49" s="14">
        <v>1.96</v>
      </c>
      <c r="S49" s="14">
        <v>1.3</v>
      </c>
      <c r="T49" s="14">
        <v>2.2999999999999998</v>
      </c>
      <c r="U49" s="14">
        <v>2.95</v>
      </c>
    </row>
    <row r="50" spans="1:21">
      <c r="A50" s="14">
        <v>3.57</v>
      </c>
      <c r="B50" s="14">
        <v>4.3899999999999997</v>
      </c>
      <c r="C50" s="14">
        <v>4.47</v>
      </c>
      <c r="D50" s="14">
        <v>3.84</v>
      </c>
      <c r="E50" s="14">
        <v>5.94</v>
      </c>
      <c r="F50" s="14">
        <v>4.26</v>
      </c>
      <c r="G50" s="14">
        <v>5.33</v>
      </c>
      <c r="H50" s="14">
        <v>7.01</v>
      </c>
      <c r="I50" s="14">
        <v>6.46</v>
      </c>
      <c r="J50" s="14">
        <v>6</v>
      </c>
      <c r="L50" s="14">
        <v>4.49</v>
      </c>
      <c r="M50" s="14">
        <v>1.2</v>
      </c>
      <c r="N50" s="14">
        <v>2.63</v>
      </c>
      <c r="O50" s="14">
        <v>1.51</v>
      </c>
      <c r="P50" s="14">
        <v>0</v>
      </c>
      <c r="Q50" s="14">
        <v>3.32</v>
      </c>
      <c r="R50" s="14">
        <v>2.44</v>
      </c>
      <c r="S50" s="14">
        <v>1.1200000000000001</v>
      </c>
      <c r="T50" s="14">
        <v>1.88</v>
      </c>
      <c r="U50" s="14">
        <v>3.25</v>
      </c>
    </row>
    <row r="51" spans="1:21">
      <c r="A51" s="14">
        <v>3.54</v>
      </c>
      <c r="B51" s="14">
        <v>4.5</v>
      </c>
      <c r="C51" s="14">
        <v>4.37</v>
      </c>
      <c r="D51" s="14">
        <v>3.75</v>
      </c>
      <c r="E51" s="14">
        <v>5.95</v>
      </c>
      <c r="F51" s="14">
        <v>4.08</v>
      </c>
      <c r="G51" s="14">
        <v>5.5</v>
      </c>
      <c r="H51" s="14">
        <v>7.13</v>
      </c>
      <c r="I51" s="14">
        <v>6.96</v>
      </c>
      <c r="J51" s="14">
        <v>6.11</v>
      </c>
      <c r="L51" s="14">
        <v>4.37</v>
      </c>
      <c r="M51" s="14">
        <v>1.73</v>
      </c>
      <c r="N51" s="14">
        <v>3.06</v>
      </c>
      <c r="O51" s="14">
        <v>1.51</v>
      </c>
      <c r="P51" s="14">
        <v>0</v>
      </c>
      <c r="Q51" s="14">
        <v>3.8</v>
      </c>
      <c r="R51" s="14">
        <v>2.3199999999999998</v>
      </c>
      <c r="S51" s="14">
        <v>1.1399999999999999</v>
      </c>
      <c r="T51" s="14">
        <v>2.14</v>
      </c>
      <c r="U51" s="14">
        <v>3.41</v>
      </c>
    </row>
    <row r="52" spans="1:21">
      <c r="A52" s="14">
        <v>3.62</v>
      </c>
      <c r="B52" s="14">
        <v>4.63</v>
      </c>
      <c r="C52" s="14">
        <v>4.46</v>
      </c>
      <c r="D52" s="14">
        <v>3.84</v>
      </c>
      <c r="E52" s="14">
        <v>5.89</v>
      </c>
      <c r="F52" s="14">
        <v>4.24</v>
      </c>
      <c r="G52" s="14">
        <v>5.46</v>
      </c>
      <c r="H52" s="14">
        <v>6.89</v>
      </c>
      <c r="I52" s="14">
        <v>6.6</v>
      </c>
      <c r="J52" s="14">
        <v>5.94</v>
      </c>
      <c r="L52" s="14">
        <v>4.08</v>
      </c>
      <c r="M52" s="14">
        <v>1.24</v>
      </c>
      <c r="N52" s="14">
        <v>2.4</v>
      </c>
      <c r="O52" s="14">
        <v>1.26</v>
      </c>
      <c r="P52" s="14">
        <v>0</v>
      </c>
      <c r="Q52" s="14">
        <v>3.59</v>
      </c>
      <c r="R52" s="14">
        <v>2.85</v>
      </c>
      <c r="S52" s="14">
        <v>0.84438999999999997</v>
      </c>
      <c r="T52" s="14">
        <v>1.89</v>
      </c>
      <c r="U52" s="14">
        <v>3.57</v>
      </c>
    </row>
    <row r="53" spans="1:21">
      <c r="A53" s="14">
        <v>3.57</v>
      </c>
      <c r="B53" s="14">
        <v>4.4400000000000004</v>
      </c>
      <c r="C53" s="14">
        <v>4.57</v>
      </c>
      <c r="D53" s="14">
        <v>3.89</v>
      </c>
      <c r="E53" s="14">
        <v>5.85</v>
      </c>
      <c r="F53" s="14">
        <v>3.85</v>
      </c>
      <c r="G53" s="14">
        <v>5.46</v>
      </c>
      <c r="H53" s="14">
        <v>6.83</v>
      </c>
      <c r="I53" s="14">
        <v>6.87</v>
      </c>
      <c r="J53" s="14">
        <v>5.76</v>
      </c>
      <c r="L53" s="14">
        <v>3.49</v>
      </c>
      <c r="M53" s="14">
        <v>1.34</v>
      </c>
      <c r="N53" s="14">
        <v>2.5</v>
      </c>
      <c r="O53" s="14">
        <v>1.25</v>
      </c>
      <c r="P53" s="14">
        <v>0</v>
      </c>
      <c r="Q53" s="14">
        <v>3.37</v>
      </c>
      <c r="R53" s="14">
        <v>3.05</v>
      </c>
      <c r="S53" s="14">
        <v>0.73731000000000002</v>
      </c>
      <c r="T53" s="14">
        <v>2.23</v>
      </c>
      <c r="U53" s="14">
        <v>3.02</v>
      </c>
    </row>
    <row r="54" spans="1:21">
      <c r="A54" s="14">
        <v>3.59</v>
      </c>
      <c r="B54" s="14">
        <v>4.6100000000000003</v>
      </c>
      <c r="C54" s="14">
        <v>4.57</v>
      </c>
      <c r="D54" s="14">
        <v>3.74</v>
      </c>
      <c r="E54" s="14">
        <v>5.85</v>
      </c>
      <c r="F54" s="14">
        <v>3.75</v>
      </c>
      <c r="G54" s="14">
        <v>5.08</v>
      </c>
      <c r="H54" s="14">
        <v>6.84</v>
      </c>
      <c r="I54" s="14">
        <v>7.03</v>
      </c>
      <c r="J54" s="14">
        <v>5.88</v>
      </c>
      <c r="L54" s="14">
        <v>3.37</v>
      </c>
      <c r="M54" s="14">
        <v>1.41</v>
      </c>
      <c r="N54" s="14">
        <v>3</v>
      </c>
      <c r="O54" s="14">
        <v>1.26</v>
      </c>
      <c r="P54" s="14">
        <v>0</v>
      </c>
      <c r="Q54" s="14">
        <v>4.33</v>
      </c>
      <c r="R54" s="14">
        <v>3.16</v>
      </c>
      <c r="S54" s="14">
        <v>1.04</v>
      </c>
      <c r="T54" s="14">
        <v>2.42</v>
      </c>
      <c r="U54" s="14">
        <v>2.73</v>
      </c>
    </row>
    <row r="55" spans="1:21">
      <c r="A55" s="14">
        <v>3.43</v>
      </c>
      <c r="B55" s="14">
        <v>4.5</v>
      </c>
      <c r="C55" s="14">
        <v>4.45</v>
      </c>
      <c r="D55" s="14">
        <v>3.98</v>
      </c>
      <c r="E55" s="14">
        <v>5.8</v>
      </c>
      <c r="F55" s="14">
        <v>4.13</v>
      </c>
      <c r="G55" s="14">
        <v>5.25</v>
      </c>
      <c r="H55" s="14">
        <v>6.95</v>
      </c>
      <c r="I55" s="14">
        <v>7.02</v>
      </c>
      <c r="J55" s="14">
        <v>5.76</v>
      </c>
      <c r="L55" s="14">
        <v>2.9</v>
      </c>
      <c r="M55" s="14">
        <v>1.44</v>
      </c>
      <c r="N55" s="14">
        <v>2.15</v>
      </c>
      <c r="O55" s="14">
        <v>1.58</v>
      </c>
      <c r="P55" s="14">
        <v>0</v>
      </c>
      <c r="Q55" s="14">
        <v>3.48</v>
      </c>
      <c r="R55" s="14">
        <v>3.27</v>
      </c>
      <c r="S55" s="14">
        <v>0.81884999999999997</v>
      </c>
      <c r="T55" s="14">
        <v>2.5099999999999998</v>
      </c>
      <c r="U55" s="14">
        <v>2.5299999999999998</v>
      </c>
    </row>
    <row r="56" spans="1:21">
      <c r="A56" s="14">
        <v>3.6</v>
      </c>
      <c r="B56" s="14">
        <v>4.6500000000000004</v>
      </c>
      <c r="C56" s="14">
        <v>4.7300000000000004</v>
      </c>
      <c r="D56" s="14">
        <v>3.94</v>
      </c>
      <c r="E56" s="14">
        <v>5.82</v>
      </c>
      <c r="F56" s="14">
        <v>3.92</v>
      </c>
      <c r="G56" s="14">
        <v>5.33</v>
      </c>
      <c r="H56" s="14">
        <v>6.83</v>
      </c>
      <c r="I56" s="14">
        <v>7.19</v>
      </c>
      <c r="J56" s="14">
        <v>6</v>
      </c>
      <c r="L56" s="14">
        <v>3.35</v>
      </c>
      <c r="M56" s="14">
        <v>1.35</v>
      </c>
      <c r="N56" s="14">
        <v>2.5299999999999998</v>
      </c>
      <c r="O56" s="14">
        <v>1.1399999999999999</v>
      </c>
      <c r="P56" s="14">
        <v>0</v>
      </c>
      <c r="Q56" s="14">
        <v>3.77</v>
      </c>
      <c r="R56" s="14">
        <v>3.49</v>
      </c>
      <c r="S56" s="14">
        <v>0.78076000000000001</v>
      </c>
      <c r="T56" s="14">
        <v>2.46</v>
      </c>
      <c r="U56" s="14">
        <v>1.76</v>
      </c>
    </row>
    <row r="57" spans="1:21">
      <c r="A57" s="14">
        <v>3.66</v>
      </c>
      <c r="B57" s="14">
        <v>4.5999999999999996</v>
      </c>
      <c r="C57" s="14">
        <v>4.7300000000000004</v>
      </c>
      <c r="D57" s="14">
        <v>3.97</v>
      </c>
      <c r="E57" s="14">
        <v>5.68</v>
      </c>
      <c r="F57" s="14">
        <v>3.75</v>
      </c>
      <c r="G57" s="14">
        <v>5</v>
      </c>
      <c r="H57" s="14">
        <v>6.77</v>
      </c>
      <c r="I57" s="14">
        <v>7.21</v>
      </c>
      <c r="J57" s="14">
        <v>5.88</v>
      </c>
      <c r="L57" s="14">
        <v>2.93</v>
      </c>
      <c r="M57" s="14">
        <v>1.66</v>
      </c>
      <c r="N57" s="14">
        <v>2.38</v>
      </c>
      <c r="O57" s="14">
        <v>1.3</v>
      </c>
      <c r="P57" s="14">
        <v>0</v>
      </c>
      <c r="Q57" s="14">
        <v>4.54</v>
      </c>
      <c r="R57" s="14">
        <v>2.73</v>
      </c>
      <c r="S57" s="14">
        <v>0.33844000000000002</v>
      </c>
      <c r="T57" s="14">
        <v>2.15</v>
      </c>
      <c r="U57" s="14">
        <v>2.2000000000000002</v>
      </c>
    </row>
    <row r="58" spans="1:21">
      <c r="A58" s="14">
        <v>3.81</v>
      </c>
      <c r="B58" s="14">
        <v>4.5199999999999996</v>
      </c>
      <c r="C58" s="14">
        <v>4.6900000000000004</v>
      </c>
      <c r="D58" s="14">
        <v>4.0199999999999996</v>
      </c>
      <c r="E58" s="14">
        <v>5.68</v>
      </c>
      <c r="F58" s="14">
        <v>3.62</v>
      </c>
      <c r="G58" s="14">
        <v>5.12</v>
      </c>
      <c r="H58" s="14">
        <v>6.71</v>
      </c>
      <c r="I58" s="14">
        <v>7.2</v>
      </c>
      <c r="J58" s="14">
        <v>5.9</v>
      </c>
      <c r="L58" s="14">
        <v>3.21</v>
      </c>
      <c r="M58" s="14">
        <v>1.57</v>
      </c>
      <c r="N58" s="14">
        <v>3.08</v>
      </c>
      <c r="O58" s="14">
        <v>1.26</v>
      </c>
      <c r="P58" s="14">
        <v>0</v>
      </c>
      <c r="Q58" s="14">
        <v>4.12</v>
      </c>
      <c r="R58" s="14">
        <v>3.74</v>
      </c>
      <c r="S58" s="14">
        <v>0.28156999999999999</v>
      </c>
      <c r="T58" s="14">
        <v>1.89</v>
      </c>
      <c r="U58" s="14">
        <v>2.31</v>
      </c>
    </row>
    <row r="59" spans="1:21">
      <c r="A59" s="14">
        <v>3.81</v>
      </c>
      <c r="B59" s="14">
        <v>4.34</v>
      </c>
      <c r="C59" s="14">
        <v>4.49</v>
      </c>
      <c r="D59" s="14">
        <v>3.89</v>
      </c>
      <c r="E59" s="14">
        <v>5.74</v>
      </c>
      <c r="F59" s="14">
        <v>3.74</v>
      </c>
      <c r="G59" s="14">
        <v>4.83</v>
      </c>
      <c r="H59" s="14">
        <v>6.67</v>
      </c>
      <c r="I59" s="14">
        <v>7.03</v>
      </c>
      <c r="J59" s="14">
        <v>5.89</v>
      </c>
      <c r="L59" s="14">
        <v>3.32</v>
      </c>
      <c r="M59" s="14">
        <v>1.81</v>
      </c>
      <c r="N59" s="14">
        <v>3</v>
      </c>
      <c r="O59" s="14">
        <v>1.18</v>
      </c>
      <c r="P59" s="14">
        <v>0</v>
      </c>
      <c r="Q59" s="14">
        <v>5.33</v>
      </c>
      <c r="R59" s="14">
        <v>3.04</v>
      </c>
      <c r="S59" s="14">
        <v>0</v>
      </c>
      <c r="T59" s="14">
        <v>2.19</v>
      </c>
      <c r="U59" s="14">
        <v>2.41</v>
      </c>
    </row>
    <row r="60" spans="1:21">
      <c r="A60" s="14">
        <v>3.6</v>
      </c>
      <c r="B60" s="14">
        <v>4.37</v>
      </c>
      <c r="C60" s="14">
        <v>4.76</v>
      </c>
      <c r="D60" s="14">
        <v>3.91</v>
      </c>
      <c r="E60" s="14">
        <v>5.89</v>
      </c>
      <c r="F60" s="14">
        <v>3.96</v>
      </c>
      <c r="G60" s="14">
        <v>5.04</v>
      </c>
      <c r="H60" s="14">
        <v>6.44</v>
      </c>
      <c r="I60" s="14">
        <v>6.92</v>
      </c>
      <c r="J60" s="14">
        <v>5.94</v>
      </c>
      <c r="L60" s="14">
        <v>3.11</v>
      </c>
      <c r="M60" s="14">
        <v>1.41</v>
      </c>
      <c r="N60" s="14">
        <v>2.97</v>
      </c>
      <c r="O60" s="14">
        <v>1.07</v>
      </c>
      <c r="P60" s="14">
        <v>0</v>
      </c>
      <c r="Q60" s="14">
        <v>5.42</v>
      </c>
      <c r="R60" s="14">
        <v>3.15</v>
      </c>
      <c r="S60" s="14">
        <v>0</v>
      </c>
      <c r="T60" s="14">
        <v>2.15</v>
      </c>
      <c r="U60" s="14">
        <v>3.16</v>
      </c>
    </row>
    <row r="61" spans="1:21">
      <c r="A61" s="14">
        <v>3.66</v>
      </c>
      <c r="B61" s="14">
        <v>4.4800000000000004</v>
      </c>
      <c r="C61" s="14">
        <v>4.8099999999999996</v>
      </c>
      <c r="D61" s="14">
        <v>3.97</v>
      </c>
      <c r="E61" s="14">
        <v>6.04</v>
      </c>
      <c r="F61" s="14">
        <v>3.7</v>
      </c>
      <c r="G61" s="14">
        <v>5.13</v>
      </c>
      <c r="H61" s="14">
        <v>6.61</v>
      </c>
      <c r="I61" s="14">
        <v>7.03</v>
      </c>
      <c r="J61" s="14">
        <v>5.76</v>
      </c>
      <c r="L61" s="14">
        <v>3.52</v>
      </c>
      <c r="M61" s="14">
        <v>1.67</v>
      </c>
      <c r="N61" s="14">
        <v>2.65</v>
      </c>
      <c r="O61" s="14">
        <v>0.92154999999999998</v>
      </c>
      <c r="P61" s="14">
        <v>0</v>
      </c>
      <c r="Q61" s="14">
        <v>5.29</v>
      </c>
      <c r="R61" s="14">
        <v>2.98</v>
      </c>
      <c r="S61" s="14">
        <v>0.33</v>
      </c>
      <c r="T61" s="14">
        <v>1.81</v>
      </c>
      <c r="U61" s="14">
        <v>3.48</v>
      </c>
    </row>
    <row r="62" spans="1:21">
      <c r="A62" s="14">
        <v>3.57</v>
      </c>
      <c r="B62" s="14">
        <v>4.43</v>
      </c>
      <c r="C62" s="14">
        <v>4.57</v>
      </c>
      <c r="D62" s="14">
        <v>3.88</v>
      </c>
      <c r="E62" s="14">
        <v>6.24</v>
      </c>
      <c r="F62" s="14">
        <v>3.73</v>
      </c>
      <c r="G62" s="14">
        <v>5.04</v>
      </c>
      <c r="H62" s="14">
        <v>6.85</v>
      </c>
      <c r="I62" s="14">
        <v>6.98</v>
      </c>
      <c r="J62" s="14">
        <v>5.71</v>
      </c>
      <c r="L62" s="14">
        <v>3.56</v>
      </c>
      <c r="M62" s="14">
        <v>1.75</v>
      </c>
      <c r="N62" s="14">
        <v>2.52</v>
      </c>
      <c r="O62" s="14">
        <v>0.73426999999999998</v>
      </c>
      <c r="P62" s="14">
        <v>0</v>
      </c>
      <c r="Q62" s="14">
        <v>4.43</v>
      </c>
      <c r="R62" s="14">
        <v>3.23</v>
      </c>
      <c r="S62" s="14">
        <v>0.44</v>
      </c>
      <c r="T62" s="14">
        <v>1.68</v>
      </c>
      <c r="U62" s="14">
        <v>3.63</v>
      </c>
    </row>
    <row r="63" spans="1:21">
      <c r="A63" s="14">
        <v>3.44</v>
      </c>
      <c r="B63" s="14">
        <v>4.37</v>
      </c>
      <c r="C63" s="14">
        <v>4.59</v>
      </c>
      <c r="D63" s="14">
        <v>4.1399999999999997</v>
      </c>
      <c r="E63" s="14">
        <v>6.3</v>
      </c>
      <c r="F63" s="14">
        <v>3.73</v>
      </c>
      <c r="G63" s="14">
        <v>5.09</v>
      </c>
      <c r="H63" s="14">
        <v>6.72</v>
      </c>
      <c r="I63" s="14">
        <v>6.94</v>
      </c>
      <c r="J63" s="14">
        <v>5.76</v>
      </c>
      <c r="L63" s="14">
        <v>3.36</v>
      </c>
      <c r="M63" s="14">
        <v>1.58</v>
      </c>
      <c r="N63" s="14">
        <v>2.67</v>
      </c>
      <c r="O63" s="14">
        <v>0.74380000000000002</v>
      </c>
      <c r="P63" s="14">
        <v>0</v>
      </c>
      <c r="Q63" s="14">
        <v>4.38</v>
      </c>
      <c r="R63" s="14">
        <v>2.68</v>
      </c>
      <c r="S63" s="14">
        <v>0.41</v>
      </c>
      <c r="T63" s="14">
        <v>2.2400000000000002</v>
      </c>
      <c r="U63" s="14">
        <v>3.32</v>
      </c>
    </row>
  </sheetData>
  <mergeCells count="4">
    <mergeCell ref="A1:J1"/>
    <mergeCell ref="A2:J2"/>
    <mergeCell ref="L1:U1"/>
    <mergeCell ref="L2:U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11F1E-C449-B444-B1E4-4F03020C3A6B}">
  <dimension ref="A1:K23"/>
  <sheetViews>
    <sheetView workbookViewId="0">
      <selection sqref="A1:E1"/>
    </sheetView>
  </sheetViews>
  <sheetFormatPr baseColWidth="10" defaultRowHeight="15.75"/>
  <sheetData>
    <row r="1" spans="1:11">
      <c r="A1" s="83" t="s">
        <v>6</v>
      </c>
      <c r="B1" s="83"/>
      <c r="C1" s="83"/>
      <c r="D1" s="83"/>
      <c r="E1" s="83"/>
    </row>
    <row r="2" spans="1:11">
      <c r="A2" s="53"/>
      <c r="B2" s="53" t="s">
        <v>152</v>
      </c>
      <c r="C2" s="53" t="s">
        <v>153</v>
      </c>
      <c r="D2" s="53" t="s">
        <v>154</v>
      </c>
      <c r="E2" s="53" t="s">
        <v>47</v>
      </c>
    </row>
    <row r="3" spans="1:11">
      <c r="A3">
        <v>1</v>
      </c>
      <c r="B3">
        <v>49</v>
      </c>
      <c r="C3">
        <v>4</v>
      </c>
      <c r="D3">
        <v>0</v>
      </c>
      <c r="E3">
        <f>(B3+C3+D3)</f>
        <v>53</v>
      </c>
    </row>
    <row r="4" spans="1:11">
      <c r="A4">
        <v>2</v>
      </c>
      <c r="B4">
        <v>30</v>
      </c>
      <c r="C4">
        <v>2</v>
      </c>
      <c r="D4">
        <v>0</v>
      </c>
      <c r="E4">
        <f t="shared" ref="E4:E6" si="0">(B4+C4+D4)</f>
        <v>32</v>
      </c>
    </row>
    <row r="5" spans="1:11">
      <c r="A5">
        <v>3</v>
      </c>
      <c r="B5">
        <v>35</v>
      </c>
      <c r="C5">
        <v>3</v>
      </c>
      <c r="D5">
        <v>1</v>
      </c>
      <c r="E5">
        <f t="shared" si="0"/>
        <v>39</v>
      </c>
    </row>
    <row r="6" spans="1:11">
      <c r="A6" t="s">
        <v>47</v>
      </c>
      <c r="B6">
        <f>(B3+B4+B5)</f>
        <v>114</v>
      </c>
      <c r="C6">
        <f t="shared" ref="C6:D6" si="1">(C3+C4+C5)</f>
        <v>9</v>
      </c>
      <c r="D6">
        <f t="shared" si="1"/>
        <v>1</v>
      </c>
      <c r="E6">
        <f t="shared" si="0"/>
        <v>124</v>
      </c>
    </row>
    <row r="7" spans="1:11">
      <c r="A7" s="50" t="s">
        <v>48</v>
      </c>
      <c r="B7" s="50">
        <f>(B6*100)/E6</f>
        <v>91.935483870967744</v>
      </c>
      <c r="C7" s="50">
        <f>(C6*100)/E6</f>
        <v>7.258064516129032</v>
      </c>
      <c r="D7" s="50">
        <f>(D6*100)/E6</f>
        <v>0.80645161290322576</v>
      </c>
      <c r="E7">
        <f>(E6*100)/E6</f>
        <v>100</v>
      </c>
    </row>
    <row r="9" spans="1:11">
      <c r="A9" s="83" t="s">
        <v>155</v>
      </c>
      <c r="B9" s="83"/>
      <c r="C9" s="83"/>
      <c r="D9" s="83"/>
      <c r="E9" s="83"/>
      <c r="G9" s="83" t="s">
        <v>156</v>
      </c>
      <c r="H9" s="83"/>
      <c r="I9" s="83"/>
      <c r="J9" s="83"/>
      <c r="K9" s="83"/>
    </row>
    <row r="10" spans="1:11">
      <c r="A10" s="53"/>
      <c r="B10" s="53" t="s">
        <v>152</v>
      </c>
      <c r="C10" s="53" t="s">
        <v>153</v>
      </c>
      <c r="D10" s="53" t="s">
        <v>154</v>
      </c>
      <c r="E10" s="53" t="s">
        <v>47</v>
      </c>
      <c r="G10" s="53"/>
      <c r="H10" s="53" t="s">
        <v>152</v>
      </c>
      <c r="I10" s="53" t="s">
        <v>153</v>
      </c>
      <c r="J10" s="53" t="s">
        <v>154</v>
      </c>
      <c r="K10" s="53" t="s">
        <v>47</v>
      </c>
    </row>
    <row r="11" spans="1:11">
      <c r="A11">
        <v>1</v>
      </c>
      <c r="B11">
        <v>44</v>
      </c>
      <c r="C11">
        <v>5</v>
      </c>
      <c r="D11">
        <v>2</v>
      </c>
      <c r="E11">
        <f>(B11+C11+D11)</f>
        <v>51</v>
      </c>
      <c r="G11">
        <v>1</v>
      </c>
      <c r="H11">
        <v>17</v>
      </c>
      <c r="I11">
        <v>19</v>
      </c>
      <c r="J11">
        <v>3</v>
      </c>
      <c r="K11">
        <f>(H11+I11+J11)</f>
        <v>39</v>
      </c>
    </row>
    <row r="12" spans="1:11">
      <c r="A12">
        <v>2</v>
      </c>
      <c r="B12">
        <v>29</v>
      </c>
      <c r="C12">
        <v>4</v>
      </c>
      <c r="D12">
        <v>0</v>
      </c>
      <c r="E12">
        <f t="shared" ref="E12:E14" si="2">(B12+C12+D12)</f>
        <v>33</v>
      </c>
      <c r="G12">
        <v>2</v>
      </c>
      <c r="H12">
        <v>22</v>
      </c>
      <c r="I12">
        <v>22</v>
      </c>
      <c r="J12">
        <v>5</v>
      </c>
      <c r="K12">
        <f t="shared" ref="K12:K14" si="3">(H12+I12+J12)</f>
        <v>49</v>
      </c>
    </row>
    <row r="13" spans="1:11">
      <c r="A13">
        <v>3</v>
      </c>
      <c r="B13">
        <v>34</v>
      </c>
      <c r="C13">
        <v>3</v>
      </c>
      <c r="D13">
        <v>0</v>
      </c>
      <c r="E13">
        <f t="shared" si="2"/>
        <v>37</v>
      </c>
      <c r="G13">
        <v>3</v>
      </c>
      <c r="H13">
        <v>13</v>
      </c>
      <c r="I13">
        <v>23</v>
      </c>
      <c r="J13">
        <v>10</v>
      </c>
      <c r="K13">
        <f t="shared" si="3"/>
        <v>46</v>
      </c>
    </row>
    <row r="14" spans="1:11">
      <c r="A14" t="s">
        <v>47</v>
      </c>
      <c r="B14">
        <f>(B11+B12+B13)</f>
        <v>107</v>
      </c>
      <c r="C14">
        <f t="shared" ref="C14:D14" si="4">(C11+C12+C13)</f>
        <v>12</v>
      </c>
      <c r="D14">
        <f t="shared" si="4"/>
        <v>2</v>
      </c>
      <c r="E14">
        <f t="shared" si="2"/>
        <v>121</v>
      </c>
      <c r="G14" t="s">
        <v>47</v>
      </c>
      <c r="H14">
        <f>(H11+H12+H13)</f>
        <v>52</v>
      </c>
      <c r="I14">
        <f t="shared" ref="I14:J14" si="5">(I11+I12+I13)</f>
        <v>64</v>
      </c>
      <c r="J14">
        <f t="shared" si="5"/>
        <v>18</v>
      </c>
      <c r="K14">
        <f t="shared" si="3"/>
        <v>134</v>
      </c>
    </row>
    <row r="15" spans="1:11">
      <c r="A15" s="50" t="s">
        <v>48</v>
      </c>
      <c r="B15" s="50">
        <f>(B14*100)/E14</f>
        <v>88.429752066115697</v>
      </c>
      <c r="C15" s="50">
        <f>(C14*100)/E14</f>
        <v>9.9173553719008272</v>
      </c>
      <c r="D15" s="50">
        <f>(D14*100)/E14</f>
        <v>1.6528925619834711</v>
      </c>
      <c r="E15">
        <f>(E14*100)/E14</f>
        <v>100</v>
      </c>
      <c r="G15" t="s">
        <v>48</v>
      </c>
      <c r="H15">
        <f>(H14*100)/K14</f>
        <v>38.805970149253731</v>
      </c>
      <c r="I15">
        <f>(I14*100)/K14</f>
        <v>47.761194029850749</v>
      </c>
      <c r="J15">
        <f>(J14*100)/K14</f>
        <v>13.432835820895523</v>
      </c>
      <c r="K15">
        <f>(K14*100)/K14</f>
        <v>100</v>
      </c>
    </row>
    <row r="17" spans="1:11">
      <c r="A17" s="83" t="s">
        <v>157</v>
      </c>
      <c r="B17" s="83"/>
      <c r="C17" s="83"/>
      <c r="D17" s="83"/>
      <c r="E17" s="83"/>
      <c r="G17" s="83" t="s">
        <v>158</v>
      </c>
      <c r="H17" s="83"/>
      <c r="I17" s="83"/>
      <c r="J17" s="83"/>
      <c r="K17" s="83"/>
    </row>
    <row r="18" spans="1:11">
      <c r="A18" s="53"/>
      <c r="B18" s="53" t="s">
        <v>152</v>
      </c>
      <c r="C18" s="53" t="s">
        <v>153</v>
      </c>
      <c r="D18" s="53" t="s">
        <v>154</v>
      </c>
      <c r="E18" s="53" t="s">
        <v>47</v>
      </c>
      <c r="G18" s="53"/>
      <c r="H18" s="53" t="s">
        <v>152</v>
      </c>
      <c r="I18" s="53" t="s">
        <v>153</v>
      </c>
      <c r="J18" s="53" t="s">
        <v>154</v>
      </c>
      <c r="K18" s="53" t="s">
        <v>47</v>
      </c>
    </row>
    <row r="19" spans="1:11">
      <c r="A19">
        <v>1</v>
      </c>
      <c r="B19">
        <v>53</v>
      </c>
      <c r="C19">
        <v>3</v>
      </c>
      <c r="D19">
        <v>1</v>
      </c>
      <c r="E19">
        <f>(B19+C19+D19)</f>
        <v>57</v>
      </c>
      <c r="G19">
        <v>1</v>
      </c>
      <c r="H19">
        <v>12</v>
      </c>
      <c r="I19">
        <v>28</v>
      </c>
      <c r="J19">
        <v>17</v>
      </c>
      <c r="K19">
        <f>(H19+I19+J19)</f>
        <v>57</v>
      </c>
    </row>
    <row r="20" spans="1:11">
      <c r="A20">
        <v>2</v>
      </c>
      <c r="B20">
        <v>35</v>
      </c>
      <c r="C20">
        <v>6</v>
      </c>
      <c r="D20">
        <v>0</v>
      </c>
      <c r="E20">
        <f t="shared" ref="E20:E22" si="6">(B20+C20+D20)</f>
        <v>41</v>
      </c>
      <c r="G20">
        <v>2</v>
      </c>
      <c r="H20">
        <v>14</v>
      </c>
      <c r="I20">
        <v>34</v>
      </c>
      <c r="J20">
        <v>11</v>
      </c>
      <c r="K20">
        <f t="shared" ref="K20:K22" si="7">(H20+I20+J20)</f>
        <v>59</v>
      </c>
    </row>
    <row r="21" spans="1:11">
      <c r="A21">
        <v>3</v>
      </c>
      <c r="B21">
        <v>26</v>
      </c>
      <c r="C21">
        <v>4</v>
      </c>
      <c r="D21">
        <v>0</v>
      </c>
      <c r="E21">
        <f t="shared" si="6"/>
        <v>30</v>
      </c>
      <c r="G21">
        <v>3</v>
      </c>
      <c r="H21">
        <v>9</v>
      </c>
      <c r="I21">
        <v>15</v>
      </c>
      <c r="J21">
        <v>18</v>
      </c>
      <c r="K21">
        <f t="shared" si="7"/>
        <v>42</v>
      </c>
    </row>
    <row r="22" spans="1:11">
      <c r="A22" t="s">
        <v>47</v>
      </c>
      <c r="B22">
        <f>(B19+B20+B21)</f>
        <v>114</v>
      </c>
      <c r="C22">
        <f t="shared" ref="C22:D22" si="8">(C19+C20+C21)</f>
        <v>13</v>
      </c>
      <c r="D22">
        <f t="shared" si="8"/>
        <v>1</v>
      </c>
      <c r="E22">
        <f t="shared" si="6"/>
        <v>128</v>
      </c>
      <c r="G22" t="s">
        <v>47</v>
      </c>
      <c r="H22">
        <f>(H19+H20+H21)</f>
        <v>35</v>
      </c>
      <c r="I22">
        <f t="shared" ref="I22:J22" si="9">(I19+I20+I21)</f>
        <v>77</v>
      </c>
      <c r="J22">
        <f t="shared" si="9"/>
        <v>46</v>
      </c>
      <c r="K22">
        <f t="shared" si="7"/>
        <v>158</v>
      </c>
    </row>
    <row r="23" spans="1:11">
      <c r="A23" s="50" t="s">
        <v>48</v>
      </c>
      <c r="B23" s="50">
        <f>(B22*100)/E22</f>
        <v>89.0625</v>
      </c>
      <c r="C23" s="50">
        <f>(C22*100)/E22</f>
        <v>10.15625</v>
      </c>
      <c r="D23" s="50">
        <f>(D22*100)/E22</f>
        <v>0.78125</v>
      </c>
      <c r="E23">
        <f>(E22*100)/E22</f>
        <v>100</v>
      </c>
      <c r="G23" s="50" t="s">
        <v>48</v>
      </c>
      <c r="H23" s="50">
        <f>(H22*100)/K22</f>
        <v>22.151898734177216</v>
      </c>
      <c r="I23" s="50">
        <f>(I22*100)/K22</f>
        <v>48.734177215189874</v>
      </c>
      <c r="J23" s="50">
        <f>(J22*100)/K22</f>
        <v>29.11392405063291</v>
      </c>
      <c r="K23">
        <f>(K22*100)/K22</f>
        <v>100</v>
      </c>
    </row>
  </sheetData>
  <mergeCells count="5">
    <mergeCell ref="A1:E1"/>
    <mergeCell ref="A9:E9"/>
    <mergeCell ref="G9:K9"/>
    <mergeCell ref="A17:E17"/>
    <mergeCell ref="G17:K1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BA509-3642-2347-94BC-209E98DDD65A}">
  <dimension ref="A1:E74"/>
  <sheetViews>
    <sheetView workbookViewId="0">
      <selection sqref="A1:A3"/>
    </sheetView>
  </sheetViews>
  <sheetFormatPr baseColWidth="10" defaultRowHeight="15.75"/>
  <cols>
    <col min="1" max="1" width="21.625" customWidth="1"/>
  </cols>
  <sheetData>
    <row r="1" spans="1:5">
      <c r="A1" s="60" t="s">
        <v>32</v>
      </c>
      <c r="B1" s="61" t="s">
        <v>33</v>
      </c>
      <c r="C1" s="61"/>
      <c r="D1" s="61"/>
      <c r="E1" s="61"/>
    </row>
    <row r="2" spans="1:5">
      <c r="A2" s="60"/>
      <c r="B2" s="73" t="s">
        <v>30</v>
      </c>
      <c r="C2" s="73"/>
      <c r="D2" s="73" t="s">
        <v>31</v>
      </c>
      <c r="E2" s="73"/>
    </row>
    <row r="3" spans="1:5">
      <c r="A3" s="60"/>
      <c r="B3" s="73"/>
      <c r="C3" s="73"/>
      <c r="D3" s="73"/>
      <c r="E3" s="73"/>
    </row>
    <row r="4" spans="1:5">
      <c r="A4" s="3" t="s">
        <v>6</v>
      </c>
      <c r="B4" s="1" t="s">
        <v>11</v>
      </c>
      <c r="C4" s="1" t="s">
        <v>12</v>
      </c>
      <c r="D4" s="2" t="s">
        <v>11</v>
      </c>
      <c r="E4" s="1" t="s">
        <v>12</v>
      </c>
    </row>
    <row r="5" spans="1:5">
      <c r="A5" s="5">
        <v>8.5299999999999994</v>
      </c>
      <c r="B5" s="5">
        <v>5.9</v>
      </c>
      <c r="C5" s="5">
        <v>7.19</v>
      </c>
      <c r="D5" s="5">
        <v>7.34</v>
      </c>
      <c r="E5" s="5">
        <v>4.26</v>
      </c>
    </row>
    <row r="6" spans="1:5">
      <c r="A6" s="5">
        <v>7.43</v>
      </c>
      <c r="B6" s="5">
        <v>6.86</v>
      </c>
      <c r="C6" s="5">
        <v>3.49</v>
      </c>
      <c r="D6" s="5">
        <v>7.78</v>
      </c>
      <c r="E6" s="5">
        <v>4.2</v>
      </c>
    </row>
    <row r="7" spans="1:5">
      <c r="A7" s="5">
        <v>5.61</v>
      </c>
      <c r="B7" s="5">
        <v>5.68</v>
      </c>
      <c r="C7" s="5">
        <v>6.05</v>
      </c>
      <c r="D7" s="5">
        <v>5.89</v>
      </c>
      <c r="E7" s="5">
        <v>0.75</v>
      </c>
    </row>
    <row r="8" spans="1:5">
      <c r="A8" s="5">
        <v>7.51</v>
      </c>
      <c r="B8" s="5">
        <v>6.35</v>
      </c>
      <c r="C8" s="5">
        <v>1.29</v>
      </c>
      <c r="D8" s="5">
        <v>5.81</v>
      </c>
      <c r="E8" s="5">
        <v>0.44446000000000002</v>
      </c>
    </row>
    <row r="9" spans="1:5">
      <c r="A9" s="5">
        <v>6.36</v>
      </c>
      <c r="B9" s="5">
        <v>7.58</v>
      </c>
      <c r="C9" s="5">
        <v>5.03</v>
      </c>
      <c r="D9" s="5">
        <v>6.45</v>
      </c>
      <c r="E9" s="5">
        <v>3.31</v>
      </c>
    </row>
    <row r="10" spans="1:5">
      <c r="A10" s="5">
        <v>4.62</v>
      </c>
      <c r="B10" s="5">
        <v>5.81</v>
      </c>
      <c r="C10" s="5">
        <v>6.96</v>
      </c>
      <c r="D10" s="5">
        <v>7.18</v>
      </c>
      <c r="E10" s="5">
        <v>3.32</v>
      </c>
    </row>
    <row r="11" spans="1:5">
      <c r="A11" s="5">
        <v>6.99</v>
      </c>
      <c r="B11" s="5">
        <v>6.67</v>
      </c>
      <c r="C11" s="5">
        <v>2.3199999999999998</v>
      </c>
      <c r="D11" s="5">
        <v>4.84</v>
      </c>
      <c r="E11" s="5">
        <v>4.59</v>
      </c>
    </row>
    <row r="12" spans="1:5">
      <c r="A12" s="5">
        <v>7.36</v>
      </c>
      <c r="B12" s="5">
        <v>5.96</v>
      </c>
      <c r="C12" s="5">
        <v>4.04</v>
      </c>
      <c r="D12" s="5">
        <v>6.67</v>
      </c>
      <c r="E12" s="5">
        <v>4.41</v>
      </c>
    </row>
    <row r="13" spans="1:5">
      <c r="A13" s="5">
        <v>6.61</v>
      </c>
      <c r="B13" s="5">
        <v>6.57</v>
      </c>
      <c r="C13" s="5">
        <v>1.61</v>
      </c>
      <c r="D13" s="5">
        <v>5.66</v>
      </c>
      <c r="E13" s="5">
        <v>6.95</v>
      </c>
    </row>
    <row r="14" spans="1:5">
      <c r="A14" s="5">
        <v>8.06</v>
      </c>
      <c r="B14" s="5">
        <v>6.55</v>
      </c>
      <c r="C14" s="5">
        <v>4.2</v>
      </c>
      <c r="D14" s="5">
        <v>5.69</v>
      </c>
      <c r="E14" s="5">
        <v>2.93</v>
      </c>
    </row>
    <row r="15" spans="1:5">
      <c r="A15" s="5">
        <v>6.9</v>
      </c>
      <c r="B15" s="5">
        <v>5.41</v>
      </c>
      <c r="C15" s="5">
        <v>4.93</v>
      </c>
      <c r="D15" s="5">
        <v>8.39</v>
      </c>
      <c r="E15" s="5">
        <v>3.43</v>
      </c>
    </row>
    <row r="16" spans="1:5">
      <c r="A16" s="5">
        <v>5.85</v>
      </c>
      <c r="B16" s="5">
        <v>4.17</v>
      </c>
      <c r="C16" s="5">
        <v>4.8899999999999997</v>
      </c>
      <c r="D16" s="5">
        <v>10.17</v>
      </c>
      <c r="E16" s="5">
        <v>4.34</v>
      </c>
    </row>
    <row r="17" spans="1:5">
      <c r="A17" s="5">
        <v>5.6</v>
      </c>
      <c r="B17" s="5">
        <v>6.62</v>
      </c>
      <c r="C17" s="5">
        <v>5.56</v>
      </c>
      <c r="D17" s="5">
        <v>5.85</v>
      </c>
      <c r="E17" s="5">
        <v>4.0999999999999996</v>
      </c>
    </row>
    <row r="18" spans="1:5">
      <c r="A18" s="5">
        <v>6.05</v>
      </c>
      <c r="B18" s="5">
        <v>7.11</v>
      </c>
      <c r="C18" s="5">
        <v>4.28</v>
      </c>
      <c r="D18" s="5">
        <v>6.52</v>
      </c>
      <c r="E18" s="5">
        <v>5.29</v>
      </c>
    </row>
    <row r="19" spans="1:5">
      <c r="A19" s="5">
        <v>5.26</v>
      </c>
      <c r="B19" s="5">
        <v>3.49</v>
      </c>
      <c r="C19" s="5">
        <v>3.93</v>
      </c>
      <c r="D19" s="5">
        <v>5.51</v>
      </c>
      <c r="E19" s="5">
        <v>5.79</v>
      </c>
    </row>
    <row r="20" spans="1:5">
      <c r="A20" s="5">
        <v>6.55</v>
      </c>
      <c r="B20" s="5">
        <v>6.29</v>
      </c>
      <c r="C20" s="5">
        <v>3.08</v>
      </c>
      <c r="D20" s="5">
        <v>6.69</v>
      </c>
      <c r="E20" s="5">
        <v>4.55</v>
      </c>
    </row>
    <row r="21" spans="1:5">
      <c r="A21" s="5">
        <v>7.93</v>
      </c>
      <c r="B21" s="5">
        <v>5.59</v>
      </c>
      <c r="C21" s="5">
        <v>5.2</v>
      </c>
      <c r="D21" s="5">
        <v>7.03</v>
      </c>
      <c r="E21" s="5">
        <v>4.1900000000000004</v>
      </c>
    </row>
    <row r="22" spans="1:5">
      <c r="A22" s="5">
        <v>6.56</v>
      </c>
      <c r="B22" s="5">
        <v>7.12</v>
      </c>
      <c r="C22" s="5">
        <v>5.68</v>
      </c>
      <c r="D22" s="5">
        <v>5.89</v>
      </c>
      <c r="E22" s="5">
        <v>6.79</v>
      </c>
    </row>
    <row r="23" spans="1:5">
      <c r="A23" s="5">
        <v>5.37</v>
      </c>
      <c r="B23" s="5">
        <v>5.68</v>
      </c>
      <c r="C23" s="5">
        <v>2.76</v>
      </c>
      <c r="D23" s="5">
        <v>8.01</v>
      </c>
      <c r="E23" s="5">
        <v>4.71</v>
      </c>
    </row>
    <row r="24" spans="1:5">
      <c r="A24" s="5">
        <v>5.83</v>
      </c>
      <c r="B24" s="5">
        <v>6.39</v>
      </c>
      <c r="C24" s="5">
        <v>2.93</v>
      </c>
      <c r="D24" s="5">
        <v>5.44</v>
      </c>
      <c r="E24" s="5">
        <v>1.02</v>
      </c>
    </row>
    <row r="25" spans="1:5">
      <c r="A25" s="5">
        <v>7.94</v>
      </c>
      <c r="B25" s="5">
        <v>8.58</v>
      </c>
      <c r="C25" s="5">
        <v>2.65</v>
      </c>
      <c r="D25" s="5">
        <v>7.74</v>
      </c>
      <c r="E25" s="5">
        <v>0.50822000000000001</v>
      </c>
    </row>
    <row r="26" spans="1:5">
      <c r="A26" s="5">
        <v>6.5</v>
      </c>
      <c r="B26" s="5">
        <v>6.02</v>
      </c>
      <c r="C26" s="5">
        <v>5.94</v>
      </c>
      <c r="D26" s="5">
        <v>7.76</v>
      </c>
      <c r="E26" s="5">
        <v>8.4700000000000006</v>
      </c>
    </row>
    <row r="27" spans="1:5">
      <c r="A27" s="5">
        <v>6.41</v>
      </c>
      <c r="B27" s="5">
        <v>5.34</v>
      </c>
      <c r="C27" s="5">
        <v>3.7</v>
      </c>
      <c r="D27" s="5">
        <v>5.15</v>
      </c>
      <c r="E27" s="5">
        <v>5.3</v>
      </c>
    </row>
    <row r="28" spans="1:5">
      <c r="A28" s="5">
        <v>7.77</v>
      </c>
      <c r="B28" s="5">
        <v>6.57</v>
      </c>
      <c r="C28" s="5">
        <v>8.0299999999999994</v>
      </c>
      <c r="D28" s="5">
        <v>8.43</v>
      </c>
      <c r="E28" s="5">
        <v>2.37</v>
      </c>
    </row>
    <row r="29" spans="1:5">
      <c r="A29" s="5">
        <v>6.28</v>
      </c>
      <c r="B29" s="5">
        <v>6.34</v>
      </c>
      <c r="C29" s="5">
        <v>3.16</v>
      </c>
      <c r="D29" s="5">
        <v>7.62</v>
      </c>
      <c r="E29" s="5">
        <v>3.95</v>
      </c>
    </row>
    <row r="30" spans="1:5">
      <c r="A30" s="5">
        <v>6.67</v>
      </c>
      <c r="B30" s="5">
        <v>6.12</v>
      </c>
      <c r="C30" s="5">
        <v>2.96</v>
      </c>
      <c r="D30" s="5">
        <v>5.76</v>
      </c>
      <c r="E30" s="5">
        <v>1.44</v>
      </c>
    </row>
    <row r="31" spans="1:5">
      <c r="A31" s="5">
        <v>6.47</v>
      </c>
      <c r="B31" s="5">
        <v>5.61</v>
      </c>
      <c r="C31" s="5">
        <v>5.3</v>
      </c>
      <c r="D31" s="5">
        <v>8.0299999999999994</v>
      </c>
      <c r="E31" s="5">
        <v>5.75</v>
      </c>
    </row>
    <row r="32" spans="1:5">
      <c r="A32" s="5">
        <v>8.33</v>
      </c>
      <c r="B32" s="5">
        <v>5.92</v>
      </c>
      <c r="C32" s="5">
        <v>4.0999999999999996</v>
      </c>
      <c r="D32" s="5">
        <v>6.41</v>
      </c>
      <c r="E32" s="5">
        <v>3.2</v>
      </c>
    </row>
    <row r="33" spans="1:5">
      <c r="A33" s="5">
        <v>6.71</v>
      </c>
      <c r="B33" s="5">
        <v>7.11</v>
      </c>
      <c r="C33" s="5">
        <v>6.73</v>
      </c>
      <c r="D33" s="5">
        <v>6.24</v>
      </c>
      <c r="E33" s="5">
        <v>6.03</v>
      </c>
    </row>
    <row r="34" spans="1:5">
      <c r="A34" s="5">
        <v>6.43</v>
      </c>
      <c r="B34" s="5">
        <v>5.74</v>
      </c>
      <c r="C34" s="5">
        <v>4.17</v>
      </c>
      <c r="D34" s="5">
        <v>4.91</v>
      </c>
      <c r="E34" s="5">
        <v>1.66</v>
      </c>
    </row>
    <row r="35" spans="1:5">
      <c r="A35" s="5">
        <v>6.54</v>
      </c>
      <c r="B35" s="5">
        <v>6.51</v>
      </c>
      <c r="C35" s="5">
        <v>3.6</v>
      </c>
      <c r="D35" s="5">
        <v>6.94</v>
      </c>
      <c r="E35" s="5">
        <v>2.34</v>
      </c>
    </row>
    <row r="36" spans="1:5">
      <c r="A36" s="5">
        <v>6.97</v>
      </c>
      <c r="B36" s="5">
        <v>6.96</v>
      </c>
      <c r="C36" s="5">
        <v>4.51</v>
      </c>
      <c r="D36" s="5">
        <v>5.2</v>
      </c>
      <c r="E36" s="5">
        <v>3.44</v>
      </c>
    </row>
    <row r="37" spans="1:5">
      <c r="A37" s="5">
        <v>6.56</v>
      </c>
      <c r="B37" s="5">
        <v>4.8600000000000003</v>
      </c>
      <c r="C37" s="5">
        <v>2.98</v>
      </c>
      <c r="D37" s="5">
        <v>6.8</v>
      </c>
      <c r="E37" s="5">
        <v>8.2899999999999991</v>
      </c>
    </row>
    <row r="38" spans="1:5">
      <c r="A38" s="5">
        <v>5.41</v>
      </c>
      <c r="B38" s="5">
        <v>7</v>
      </c>
      <c r="C38" s="5">
        <v>3.76</v>
      </c>
      <c r="D38" s="5">
        <v>5.2</v>
      </c>
      <c r="E38" s="5">
        <v>4.25</v>
      </c>
    </row>
    <row r="39" spans="1:5">
      <c r="A39" s="5">
        <v>8.34</v>
      </c>
      <c r="B39" s="5">
        <v>5.18</v>
      </c>
      <c r="C39" s="5">
        <v>6.43</v>
      </c>
      <c r="D39" s="5">
        <v>4.91</v>
      </c>
      <c r="E39" s="5">
        <v>4.29</v>
      </c>
    </row>
    <row r="40" spans="1:5">
      <c r="A40" s="5">
        <v>6.46</v>
      </c>
      <c r="B40" s="5">
        <v>3.32</v>
      </c>
      <c r="C40" s="5">
        <v>2.74</v>
      </c>
      <c r="D40" s="5">
        <v>4.55</v>
      </c>
      <c r="E40" s="5">
        <v>5.48</v>
      </c>
    </row>
    <row r="41" spans="1:5">
      <c r="A41" s="5">
        <v>5.03</v>
      </c>
      <c r="B41" s="5">
        <v>7.16</v>
      </c>
      <c r="C41" s="5">
        <v>4.03</v>
      </c>
      <c r="D41" s="5">
        <v>4.47</v>
      </c>
      <c r="E41" s="5">
        <v>4.13</v>
      </c>
    </row>
    <row r="42" spans="1:5">
      <c r="A42" s="5">
        <v>5.67</v>
      </c>
      <c r="B42" s="5">
        <v>6.35</v>
      </c>
      <c r="C42" s="5">
        <v>4.1900000000000004</v>
      </c>
      <c r="D42" s="5">
        <v>5.5</v>
      </c>
      <c r="E42" s="5">
        <v>4.53</v>
      </c>
    </row>
    <row r="43" spans="1:5">
      <c r="A43" s="5">
        <v>6.57</v>
      </c>
      <c r="B43" s="5">
        <v>7.51</v>
      </c>
      <c r="C43" s="5">
        <v>5.0599999999999996</v>
      </c>
      <c r="D43" s="5">
        <v>7.09</v>
      </c>
      <c r="E43" s="5">
        <v>4.22</v>
      </c>
    </row>
    <row r="44" spans="1:5">
      <c r="A44" s="5">
        <v>5.15</v>
      </c>
      <c r="B44" s="5">
        <v>6.81</v>
      </c>
      <c r="C44" s="5">
        <v>5.0599999999999996</v>
      </c>
      <c r="D44" s="5">
        <v>8</v>
      </c>
      <c r="E44" s="5">
        <v>4.5599999999999996</v>
      </c>
    </row>
    <row r="45" spans="1:5">
      <c r="A45" s="5">
        <v>8.09</v>
      </c>
      <c r="B45" s="5">
        <v>4.4400000000000004</v>
      </c>
      <c r="C45" s="5">
        <v>0.99382999999999999</v>
      </c>
      <c r="D45" s="5">
        <v>9.5</v>
      </c>
      <c r="E45" s="5">
        <v>5.53</v>
      </c>
    </row>
    <row r="46" spans="1:5">
      <c r="A46" s="5">
        <v>4.91</v>
      </c>
      <c r="B46" s="5">
        <v>7.33</v>
      </c>
      <c r="C46" s="5">
        <v>5.71</v>
      </c>
      <c r="D46" s="5">
        <v>5.91</v>
      </c>
      <c r="E46" s="5">
        <v>3.89</v>
      </c>
    </row>
    <row r="47" spans="1:5">
      <c r="A47" s="5">
        <v>8.06</v>
      </c>
      <c r="B47" s="5">
        <v>4.58</v>
      </c>
      <c r="C47" s="5">
        <v>5.23</v>
      </c>
      <c r="D47" s="5">
        <v>7.49</v>
      </c>
      <c r="E47" s="5">
        <v>1.44</v>
      </c>
    </row>
    <row r="48" spans="1:5">
      <c r="A48" s="5">
        <v>6.01</v>
      </c>
      <c r="B48" s="5">
        <v>7.28</v>
      </c>
      <c r="C48" s="5">
        <v>4.72</v>
      </c>
      <c r="D48" s="5">
        <v>5.76</v>
      </c>
      <c r="E48" s="5">
        <v>3.04</v>
      </c>
    </row>
    <row r="49" spans="1:5">
      <c r="A49" s="5">
        <v>7.58</v>
      </c>
      <c r="B49" s="5">
        <v>7.61</v>
      </c>
      <c r="C49" s="5">
        <v>5.54</v>
      </c>
      <c r="D49" s="5">
        <v>6.63</v>
      </c>
      <c r="E49" s="5">
        <v>6.18</v>
      </c>
    </row>
    <row r="50" spans="1:5">
      <c r="A50" s="5">
        <v>5.31</v>
      </c>
      <c r="B50" s="5">
        <v>6.09</v>
      </c>
      <c r="C50" s="5">
        <v>6.04</v>
      </c>
      <c r="D50" s="5">
        <v>6.81</v>
      </c>
      <c r="E50" s="5">
        <v>1.1200000000000001</v>
      </c>
    </row>
    <row r="51" spans="1:5">
      <c r="A51" s="5">
        <v>6.56</v>
      </c>
      <c r="B51" s="5">
        <v>7.53</v>
      </c>
      <c r="C51" s="5">
        <v>6.16</v>
      </c>
      <c r="D51" s="5">
        <v>7.94</v>
      </c>
      <c r="E51" s="5">
        <v>6.44</v>
      </c>
    </row>
    <row r="52" spans="1:5">
      <c r="A52" s="5">
        <v>8.0500000000000007</v>
      </c>
      <c r="B52" s="5">
        <v>5.24</v>
      </c>
      <c r="C52" s="5">
        <v>3.26</v>
      </c>
      <c r="D52" s="5">
        <v>5.93</v>
      </c>
      <c r="E52" s="5">
        <v>7.78</v>
      </c>
    </row>
    <row r="53" spans="1:5">
      <c r="A53" s="5">
        <v>5.64</v>
      </c>
      <c r="B53" s="5">
        <v>5.79</v>
      </c>
      <c r="C53" s="5">
        <v>5.26</v>
      </c>
      <c r="D53" s="5">
        <v>8.3800000000000008</v>
      </c>
      <c r="E53" s="5">
        <v>5.44</v>
      </c>
    </row>
    <row r="54" spans="1:5">
      <c r="A54" s="5">
        <v>5.88</v>
      </c>
      <c r="B54" s="5">
        <v>8.2200000000000006</v>
      </c>
      <c r="C54" s="5">
        <v>3.03</v>
      </c>
      <c r="D54" s="5">
        <v>6.16</v>
      </c>
      <c r="E54" s="5">
        <v>5.37</v>
      </c>
    </row>
    <row r="55" spans="1:5">
      <c r="A55" s="5">
        <v>7.07</v>
      </c>
      <c r="B55" s="5">
        <v>6.85</v>
      </c>
      <c r="C55" s="5">
        <v>3.2</v>
      </c>
      <c r="D55" s="5">
        <v>7.52</v>
      </c>
      <c r="E55" s="5">
        <v>5.8</v>
      </c>
    </row>
    <row r="56" spans="1:5">
      <c r="A56" s="5">
        <v>5.35</v>
      </c>
      <c r="B56" s="5">
        <v>4.68</v>
      </c>
      <c r="C56" s="5">
        <v>4.8</v>
      </c>
      <c r="D56" s="5">
        <v>8</v>
      </c>
      <c r="E56" s="5">
        <v>4.34</v>
      </c>
    </row>
    <row r="57" spans="1:5">
      <c r="A57" s="5">
        <v>4.8099999999999996</v>
      </c>
      <c r="B57" s="5">
        <v>5.75</v>
      </c>
      <c r="C57" s="5">
        <v>2.7</v>
      </c>
      <c r="D57" s="5">
        <v>5.58</v>
      </c>
      <c r="E57" s="5">
        <v>5.46</v>
      </c>
    </row>
    <row r="58" spans="1:5">
      <c r="A58" s="5">
        <v>6.45</v>
      </c>
      <c r="B58" s="5">
        <v>6.1</v>
      </c>
      <c r="C58" s="5">
        <v>5.58</v>
      </c>
      <c r="D58" s="5">
        <v>7.17</v>
      </c>
      <c r="E58" s="5">
        <v>7.21</v>
      </c>
    </row>
    <row r="59" spans="1:5">
      <c r="A59" s="5">
        <v>6.78</v>
      </c>
      <c r="B59" s="5">
        <v>7.29</v>
      </c>
      <c r="C59" s="5">
        <v>6.56</v>
      </c>
      <c r="D59" s="5">
        <v>9.66</v>
      </c>
      <c r="E59" s="5">
        <v>4.93</v>
      </c>
    </row>
    <row r="60" spans="1:5">
      <c r="A60" s="5">
        <v>6.98</v>
      </c>
      <c r="B60" s="5">
        <v>7.19</v>
      </c>
      <c r="C60" s="5">
        <v>7.04</v>
      </c>
      <c r="D60" s="5">
        <v>7.42</v>
      </c>
      <c r="E60" s="5">
        <v>4.5199999999999996</v>
      </c>
    </row>
    <row r="61" spans="1:5">
      <c r="A61" s="5">
        <v>6.35</v>
      </c>
      <c r="B61" s="5">
        <v>6.56</v>
      </c>
      <c r="C61" s="5">
        <v>4.1399999999999997</v>
      </c>
      <c r="D61" s="5">
        <v>4.49</v>
      </c>
      <c r="E61" s="5">
        <v>5.77</v>
      </c>
    </row>
    <row r="62" spans="1:5">
      <c r="A62" s="5">
        <v>6.32</v>
      </c>
      <c r="B62" s="5">
        <v>6.24</v>
      </c>
      <c r="C62" s="5">
        <v>5.03</v>
      </c>
      <c r="D62" s="5">
        <v>4.3099999999999996</v>
      </c>
      <c r="E62" s="5">
        <v>7.62</v>
      </c>
    </row>
    <row r="63" spans="1:5">
      <c r="A63" s="5">
        <v>6.58</v>
      </c>
      <c r="B63" s="5">
        <v>6.41</v>
      </c>
      <c r="C63" s="5">
        <v>3.59</v>
      </c>
      <c r="D63" s="5">
        <v>8.4499999999999993</v>
      </c>
      <c r="E63" s="5">
        <v>5.31</v>
      </c>
    </row>
    <row r="64" spans="1:5">
      <c r="A64" s="5">
        <v>8.8000000000000007</v>
      </c>
      <c r="B64" s="5">
        <v>5.61</v>
      </c>
      <c r="C64" s="5">
        <v>6.28</v>
      </c>
      <c r="D64" s="5">
        <v>5.86</v>
      </c>
      <c r="E64" s="5">
        <v>3.68</v>
      </c>
    </row>
    <row r="65" spans="1:5">
      <c r="A65" s="5">
        <v>5.83</v>
      </c>
      <c r="B65" s="5">
        <v>6.79</v>
      </c>
      <c r="C65" s="5">
        <v>4.8499999999999996</v>
      </c>
      <c r="D65" s="5">
        <v>5.56</v>
      </c>
      <c r="E65" s="5">
        <v>5.27</v>
      </c>
    </row>
    <row r="66" spans="1:5">
      <c r="A66" s="5">
        <v>5.7</v>
      </c>
      <c r="B66" s="5">
        <v>7.25</v>
      </c>
      <c r="C66" s="5">
        <v>4.0199999999999996</v>
      </c>
      <c r="D66" s="5">
        <v>7.28</v>
      </c>
      <c r="E66" s="5">
        <v>4.88</v>
      </c>
    </row>
    <row r="67" spans="1:5">
      <c r="A67" s="5">
        <v>4.6900000000000004</v>
      </c>
      <c r="B67" s="5">
        <v>5.9</v>
      </c>
      <c r="C67" s="5">
        <v>3.21</v>
      </c>
      <c r="D67" s="5">
        <v>6.71</v>
      </c>
      <c r="E67" s="5">
        <v>2.27</v>
      </c>
    </row>
    <row r="68" spans="1:5">
      <c r="A68" s="5">
        <v>5.67</v>
      </c>
      <c r="B68" s="5">
        <v>5.75</v>
      </c>
      <c r="C68" s="5">
        <v>4.88</v>
      </c>
      <c r="D68" s="5">
        <v>5.57</v>
      </c>
      <c r="E68" s="5">
        <v>6.16</v>
      </c>
    </row>
    <row r="69" spans="1:5">
      <c r="A69" s="5">
        <v>6.73</v>
      </c>
      <c r="B69" s="5">
        <v>7.03</v>
      </c>
      <c r="C69" s="5">
        <v>6.37</v>
      </c>
      <c r="D69" s="5">
        <v>4.58</v>
      </c>
      <c r="E69" s="5">
        <v>6.9</v>
      </c>
    </row>
    <row r="70" spans="1:5">
      <c r="A70" s="5">
        <v>6.47</v>
      </c>
      <c r="B70" s="5">
        <v>6.26</v>
      </c>
      <c r="C70" s="5">
        <v>5.0599999999999996</v>
      </c>
      <c r="D70" s="5">
        <v>7.34</v>
      </c>
      <c r="E70" s="5">
        <v>4.4400000000000004</v>
      </c>
    </row>
    <row r="71" spans="1:5">
      <c r="A71" s="5">
        <v>6.77</v>
      </c>
      <c r="B71" s="5">
        <v>5.54</v>
      </c>
      <c r="C71" s="5">
        <v>0.36978</v>
      </c>
      <c r="D71" s="5">
        <v>6.21</v>
      </c>
      <c r="E71" s="5">
        <v>7.03</v>
      </c>
    </row>
    <row r="72" spans="1:5">
      <c r="A72" s="5">
        <v>4.8</v>
      </c>
      <c r="B72" s="5">
        <v>6.66</v>
      </c>
      <c r="C72" s="5">
        <v>1.98</v>
      </c>
      <c r="D72" s="5">
        <v>5.2</v>
      </c>
      <c r="E72" s="5">
        <v>1.99</v>
      </c>
    </row>
    <row r="73" spans="1:5">
      <c r="A73" s="5">
        <v>6.89</v>
      </c>
      <c r="B73" s="5">
        <v>6.39</v>
      </c>
      <c r="C73" s="5">
        <v>5.23</v>
      </c>
      <c r="D73" s="5">
        <v>6.57</v>
      </c>
      <c r="E73" s="5">
        <v>5.92</v>
      </c>
    </row>
    <row r="74" spans="1:5">
      <c r="A74" s="5">
        <v>7.05</v>
      </c>
      <c r="B74" s="5">
        <v>5.29</v>
      </c>
      <c r="C74" s="5">
        <v>4.5999999999999996</v>
      </c>
      <c r="D74" s="5">
        <v>4.8099999999999996</v>
      </c>
      <c r="E74" s="5">
        <v>2.88</v>
      </c>
    </row>
  </sheetData>
  <mergeCells count="4">
    <mergeCell ref="A1:A3"/>
    <mergeCell ref="B1:E1"/>
    <mergeCell ref="B2:C3"/>
    <mergeCell ref="D2: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036AF-42B3-B441-9869-4B6DE6A36F50}">
  <dimension ref="A1:I24"/>
  <sheetViews>
    <sheetView workbookViewId="0">
      <selection sqref="A1:D1"/>
    </sheetView>
  </sheetViews>
  <sheetFormatPr baseColWidth="10" defaultRowHeight="15.75"/>
  <cols>
    <col min="3" max="3" width="48.625" customWidth="1"/>
    <col min="5" max="5" width="1" customWidth="1"/>
    <col min="8" max="8" width="46.875" customWidth="1"/>
  </cols>
  <sheetData>
    <row r="1" spans="1:9">
      <c r="A1" s="84" t="s">
        <v>6</v>
      </c>
      <c r="B1" s="84"/>
      <c r="C1" s="84"/>
      <c r="D1" s="84"/>
    </row>
    <row r="2" spans="1:9">
      <c r="A2" s="52"/>
      <c r="B2" s="53" t="s">
        <v>146</v>
      </c>
      <c r="C2" s="53" t="s">
        <v>147</v>
      </c>
      <c r="D2" s="53" t="s">
        <v>47</v>
      </c>
    </row>
    <row r="3" spans="1:9">
      <c r="A3">
        <v>1</v>
      </c>
      <c r="B3">
        <v>36</v>
      </c>
      <c r="C3">
        <v>0</v>
      </c>
      <c r="D3">
        <f>(B3+C3)</f>
        <v>36</v>
      </c>
    </row>
    <row r="4" spans="1:9">
      <c r="A4">
        <v>2</v>
      </c>
      <c r="B4">
        <v>35</v>
      </c>
      <c r="C4">
        <v>0</v>
      </c>
      <c r="D4">
        <f t="shared" ref="D4:D8" si="0">(B4+C4)</f>
        <v>35</v>
      </c>
    </row>
    <row r="5" spans="1:9">
      <c r="A5">
        <v>3</v>
      </c>
      <c r="B5">
        <v>40</v>
      </c>
      <c r="C5">
        <v>1</v>
      </c>
      <c r="D5">
        <f t="shared" si="0"/>
        <v>41</v>
      </c>
    </row>
    <row r="6" spans="1:9">
      <c r="A6">
        <v>4</v>
      </c>
      <c r="B6">
        <v>34</v>
      </c>
      <c r="C6">
        <v>0</v>
      </c>
      <c r="D6">
        <f t="shared" si="0"/>
        <v>34</v>
      </c>
    </row>
    <row r="7" spans="1:9">
      <c r="A7" t="s">
        <v>47</v>
      </c>
      <c r="B7">
        <f>(B3+B4+B5+B6)</f>
        <v>145</v>
      </c>
      <c r="C7">
        <f>(C3+C4+C5+C6)</f>
        <v>1</v>
      </c>
      <c r="D7">
        <f t="shared" si="0"/>
        <v>146</v>
      </c>
    </row>
    <row r="8" spans="1:9">
      <c r="A8" s="50" t="s">
        <v>48</v>
      </c>
      <c r="B8" s="50">
        <f>(B7*100)/D7</f>
        <v>99.31506849315069</v>
      </c>
      <c r="C8" s="50">
        <f>(C7*100)/D7</f>
        <v>0.68493150684931503</v>
      </c>
      <c r="D8">
        <f t="shared" si="0"/>
        <v>100</v>
      </c>
    </row>
    <row r="10" spans="1:9">
      <c r="A10" s="84" t="s">
        <v>148</v>
      </c>
      <c r="B10" s="84"/>
      <c r="C10" s="84"/>
      <c r="D10" s="84"/>
      <c r="F10" s="84" t="s">
        <v>149</v>
      </c>
      <c r="G10" s="84"/>
      <c r="H10" s="84"/>
      <c r="I10" s="84"/>
    </row>
    <row r="11" spans="1:9">
      <c r="A11" s="52"/>
      <c r="B11" s="53" t="s">
        <v>146</v>
      </c>
      <c r="C11" s="53" t="s">
        <v>147</v>
      </c>
      <c r="D11" s="53" t="s">
        <v>47</v>
      </c>
      <c r="F11" s="52"/>
      <c r="G11" s="53" t="s">
        <v>146</v>
      </c>
      <c r="H11" s="53" t="s">
        <v>147</v>
      </c>
      <c r="I11" s="53" t="s">
        <v>47</v>
      </c>
    </row>
    <row r="12" spans="1:9">
      <c r="A12">
        <v>1</v>
      </c>
      <c r="B12">
        <v>38</v>
      </c>
      <c r="C12">
        <v>2</v>
      </c>
      <c r="D12">
        <f>(B12+C12)</f>
        <v>40</v>
      </c>
      <c r="F12">
        <v>1</v>
      </c>
      <c r="G12">
        <v>24</v>
      </c>
      <c r="H12">
        <v>0</v>
      </c>
      <c r="I12">
        <f>(G12+H12)</f>
        <v>24</v>
      </c>
    </row>
    <row r="13" spans="1:9">
      <c r="A13">
        <v>2</v>
      </c>
      <c r="B13">
        <v>47</v>
      </c>
      <c r="C13">
        <v>0</v>
      </c>
      <c r="D13">
        <f t="shared" ref="D13:D15" si="1">(B13+C13)</f>
        <v>47</v>
      </c>
      <c r="F13">
        <v>2</v>
      </c>
      <c r="G13">
        <v>26</v>
      </c>
      <c r="H13">
        <v>1</v>
      </c>
      <c r="I13">
        <f t="shared" ref="I13:I15" si="2">(G13+H13)</f>
        <v>27</v>
      </c>
    </row>
    <row r="14" spans="1:9">
      <c r="A14">
        <v>3</v>
      </c>
      <c r="B14">
        <v>38</v>
      </c>
      <c r="C14">
        <v>2</v>
      </c>
      <c r="D14">
        <f t="shared" si="1"/>
        <v>40</v>
      </c>
      <c r="F14">
        <v>3</v>
      </c>
      <c r="G14">
        <v>48</v>
      </c>
      <c r="H14">
        <v>3</v>
      </c>
      <c r="I14">
        <f t="shared" si="2"/>
        <v>51</v>
      </c>
    </row>
    <row r="15" spans="1:9">
      <c r="A15" t="s">
        <v>47</v>
      </c>
      <c r="B15">
        <f>(B12+B13+B14)</f>
        <v>123</v>
      </c>
      <c r="C15">
        <f t="shared" ref="C15" si="3">(C12+C13+C14)</f>
        <v>4</v>
      </c>
      <c r="D15">
        <f t="shared" si="1"/>
        <v>127</v>
      </c>
      <c r="F15" t="s">
        <v>47</v>
      </c>
      <c r="G15">
        <f>(G12+G13+G14)</f>
        <v>98</v>
      </c>
      <c r="H15">
        <f t="shared" ref="H15" si="4">(H12+H13+H14)</f>
        <v>4</v>
      </c>
      <c r="I15">
        <f t="shared" si="2"/>
        <v>102</v>
      </c>
    </row>
    <row r="16" spans="1:9">
      <c r="A16" s="50" t="s">
        <v>48</v>
      </c>
      <c r="B16" s="50">
        <f>(B15*100)/D15</f>
        <v>96.850393700787407</v>
      </c>
      <c r="C16" s="50">
        <f>(C15*100)/D15</f>
        <v>3.1496062992125986</v>
      </c>
      <c r="D16">
        <f>(B16+C16)</f>
        <v>100</v>
      </c>
      <c r="F16" s="50" t="s">
        <v>48</v>
      </c>
      <c r="G16" s="50">
        <f>(G15*100)/I15</f>
        <v>96.078431372549019</v>
      </c>
      <c r="H16" s="50">
        <f>(H15*100)/I15</f>
        <v>3.9215686274509802</v>
      </c>
      <c r="I16">
        <f>(G16+H16)</f>
        <v>100</v>
      </c>
    </row>
    <row r="18" spans="1:9">
      <c r="A18" s="84" t="s">
        <v>150</v>
      </c>
      <c r="B18" s="84"/>
      <c r="C18" s="84"/>
      <c r="D18" s="84"/>
      <c r="F18" s="84" t="s">
        <v>151</v>
      </c>
      <c r="G18" s="84"/>
      <c r="H18" s="84"/>
      <c r="I18" s="84"/>
    </row>
    <row r="19" spans="1:9">
      <c r="A19" s="54"/>
      <c r="B19" s="53" t="s">
        <v>146</v>
      </c>
      <c r="C19" s="53" t="s">
        <v>147</v>
      </c>
      <c r="D19" s="55" t="s">
        <v>47</v>
      </c>
      <c r="F19" s="54"/>
      <c r="G19" s="53" t="s">
        <v>146</v>
      </c>
      <c r="H19" s="53" t="s">
        <v>147</v>
      </c>
      <c r="I19" s="55" t="s">
        <v>47</v>
      </c>
    </row>
    <row r="20" spans="1:9">
      <c r="A20" s="35">
        <v>1</v>
      </c>
      <c r="B20" s="35">
        <v>39</v>
      </c>
      <c r="C20" s="35">
        <v>4</v>
      </c>
      <c r="D20" s="35">
        <f>(B20+C20)</f>
        <v>43</v>
      </c>
      <c r="F20" s="35">
        <v>1</v>
      </c>
      <c r="G20" s="35">
        <v>59</v>
      </c>
      <c r="H20" s="35">
        <v>13</v>
      </c>
      <c r="I20" s="35">
        <f>(G20+H20)</f>
        <v>72</v>
      </c>
    </row>
    <row r="21" spans="1:9">
      <c r="A21" s="35">
        <v>2</v>
      </c>
      <c r="B21" s="35">
        <v>33</v>
      </c>
      <c r="C21" s="35">
        <v>8</v>
      </c>
      <c r="D21" s="35">
        <f t="shared" ref="D21:D23" si="5">(B21+C21)</f>
        <v>41</v>
      </c>
      <c r="F21" s="35">
        <v>2</v>
      </c>
      <c r="G21" s="35">
        <v>51</v>
      </c>
      <c r="H21" s="35">
        <v>12</v>
      </c>
      <c r="I21" s="35">
        <f t="shared" ref="I21:I23" si="6">(G21+H21)</f>
        <v>63</v>
      </c>
    </row>
    <row r="22" spans="1:9">
      <c r="A22" s="35">
        <v>3</v>
      </c>
      <c r="B22" s="35">
        <v>52</v>
      </c>
      <c r="C22" s="35">
        <v>13</v>
      </c>
      <c r="D22" s="35">
        <f t="shared" si="5"/>
        <v>65</v>
      </c>
      <c r="F22" s="35">
        <v>3</v>
      </c>
      <c r="G22" s="35">
        <v>89</v>
      </c>
      <c r="H22" s="35">
        <v>18</v>
      </c>
      <c r="I22" s="35">
        <f t="shared" si="6"/>
        <v>107</v>
      </c>
    </row>
    <row r="23" spans="1:9">
      <c r="A23" s="35" t="s">
        <v>47</v>
      </c>
      <c r="B23" s="35">
        <f>(B20+B21+B22)</f>
        <v>124</v>
      </c>
      <c r="C23" s="35">
        <f t="shared" ref="C23" si="7">(C20+C21+C22)</f>
        <v>25</v>
      </c>
      <c r="D23" s="35">
        <f t="shared" si="5"/>
        <v>149</v>
      </c>
      <c r="F23" s="35" t="s">
        <v>47</v>
      </c>
      <c r="G23" s="35">
        <f>(G20+G21+G22)</f>
        <v>199</v>
      </c>
      <c r="H23" s="35">
        <f t="shared" ref="H23" si="8">(H20+H21+H22)</f>
        <v>43</v>
      </c>
      <c r="I23" s="35">
        <f t="shared" si="6"/>
        <v>242</v>
      </c>
    </row>
    <row r="24" spans="1:9">
      <c r="A24" s="56" t="s">
        <v>48</v>
      </c>
      <c r="B24" s="56">
        <f>(B23*100)/D23</f>
        <v>83.22147651006712</v>
      </c>
      <c r="C24" s="56">
        <f>(C23*100)/D23</f>
        <v>16.778523489932887</v>
      </c>
      <c r="D24" s="35">
        <f>(B24+C24)</f>
        <v>100</v>
      </c>
      <c r="F24" s="56" t="s">
        <v>48</v>
      </c>
      <c r="G24" s="56">
        <f>(G23*100)/I23</f>
        <v>82.231404958677686</v>
      </c>
      <c r="H24" s="56">
        <f>(H23*100)/I23</f>
        <v>17.768595041322314</v>
      </c>
      <c r="I24" s="35">
        <f>(G24+H24)</f>
        <v>100</v>
      </c>
    </row>
  </sheetData>
  <mergeCells count="5">
    <mergeCell ref="A1:D1"/>
    <mergeCell ref="A10:D10"/>
    <mergeCell ref="F10:I10"/>
    <mergeCell ref="A18:D18"/>
    <mergeCell ref="F18:I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92258-AD6B-2D4D-9388-8429AA20AD3F}">
  <dimension ref="A1:Q8"/>
  <sheetViews>
    <sheetView workbookViewId="0">
      <selection sqref="A1:E1"/>
    </sheetView>
  </sheetViews>
  <sheetFormatPr baseColWidth="10" defaultRowHeight="15.75"/>
  <cols>
    <col min="6" max="6" width="0.625" customWidth="1"/>
    <col min="11" max="11" width="10.375" customWidth="1"/>
    <col min="12" max="12" width="0.625" customWidth="1"/>
  </cols>
  <sheetData>
    <row r="1" spans="1:17">
      <c r="A1" s="85" t="s">
        <v>75</v>
      </c>
      <c r="B1" s="85"/>
      <c r="C1" s="85"/>
      <c r="D1" s="85"/>
      <c r="E1" s="85"/>
      <c r="G1" s="85" t="s">
        <v>76</v>
      </c>
      <c r="H1" s="85"/>
      <c r="I1" s="85"/>
      <c r="J1" s="85"/>
      <c r="K1" s="85"/>
      <c r="M1" s="85" t="s">
        <v>77</v>
      </c>
      <c r="N1" s="85"/>
      <c r="O1" s="85"/>
      <c r="P1" s="85"/>
      <c r="Q1" s="85"/>
    </row>
    <row r="2" spans="1:17">
      <c r="B2" s="33">
        <v>1</v>
      </c>
      <c r="C2" s="33">
        <v>2</v>
      </c>
      <c r="D2" s="33">
        <v>3</v>
      </c>
      <c r="E2" s="33" t="s">
        <v>47</v>
      </c>
      <c r="H2" s="33">
        <v>1</v>
      </c>
      <c r="I2" s="33">
        <v>2</v>
      </c>
      <c r="J2" s="33">
        <v>3</v>
      </c>
      <c r="K2" s="33" t="s">
        <v>47</v>
      </c>
      <c r="N2" s="33">
        <v>1</v>
      </c>
      <c r="O2" s="33">
        <v>2</v>
      </c>
      <c r="P2" s="33">
        <v>3</v>
      </c>
      <c r="Q2" s="33" t="s">
        <v>47</v>
      </c>
    </row>
    <row r="3" spans="1:17">
      <c r="A3" s="33">
        <v>1</v>
      </c>
      <c r="B3">
        <v>44</v>
      </c>
      <c r="C3">
        <v>2</v>
      </c>
      <c r="D3">
        <v>0</v>
      </c>
      <c r="E3">
        <f>(B3+C3+D3)</f>
        <v>46</v>
      </c>
      <c r="G3" s="33">
        <v>1</v>
      </c>
      <c r="H3">
        <v>63</v>
      </c>
      <c r="I3">
        <v>3</v>
      </c>
      <c r="J3">
        <v>2</v>
      </c>
      <c r="K3">
        <f>(H3+I3+J3)</f>
        <v>68</v>
      </c>
      <c r="M3" s="33">
        <v>1</v>
      </c>
      <c r="N3">
        <v>43</v>
      </c>
      <c r="O3">
        <v>3</v>
      </c>
      <c r="P3">
        <v>2</v>
      </c>
      <c r="Q3">
        <f>(N3+O3+P3)</f>
        <v>48</v>
      </c>
    </row>
    <row r="4" spans="1:17">
      <c r="A4" s="33">
        <v>2</v>
      </c>
      <c r="B4">
        <v>63</v>
      </c>
      <c r="C4">
        <v>3</v>
      </c>
      <c r="D4">
        <v>1</v>
      </c>
      <c r="E4">
        <f t="shared" ref="E4:E8" si="0">(B4+C4+D4)</f>
        <v>67</v>
      </c>
      <c r="G4" s="33">
        <v>2</v>
      </c>
      <c r="H4">
        <v>43</v>
      </c>
      <c r="I4">
        <v>1</v>
      </c>
      <c r="J4">
        <v>1</v>
      </c>
      <c r="K4">
        <f t="shared" ref="K4:K8" si="1">(H4+I4+J4)</f>
        <v>45</v>
      </c>
      <c r="M4" s="33">
        <v>2</v>
      </c>
      <c r="N4">
        <v>53</v>
      </c>
      <c r="O4">
        <v>2</v>
      </c>
      <c r="P4">
        <v>3</v>
      </c>
      <c r="Q4">
        <f t="shared" ref="Q4:Q8" si="2">(N4+O4+P4)</f>
        <v>58</v>
      </c>
    </row>
    <row r="5" spans="1:17">
      <c r="A5" s="33">
        <v>3</v>
      </c>
      <c r="B5">
        <v>83</v>
      </c>
      <c r="C5">
        <v>2</v>
      </c>
      <c r="D5">
        <v>2</v>
      </c>
      <c r="E5">
        <f t="shared" si="0"/>
        <v>87</v>
      </c>
      <c r="G5" s="33">
        <v>3</v>
      </c>
      <c r="H5">
        <v>90</v>
      </c>
      <c r="I5">
        <v>4</v>
      </c>
      <c r="J5">
        <v>1</v>
      </c>
      <c r="K5">
        <f t="shared" si="1"/>
        <v>95</v>
      </c>
      <c r="M5" s="33">
        <v>3</v>
      </c>
      <c r="N5">
        <v>117</v>
      </c>
      <c r="O5">
        <v>5</v>
      </c>
      <c r="P5">
        <v>5</v>
      </c>
      <c r="Q5">
        <f t="shared" si="2"/>
        <v>127</v>
      </c>
    </row>
    <row r="6" spans="1:17">
      <c r="A6" s="33">
        <v>4</v>
      </c>
      <c r="B6">
        <v>40</v>
      </c>
      <c r="C6">
        <v>3</v>
      </c>
      <c r="D6">
        <v>1</v>
      </c>
      <c r="E6">
        <f t="shared" si="0"/>
        <v>44</v>
      </c>
      <c r="G6" s="33">
        <v>4</v>
      </c>
      <c r="H6">
        <v>72</v>
      </c>
      <c r="I6">
        <v>4</v>
      </c>
      <c r="J6">
        <v>2</v>
      </c>
      <c r="K6">
        <f t="shared" si="1"/>
        <v>78</v>
      </c>
      <c r="M6" s="33">
        <v>4</v>
      </c>
      <c r="N6">
        <v>89</v>
      </c>
      <c r="O6">
        <v>5</v>
      </c>
      <c r="P6">
        <v>4</v>
      </c>
      <c r="Q6">
        <f t="shared" si="2"/>
        <v>98</v>
      </c>
    </row>
    <row r="7" spans="1:17">
      <c r="A7" s="33" t="s">
        <v>47</v>
      </c>
      <c r="B7">
        <f>(B3+B4+B5+B6)</f>
        <v>230</v>
      </c>
      <c r="C7">
        <f t="shared" ref="C7:D7" si="3">(C3+C4+C5+C6)</f>
        <v>10</v>
      </c>
      <c r="D7">
        <f t="shared" si="3"/>
        <v>4</v>
      </c>
      <c r="E7">
        <f t="shared" si="0"/>
        <v>244</v>
      </c>
      <c r="G7" s="33" t="s">
        <v>47</v>
      </c>
      <c r="H7">
        <f>(H3+H4+H5+H6)</f>
        <v>268</v>
      </c>
      <c r="I7">
        <f t="shared" ref="I7:J7" si="4">(I3+I4+I5+I6)</f>
        <v>12</v>
      </c>
      <c r="J7">
        <f t="shared" si="4"/>
        <v>6</v>
      </c>
      <c r="K7">
        <f t="shared" si="1"/>
        <v>286</v>
      </c>
      <c r="M7" s="33" t="s">
        <v>47</v>
      </c>
      <c r="N7">
        <f>(N3+N4+N5+N6)</f>
        <v>302</v>
      </c>
      <c r="O7">
        <f t="shared" ref="O7:P7" si="5">(O3+O4+O5+O6)</f>
        <v>15</v>
      </c>
      <c r="P7">
        <f t="shared" si="5"/>
        <v>14</v>
      </c>
      <c r="Q7">
        <f t="shared" si="2"/>
        <v>331</v>
      </c>
    </row>
    <row r="8" spans="1:17">
      <c r="A8" s="33" t="s">
        <v>48</v>
      </c>
      <c r="B8">
        <f>(B7*100)/E$7</f>
        <v>94.26229508196721</v>
      </c>
      <c r="C8">
        <f>(C7*100)/E$7</f>
        <v>4.0983606557377046</v>
      </c>
      <c r="D8">
        <f>(D7*100)/E$7</f>
        <v>1.639344262295082</v>
      </c>
      <c r="E8">
        <f t="shared" si="0"/>
        <v>100</v>
      </c>
      <c r="G8" s="33" t="s">
        <v>48</v>
      </c>
      <c r="H8">
        <f>(H7*100)/K$7</f>
        <v>93.706293706293707</v>
      </c>
      <c r="I8">
        <f>(I7*100)/K$7</f>
        <v>4.1958041958041958</v>
      </c>
      <c r="J8">
        <f>(J7*100)/K$7</f>
        <v>2.0979020979020979</v>
      </c>
      <c r="K8">
        <f t="shared" si="1"/>
        <v>100</v>
      </c>
      <c r="M8" s="33" t="s">
        <v>48</v>
      </c>
      <c r="N8">
        <f>(N7*100)/Q$7</f>
        <v>91.238670694864055</v>
      </c>
      <c r="O8">
        <f>(O7*100)/Q$7</f>
        <v>4.5317220543806647</v>
      </c>
      <c r="P8">
        <f>(P7*100)/Q$7</f>
        <v>4.2296072507552873</v>
      </c>
      <c r="Q8">
        <f t="shared" si="2"/>
        <v>100.00000000000001</v>
      </c>
    </row>
  </sheetData>
  <mergeCells count="3">
    <mergeCell ref="A1:E1"/>
    <mergeCell ref="G1:K1"/>
    <mergeCell ref="M1:Q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F9EBB-000A-3A4D-8147-0D70AE2F08C5}">
  <dimension ref="A1:U63"/>
  <sheetViews>
    <sheetView workbookViewId="0">
      <selection sqref="A1:J1"/>
    </sheetView>
  </sheetViews>
  <sheetFormatPr baseColWidth="10" defaultRowHeight="15.75"/>
  <sheetData>
    <row r="1" spans="1:21">
      <c r="A1" s="82" t="s">
        <v>19</v>
      </c>
      <c r="B1" s="82"/>
      <c r="C1" s="82"/>
      <c r="D1" s="82"/>
      <c r="E1" s="82"/>
      <c r="F1" s="82"/>
      <c r="G1" s="82"/>
      <c r="H1" s="82"/>
      <c r="I1" s="82"/>
      <c r="J1" s="82"/>
      <c r="L1" s="82" t="s">
        <v>19</v>
      </c>
      <c r="M1" s="82"/>
      <c r="N1" s="82"/>
      <c r="O1" s="82"/>
      <c r="P1" s="82"/>
      <c r="Q1" s="82"/>
      <c r="R1" s="82"/>
      <c r="S1" s="82"/>
      <c r="T1" s="82"/>
      <c r="U1" s="82"/>
    </row>
    <row r="2" spans="1:21">
      <c r="A2" s="79" t="s">
        <v>20</v>
      </c>
      <c r="B2" s="79"/>
      <c r="C2" s="79"/>
      <c r="D2" s="79"/>
      <c r="E2" s="79"/>
      <c r="F2" s="79"/>
      <c r="G2" s="79"/>
      <c r="H2" s="79"/>
      <c r="I2" s="79"/>
      <c r="J2" s="79"/>
      <c r="L2" s="79" t="s">
        <v>21</v>
      </c>
      <c r="M2" s="79"/>
      <c r="N2" s="79"/>
      <c r="O2" s="79"/>
      <c r="P2" s="79"/>
      <c r="Q2" s="79"/>
      <c r="R2" s="79"/>
      <c r="S2" s="79"/>
      <c r="T2" s="79"/>
      <c r="U2" s="79"/>
    </row>
    <row r="3" spans="1:21">
      <c r="A3" s="13">
        <v>1</v>
      </c>
      <c r="B3" s="13">
        <v>2</v>
      </c>
      <c r="C3" s="13">
        <v>3</v>
      </c>
      <c r="D3" s="13">
        <v>4</v>
      </c>
      <c r="E3" s="13">
        <v>5</v>
      </c>
      <c r="F3" s="13">
        <v>6</v>
      </c>
      <c r="G3" s="13">
        <v>7</v>
      </c>
      <c r="H3" s="13">
        <v>8</v>
      </c>
      <c r="I3" s="13">
        <v>9</v>
      </c>
      <c r="J3" s="13">
        <v>10</v>
      </c>
      <c r="L3" s="13">
        <v>1</v>
      </c>
      <c r="M3" s="13">
        <v>2</v>
      </c>
      <c r="N3" s="13">
        <v>3</v>
      </c>
      <c r="O3" s="13">
        <v>4</v>
      </c>
      <c r="P3" s="13">
        <v>5</v>
      </c>
      <c r="Q3" s="13">
        <v>6</v>
      </c>
      <c r="R3" s="13">
        <v>7</v>
      </c>
      <c r="S3" s="13">
        <v>8</v>
      </c>
      <c r="T3" s="13">
        <v>9</v>
      </c>
      <c r="U3" s="13">
        <v>10</v>
      </c>
    </row>
    <row r="4" spans="1:21">
      <c r="A4" s="11">
        <v>5.36</v>
      </c>
      <c r="B4" s="11">
        <v>4.7699999999999996</v>
      </c>
      <c r="C4" s="11">
        <v>4.45</v>
      </c>
      <c r="D4" s="11">
        <v>2.98</v>
      </c>
      <c r="E4" s="11">
        <v>5.6</v>
      </c>
      <c r="F4" s="11">
        <v>6.13</v>
      </c>
      <c r="G4" s="11">
        <v>3.77</v>
      </c>
      <c r="H4" s="11">
        <v>3.82</v>
      </c>
      <c r="I4" s="11">
        <v>4.46</v>
      </c>
      <c r="J4" s="11">
        <v>4.1100000000000003</v>
      </c>
      <c r="L4" s="11">
        <v>3.96</v>
      </c>
      <c r="M4" s="11">
        <v>4.33</v>
      </c>
      <c r="N4" s="11">
        <v>4.41</v>
      </c>
      <c r="O4" s="11">
        <v>5.17</v>
      </c>
      <c r="P4" s="11">
        <v>4.6900000000000004</v>
      </c>
      <c r="Q4" s="11">
        <v>5.82</v>
      </c>
      <c r="R4" s="11">
        <v>3.26</v>
      </c>
      <c r="S4" s="11">
        <v>3.62</v>
      </c>
      <c r="T4" s="11">
        <v>6.29</v>
      </c>
      <c r="U4" s="11">
        <v>5.23</v>
      </c>
    </row>
    <row r="5" spans="1:21">
      <c r="A5" s="11">
        <v>5.19</v>
      </c>
      <c r="B5" s="11">
        <v>4.9800000000000004</v>
      </c>
      <c r="C5" s="11">
        <v>4.33</v>
      </c>
      <c r="D5" s="11">
        <v>3.22</v>
      </c>
      <c r="E5" s="11">
        <v>5.32</v>
      </c>
      <c r="F5" s="11">
        <v>6.17</v>
      </c>
      <c r="G5" s="11">
        <v>3.81</v>
      </c>
      <c r="H5" s="11">
        <v>3.68</v>
      </c>
      <c r="I5" s="11">
        <v>4.4000000000000004</v>
      </c>
      <c r="J5" s="11">
        <v>4.29</v>
      </c>
      <c r="L5" s="11">
        <v>4.4000000000000004</v>
      </c>
      <c r="M5" s="11">
        <v>4.6900000000000004</v>
      </c>
      <c r="N5" s="11">
        <v>4.1500000000000004</v>
      </c>
      <c r="O5" s="11">
        <v>4.8899999999999997</v>
      </c>
      <c r="P5" s="11">
        <v>4.79</v>
      </c>
      <c r="Q5" s="11">
        <v>5.66</v>
      </c>
      <c r="R5" s="11">
        <v>3.03</v>
      </c>
      <c r="S5" s="11">
        <v>3.69</v>
      </c>
      <c r="T5" s="11">
        <v>5.99</v>
      </c>
      <c r="U5" s="11">
        <v>5.16</v>
      </c>
    </row>
    <row r="6" spans="1:21">
      <c r="A6" s="11">
        <v>5.07</v>
      </c>
      <c r="B6" s="11">
        <v>4.71</v>
      </c>
      <c r="C6" s="11">
        <v>4.5</v>
      </c>
      <c r="D6" s="11">
        <v>3.13</v>
      </c>
      <c r="E6" s="11">
        <v>5.46</v>
      </c>
      <c r="F6" s="11">
        <v>6.02</v>
      </c>
      <c r="G6" s="11">
        <v>3.68</v>
      </c>
      <c r="H6" s="11">
        <v>3.67</v>
      </c>
      <c r="I6" s="11">
        <v>4.2699999999999996</v>
      </c>
      <c r="J6" s="11">
        <v>4.22</v>
      </c>
      <c r="L6" s="11">
        <v>4.41</v>
      </c>
      <c r="M6" s="11">
        <v>4.67</v>
      </c>
      <c r="N6" s="11">
        <v>4.29</v>
      </c>
      <c r="O6" s="11">
        <v>5.25</v>
      </c>
      <c r="P6" s="11">
        <v>4.6900000000000004</v>
      </c>
      <c r="Q6" s="11">
        <v>5.51</v>
      </c>
      <c r="R6" s="11">
        <v>3.04</v>
      </c>
      <c r="S6" s="11">
        <v>3.74</v>
      </c>
      <c r="T6" s="11">
        <v>6.42</v>
      </c>
      <c r="U6" s="11">
        <v>5.43</v>
      </c>
    </row>
    <row r="7" spans="1:21">
      <c r="A7" s="11">
        <v>5.48</v>
      </c>
      <c r="B7" s="11">
        <v>5.15</v>
      </c>
      <c r="C7" s="11">
        <v>4.5</v>
      </c>
      <c r="D7" s="11">
        <v>3.11</v>
      </c>
      <c r="E7" s="11">
        <v>5.36</v>
      </c>
      <c r="F7" s="11">
        <v>6.27</v>
      </c>
      <c r="G7" s="11">
        <v>3.83</v>
      </c>
      <c r="H7" s="11">
        <v>3.71</v>
      </c>
      <c r="I7" s="11">
        <v>3.84</v>
      </c>
      <c r="J7" s="11">
        <v>4.45</v>
      </c>
      <c r="L7" s="11">
        <v>4.53</v>
      </c>
      <c r="M7" s="11">
        <v>4.8899999999999997</v>
      </c>
      <c r="N7" s="11">
        <v>4.4000000000000004</v>
      </c>
      <c r="O7" s="11">
        <v>5.19</v>
      </c>
      <c r="P7" s="11">
        <v>4.5199999999999996</v>
      </c>
      <c r="Q7" s="11">
        <v>5.3</v>
      </c>
      <c r="R7" s="11">
        <v>2.66</v>
      </c>
      <c r="S7" s="11">
        <v>3.82</v>
      </c>
      <c r="T7" s="11">
        <v>6.38</v>
      </c>
      <c r="U7" s="11">
        <v>5.4</v>
      </c>
    </row>
    <row r="8" spans="1:21">
      <c r="A8" s="11">
        <v>5.54</v>
      </c>
      <c r="B8" s="11">
        <v>5.32</v>
      </c>
      <c r="C8" s="11">
        <v>4.38</v>
      </c>
      <c r="D8" s="11">
        <v>3.17</v>
      </c>
      <c r="E8" s="11">
        <v>5.2</v>
      </c>
      <c r="F8" s="11">
        <v>6.07</v>
      </c>
      <c r="G8" s="11">
        <v>3.83</v>
      </c>
      <c r="H8" s="11">
        <v>3.64</v>
      </c>
      <c r="I8" s="11">
        <v>3.91</v>
      </c>
      <c r="J8" s="11">
        <v>4.25</v>
      </c>
      <c r="L8" s="11">
        <v>4.33</v>
      </c>
      <c r="M8" s="11">
        <v>4.88</v>
      </c>
      <c r="N8" s="11">
        <v>4.53</v>
      </c>
      <c r="O8" s="11">
        <v>5.15</v>
      </c>
      <c r="P8" s="11">
        <v>4.28</v>
      </c>
      <c r="Q8" s="11">
        <v>5.29</v>
      </c>
      <c r="R8" s="11">
        <v>3.09</v>
      </c>
      <c r="S8" s="11">
        <v>3.78</v>
      </c>
      <c r="T8" s="11">
        <v>6.56</v>
      </c>
      <c r="U8" s="11">
        <v>5.23</v>
      </c>
    </row>
    <row r="9" spans="1:21">
      <c r="A9" s="11">
        <v>5.86</v>
      </c>
      <c r="B9" s="11">
        <v>5.17</v>
      </c>
      <c r="C9" s="11">
        <v>4.6900000000000004</v>
      </c>
      <c r="D9" s="11">
        <v>2.96</v>
      </c>
      <c r="E9" s="11">
        <v>5.6</v>
      </c>
      <c r="F9" s="11">
        <v>6.07</v>
      </c>
      <c r="G9" s="11">
        <v>3.85</v>
      </c>
      <c r="H9" s="11">
        <v>3.74</v>
      </c>
      <c r="I9" s="11">
        <v>4.0599999999999996</v>
      </c>
      <c r="J9" s="11">
        <v>4.22</v>
      </c>
      <c r="L9" s="11">
        <v>4.2699999999999996</v>
      </c>
      <c r="M9" s="11">
        <v>4.8</v>
      </c>
      <c r="N9" s="11">
        <v>4.55</v>
      </c>
      <c r="O9" s="11">
        <v>4.96</v>
      </c>
      <c r="P9" s="11">
        <v>4.3600000000000003</v>
      </c>
      <c r="Q9" s="11">
        <v>5.45</v>
      </c>
      <c r="R9" s="11">
        <v>3.21</v>
      </c>
      <c r="S9" s="11">
        <v>3.71</v>
      </c>
      <c r="T9" s="11">
        <v>6.43</v>
      </c>
      <c r="U9" s="11">
        <v>5.65</v>
      </c>
    </row>
    <row r="10" spans="1:21">
      <c r="A10" s="11">
        <v>5.93</v>
      </c>
      <c r="B10" s="11">
        <v>5.23</v>
      </c>
      <c r="C10" s="11">
        <v>4.51</v>
      </c>
      <c r="D10" s="11">
        <v>3</v>
      </c>
      <c r="E10" s="11">
        <v>5.6</v>
      </c>
      <c r="F10" s="11">
        <v>6.2</v>
      </c>
      <c r="G10" s="11">
        <v>3.68</v>
      </c>
      <c r="H10" s="11">
        <v>3.43</v>
      </c>
      <c r="I10" s="11">
        <v>4.28</v>
      </c>
      <c r="J10" s="11">
        <v>4.16</v>
      </c>
      <c r="L10" s="11">
        <v>4.3899999999999997</v>
      </c>
      <c r="M10" s="11">
        <v>4.8499999999999996</v>
      </c>
      <c r="N10" s="11">
        <v>5.5</v>
      </c>
      <c r="O10" s="11">
        <v>4.37</v>
      </c>
      <c r="P10" s="11">
        <v>4.25</v>
      </c>
      <c r="Q10" s="11">
        <v>5.21</v>
      </c>
      <c r="R10" s="11">
        <v>2.91</v>
      </c>
      <c r="S10" s="11">
        <v>3.69</v>
      </c>
      <c r="T10" s="11">
        <v>6.73</v>
      </c>
      <c r="U10" s="11">
        <v>5.54</v>
      </c>
    </row>
    <row r="11" spans="1:21">
      <c r="A11" s="11">
        <v>5.71</v>
      </c>
      <c r="B11" s="11">
        <v>4.87</v>
      </c>
      <c r="C11" s="11">
        <v>4.75</v>
      </c>
      <c r="D11" s="11">
        <v>3.36</v>
      </c>
      <c r="E11" s="11">
        <v>5.55</v>
      </c>
      <c r="F11" s="11">
        <v>6.29</v>
      </c>
      <c r="G11" s="11">
        <v>3.57</v>
      </c>
      <c r="H11" s="11">
        <v>3.35</v>
      </c>
      <c r="I11" s="11">
        <v>4.32</v>
      </c>
      <c r="J11" s="11">
        <v>4.0199999999999996</v>
      </c>
      <c r="L11" s="11">
        <v>4.24</v>
      </c>
      <c r="M11" s="11">
        <v>5.3</v>
      </c>
      <c r="N11" s="11">
        <v>5.0999999999999996</v>
      </c>
      <c r="O11" s="11">
        <v>4.34</v>
      </c>
      <c r="P11" s="11">
        <v>4.4400000000000004</v>
      </c>
      <c r="Q11" s="11">
        <v>5.35</v>
      </c>
      <c r="R11" s="11">
        <v>3.11</v>
      </c>
      <c r="S11" s="11">
        <v>3.84</v>
      </c>
      <c r="T11" s="11">
        <v>6.52</v>
      </c>
      <c r="U11" s="11">
        <v>5.28</v>
      </c>
    </row>
    <row r="12" spans="1:21">
      <c r="A12" s="11">
        <v>5.68</v>
      </c>
      <c r="B12" s="11">
        <v>4.91</v>
      </c>
      <c r="C12" s="11">
        <v>4.62</v>
      </c>
      <c r="D12" s="11">
        <v>3.23</v>
      </c>
      <c r="E12" s="11">
        <v>5.36</v>
      </c>
      <c r="F12" s="11">
        <v>6.89</v>
      </c>
      <c r="G12" s="11">
        <v>3.69</v>
      </c>
      <c r="H12" s="11">
        <v>3.42</v>
      </c>
      <c r="I12" s="11">
        <v>3.84</v>
      </c>
      <c r="J12" s="11">
        <v>3.92</v>
      </c>
      <c r="L12" s="11">
        <v>4.67</v>
      </c>
      <c r="M12" s="11">
        <v>4.8099999999999996</v>
      </c>
      <c r="N12" s="11">
        <v>4.75</v>
      </c>
      <c r="O12" s="11">
        <v>4.6500000000000004</v>
      </c>
      <c r="P12" s="11">
        <v>4.5</v>
      </c>
      <c r="Q12" s="11">
        <v>5.65</v>
      </c>
      <c r="R12" s="11">
        <v>3.2</v>
      </c>
      <c r="S12" s="11">
        <v>3.71</v>
      </c>
      <c r="T12" s="11">
        <v>6.71</v>
      </c>
      <c r="U12" s="11">
        <v>5.03</v>
      </c>
    </row>
    <row r="13" spans="1:21">
      <c r="A13" s="11">
        <v>5.49</v>
      </c>
      <c r="B13" s="11">
        <v>5.01</v>
      </c>
      <c r="C13" s="11">
        <v>4.6900000000000004</v>
      </c>
      <c r="D13" s="11">
        <v>3.18</v>
      </c>
      <c r="E13" s="11">
        <v>5.43</v>
      </c>
      <c r="F13" s="11">
        <v>6.99</v>
      </c>
      <c r="G13" s="11">
        <v>3.77</v>
      </c>
      <c r="H13" s="11">
        <v>3.25</v>
      </c>
      <c r="I13" s="11">
        <v>4.1399999999999997</v>
      </c>
      <c r="J13" s="11">
        <v>4.1900000000000004</v>
      </c>
      <c r="L13" s="11">
        <v>4.43</v>
      </c>
      <c r="M13" s="11">
        <v>4.6399999999999997</v>
      </c>
      <c r="N13" s="11">
        <v>4.8499999999999996</v>
      </c>
      <c r="O13" s="11">
        <v>4.67</v>
      </c>
      <c r="P13" s="11">
        <v>4.25</v>
      </c>
      <c r="Q13" s="11">
        <v>5.0599999999999996</v>
      </c>
      <c r="R13" s="11">
        <v>3.34</v>
      </c>
      <c r="S13" s="11">
        <v>3.51</v>
      </c>
      <c r="T13" s="11">
        <v>6.77</v>
      </c>
      <c r="U13" s="11">
        <v>4.88</v>
      </c>
    </row>
    <row r="14" spans="1:21">
      <c r="A14" s="11">
        <v>5.67</v>
      </c>
      <c r="B14" s="11">
        <v>4.9400000000000004</v>
      </c>
      <c r="C14" s="11">
        <v>4.5</v>
      </c>
      <c r="D14" s="11">
        <v>3.45</v>
      </c>
      <c r="E14" s="11">
        <v>5.48</v>
      </c>
      <c r="F14" s="11">
        <v>6.65</v>
      </c>
      <c r="G14" s="11">
        <v>3.88</v>
      </c>
      <c r="H14" s="11">
        <v>3.35</v>
      </c>
      <c r="I14" s="11">
        <v>4.28</v>
      </c>
      <c r="J14" s="11">
        <v>4.34</v>
      </c>
      <c r="L14" s="11">
        <v>4.59</v>
      </c>
      <c r="M14" s="11">
        <v>4.4800000000000004</v>
      </c>
      <c r="N14" s="11">
        <v>4.8899999999999997</v>
      </c>
      <c r="O14" s="11">
        <v>4.79</v>
      </c>
      <c r="P14" s="11">
        <v>4.21</v>
      </c>
      <c r="Q14" s="11">
        <v>5.13</v>
      </c>
      <c r="R14" s="11">
        <v>3.32</v>
      </c>
      <c r="S14" s="11">
        <v>3.84</v>
      </c>
      <c r="T14" s="11">
        <v>6.52</v>
      </c>
      <c r="U14" s="11">
        <v>5.37</v>
      </c>
    </row>
    <row r="15" spans="1:21">
      <c r="A15" s="11">
        <v>5.71</v>
      </c>
      <c r="B15" s="11">
        <v>5.22</v>
      </c>
      <c r="C15" s="11">
        <v>4.45</v>
      </c>
      <c r="D15" s="11">
        <v>3.5</v>
      </c>
      <c r="E15" s="11">
        <v>5.42</v>
      </c>
      <c r="F15" s="11">
        <v>6.59</v>
      </c>
      <c r="G15" s="11">
        <v>3.51</v>
      </c>
      <c r="H15" s="11">
        <v>3.22</v>
      </c>
      <c r="I15" s="11">
        <v>4.32</v>
      </c>
      <c r="J15" s="11">
        <v>4.13</v>
      </c>
      <c r="L15" s="11">
        <v>4.5599999999999996</v>
      </c>
      <c r="M15" s="11">
        <v>4.5999999999999996</v>
      </c>
      <c r="N15" s="11">
        <v>4.6399999999999997</v>
      </c>
      <c r="O15" s="11">
        <v>4.8</v>
      </c>
      <c r="P15" s="11">
        <v>4.45</v>
      </c>
      <c r="Q15" s="11">
        <v>5.68</v>
      </c>
      <c r="R15" s="11">
        <v>2.99</v>
      </c>
      <c r="S15" s="11">
        <v>3.62</v>
      </c>
      <c r="T15" s="11">
        <v>6.27</v>
      </c>
      <c r="U15" s="11">
        <v>5.08</v>
      </c>
    </row>
    <row r="16" spans="1:21">
      <c r="A16" s="11">
        <v>5.84</v>
      </c>
      <c r="B16" s="11">
        <v>5.34</v>
      </c>
      <c r="C16" s="11">
        <v>4.04</v>
      </c>
      <c r="D16" s="11">
        <v>3.4</v>
      </c>
      <c r="E16" s="11">
        <v>5.27</v>
      </c>
      <c r="F16" s="11">
        <v>6.31</v>
      </c>
      <c r="G16" s="11">
        <v>3.35</v>
      </c>
      <c r="H16" s="11">
        <v>3.33</v>
      </c>
      <c r="I16" s="11">
        <v>4.33</v>
      </c>
      <c r="J16" s="11">
        <v>4.25</v>
      </c>
      <c r="L16" s="11">
        <v>4.09</v>
      </c>
      <c r="M16" s="11">
        <v>4.63</v>
      </c>
      <c r="N16" s="11">
        <v>4.0599999999999996</v>
      </c>
      <c r="O16" s="11">
        <v>4.47</v>
      </c>
      <c r="P16" s="11">
        <v>4.58</v>
      </c>
      <c r="Q16" s="11">
        <v>5.43</v>
      </c>
      <c r="R16" s="11">
        <v>2.79</v>
      </c>
      <c r="S16" s="11">
        <v>3.66</v>
      </c>
      <c r="T16" s="11">
        <v>6.72</v>
      </c>
      <c r="U16" s="11">
        <v>5.28</v>
      </c>
    </row>
    <row r="17" spans="1:21">
      <c r="A17" s="11">
        <v>6.06</v>
      </c>
      <c r="B17" s="11">
        <v>5.15</v>
      </c>
      <c r="C17" s="11">
        <v>4.3899999999999997</v>
      </c>
      <c r="D17" s="11">
        <v>3.28</v>
      </c>
      <c r="E17" s="11">
        <v>5.36</v>
      </c>
      <c r="F17" s="11">
        <v>6.4</v>
      </c>
      <c r="G17" s="11">
        <v>3.69</v>
      </c>
      <c r="H17" s="11">
        <v>3.16</v>
      </c>
      <c r="I17" s="11">
        <v>4.29</v>
      </c>
      <c r="J17" s="11">
        <v>4.58</v>
      </c>
      <c r="L17" s="11">
        <v>4.3</v>
      </c>
      <c r="M17" s="11">
        <v>4.33</v>
      </c>
      <c r="N17" s="11">
        <v>4.1900000000000004</v>
      </c>
      <c r="O17" s="11">
        <v>4.41</v>
      </c>
      <c r="P17" s="11">
        <v>4.0599999999999996</v>
      </c>
      <c r="Q17" s="11">
        <v>5.49</v>
      </c>
      <c r="R17" s="11">
        <v>2.9</v>
      </c>
      <c r="S17" s="11">
        <v>3.84</v>
      </c>
      <c r="T17" s="11">
        <v>6.29</v>
      </c>
      <c r="U17" s="11">
        <v>5.3</v>
      </c>
    </row>
    <row r="18" spans="1:21">
      <c r="A18" s="11">
        <v>5.84</v>
      </c>
      <c r="B18" s="11">
        <v>4.9400000000000004</v>
      </c>
      <c r="C18" s="11">
        <v>4.33</v>
      </c>
      <c r="D18" s="11">
        <v>3.36</v>
      </c>
      <c r="E18" s="11">
        <v>5.38</v>
      </c>
      <c r="F18" s="11">
        <v>6.08</v>
      </c>
      <c r="G18" s="11">
        <v>3.7</v>
      </c>
      <c r="H18" s="11">
        <v>3.43</v>
      </c>
      <c r="I18" s="11">
        <v>4.29</v>
      </c>
      <c r="J18" s="11">
        <v>4.5199999999999996</v>
      </c>
      <c r="L18" s="11">
        <v>4.4800000000000004</v>
      </c>
      <c r="M18" s="11">
        <v>4.16</v>
      </c>
      <c r="N18" s="11">
        <v>4.33</v>
      </c>
      <c r="O18" s="11">
        <v>4.53</v>
      </c>
      <c r="P18" s="11">
        <v>4.26</v>
      </c>
      <c r="Q18" s="11">
        <v>5.62</v>
      </c>
      <c r="R18" s="11">
        <v>3.07</v>
      </c>
      <c r="S18" s="11">
        <v>3.45</v>
      </c>
      <c r="T18" s="11">
        <v>5.95</v>
      </c>
      <c r="U18" s="11">
        <v>5.29</v>
      </c>
    </row>
    <row r="19" spans="1:21">
      <c r="A19" s="11">
        <v>6.24</v>
      </c>
      <c r="B19" s="11">
        <v>4.9800000000000004</v>
      </c>
      <c r="C19" s="11">
        <v>4.4000000000000004</v>
      </c>
      <c r="D19" s="11">
        <v>3.36</v>
      </c>
      <c r="E19" s="11">
        <v>5.31</v>
      </c>
      <c r="F19" s="11">
        <v>6.37</v>
      </c>
      <c r="G19" s="11">
        <v>3.34</v>
      </c>
      <c r="H19" s="11">
        <v>3.13</v>
      </c>
      <c r="I19" s="11">
        <v>4.58</v>
      </c>
      <c r="J19" s="11">
        <v>4.3499999999999996</v>
      </c>
      <c r="L19" s="11">
        <v>4.3099999999999996</v>
      </c>
      <c r="M19" s="11">
        <v>4.1900000000000004</v>
      </c>
      <c r="N19" s="11">
        <v>4.45</v>
      </c>
      <c r="O19" s="11">
        <v>4.41</v>
      </c>
      <c r="P19" s="11">
        <v>4.47</v>
      </c>
      <c r="Q19" s="11">
        <v>5.68</v>
      </c>
      <c r="R19" s="11">
        <v>2.85</v>
      </c>
      <c r="S19" s="11">
        <v>3.61</v>
      </c>
      <c r="T19" s="11">
        <v>6.16</v>
      </c>
      <c r="U19" s="11">
        <v>4.99</v>
      </c>
    </row>
    <row r="20" spans="1:21">
      <c r="A20" s="11">
        <v>6.28</v>
      </c>
      <c r="B20" s="11">
        <v>5.01</v>
      </c>
      <c r="C20" s="11">
        <v>4.6500000000000004</v>
      </c>
      <c r="D20" s="11">
        <v>3.2</v>
      </c>
      <c r="E20" s="11">
        <v>5.39</v>
      </c>
      <c r="F20" s="11">
        <v>6.39</v>
      </c>
      <c r="G20" s="11">
        <v>3.56</v>
      </c>
      <c r="H20" s="11">
        <v>3.56</v>
      </c>
      <c r="I20" s="11">
        <v>4.07</v>
      </c>
      <c r="J20" s="11">
        <v>4.49</v>
      </c>
      <c r="L20" s="11">
        <v>4.3600000000000003</v>
      </c>
      <c r="M20" s="11">
        <v>4.01</v>
      </c>
      <c r="N20" s="11">
        <v>4.62</v>
      </c>
      <c r="O20" s="11">
        <v>4.0199999999999996</v>
      </c>
      <c r="P20" s="11">
        <v>4.66</v>
      </c>
      <c r="Q20" s="11">
        <v>5.46</v>
      </c>
      <c r="R20" s="11">
        <v>3.11</v>
      </c>
      <c r="S20" s="11">
        <v>4.07</v>
      </c>
      <c r="T20" s="11">
        <v>6.43</v>
      </c>
      <c r="U20" s="11">
        <v>5.45</v>
      </c>
    </row>
    <row r="21" spans="1:21">
      <c r="A21" s="11">
        <v>5.93</v>
      </c>
      <c r="B21" s="11">
        <v>5.01</v>
      </c>
      <c r="C21" s="11">
        <v>4.8600000000000003</v>
      </c>
      <c r="D21" s="11">
        <v>3.01</v>
      </c>
      <c r="E21" s="11">
        <v>5.55</v>
      </c>
      <c r="F21" s="11">
        <v>6.75</v>
      </c>
      <c r="G21" s="11">
        <v>3.57</v>
      </c>
      <c r="H21" s="11">
        <v>3.17</v>
      </c>
      <c r="I21" s="11">
        <v>4.0599999999999996</v>
      </c>
      <c r="J21" s="11">
        <v>4.1399999999999997</v>
      </c>
      <c r="L21" s="11">
        <v>4.25</v>
      </c>
      <c r="M21" s="11">
        <v>4.1900000000000004</v>
      </c>
      <c r="N21" s="11">
        <v>4.3499999999999996</v>
      </c>
      <c r="O21" s="11">
        <v>4.5</v>
      </c>
      <c r="P21" s="11">
        <v>4.63</v>
      </c>
      <c r="Q21" s="11">
        <v>5.6</v>
      </c>
      <c r="R21" s="11">
        <v>2.87</v>
      </c>
      <c r="S21" s="11">
        <v>3.75</v>
      </c>
      <c r="T21" s="11">
        <v>6.25</v>
      </c>
      <c r="U21" s="11">
        <v>5.42</v>
      </c>
    </row>
    <row r="22" spans="1:21">
      <c r="A22" s="11">
        <v>6.02</v>
      </c>
      <c r="B22" s="11">
        <v>5.18</v>
      </c>
      <c r="C22" s="11">
        <v>4.84</v>
      </c>
      <c r="D22" s="11">
        <v>3.18</v>
      </c>
      <c r="E22" s="11">
        <v>5.39</v>
      </c>
      <c r="F22" s="11">
        <v>6.34</v>
      </c>
      <c r="G22" s="11">
        <v>3.41</v>
      </c>
      <c r="H22" s="11">
        <v>3.48</v>
      </c>
      <c r="I22" s="11">
        <v>4.07</v>
      </c>
      <c r="J22" s="11">
        <v>4.58</v>
      </c>
      <c r="L22" s="11">
        <v>4.25</v>
      </c>
      <c r="M22" s="11">
        <v>4</v>
      </c>
      <c r="N22" s="11">
        <v>4.41</v>
      </c>
      <c r="O22" s="11">
        <v>4.3099999999999996</v>
      </c>
      <c r="P22" s="11">
        <v>4.6900000000000004</v>
      </c>
      <c r="Q22" s="11">
        <v>5.0199999999999996</v>
      </c>
      <c r="R22" s="11">
        <v>3.05</v>
      </c>
      <c r="S22" s="11">
        <v>4.41</v>
      </c>
      <c r="T22" s="11">
        <v>6.03</v>
      </c>
      <c r="U22" s="11">
        <v>5.35</v>
      </c>
    </row>
    <row r="23" spans="1:21">
      <c r="A23" s="11">
        <v>5.75</v>
      </c>
      <c r="B23" s="11">
        <v>5.3</v>
      </c>
      <c r="C23" s="11">
        <v>4.91</v>
      </c>
      <c r="D23" s="11">
        <v>2.8</v>
      </c>
      <c r="E23" s="11">
        <v>5.33</v>
      </c>
      <c r="F23" s="11">
        <v>6.73</v>
      </c>
      <c r="G23" s="11">
        <v>3.64</v>
      </c>
      <c r="H23" s="11">
        <v>3.39</v>
      </c>
      <c r="I23" s="11">
        <v>4.07</v>
      </c>
      <c r="J23" s="11">
        <v>4.58</v>
      </c>
      <c r="L23" s="11">
        <v>4.2699999999999996</v>
      </c>
      <c r="M23" s="11">
        <v>4.1399999999999997</v>
      </c>
      <c r="N23" s="11">
        <v>4.5</v>
      </c>
      <c r="O23" s="11">
        <v>4.5199999999999996</v>
      </c>
      <c r="P23" s="11">
        <v>4.57</v>
      </c>
      <c r="Q23" s="11">
        <v>5.52</v>
      </c>
      <c r="R23" s="11">
        <v>3.11</v>
      </c>
      <c r="S23" s="11">
        <v>4.3099999999999996</v>
      </c>
      <c r="T23" s="11">
        <v>5.92</v>
      </c>
      <c r="U23" s="11">
        <v>5.22</v>
      </c>
    </row>
    <row r="24" spans="1:21">
      <c r="A24" s="11">
        <v>5.84</v>
      </c>
      <c r="B24" s="11">
        <v>5.41</v>
      </c>
      <c r="C24" s="11">
        <v>4.96</v>
      </c>
      <c r="D24" s="11">
        <v>2.98</v>
      </c>
      <c r="E24" s="11">
        <v>5.22</v>
      </c>
      <c r="F24" s="11">
        <v>6.7</v>
      </c>
      <c r="G24" s="11">
        <v>3.68</v>
      </c>
      <c r="H24" s="11">
        <v>3.59</v>
      </c>
      <c r="I24" s="11">
        <v>4.17</v>
      </c>
      <c r="J24" s="11">
        <v>4.33</v>
      </c>
      <c r="L24" s="11">
        <v>4.5199999999999996</v>
      </c>
      <c r="M24" s="11">
        <v>4.21</v>
      </c>
      <c r="N24" s="11">
        <v>4.63</v>
      </c>
      <c r="O24" s="11">
        <v>4.04</v>
      </c>
      <c r="P24" s="11">
        <v>4.5199999999999996</v>
      </c>
      <c r="Q24" s="11">
        <v>5.47</v>
      </c>
      <c r="R24" s="11">
        <v>2.8</v>
      </c>
      <c r="S24" s="11">
        <v>3.98</v>
      </c>
      <c r="T24" s="11">
        <v>6.2</v>
      </c>
      <c r="U24" s="11">
        <v>4.99</v>
      </c>
    </row>
    <row r="25" spans="1:21">
      <c r="A25" s="11">
        <v>5.8</v>
      </c>
      <c r="B25" s="11">
        <v>5.59</v>
      </c>
      <c r="C25" s="11">
        <v>5.2</v>
      </c>
      <c r="D25" s="11">
        <v>3.02</v>
      </c>
      <c r="E25" s="11">
        <v>5.0999999999999996</v>
      </c>
      <c r="F25" s="11">
        <v>6.57</v>
      </c>
      <c r="G25" s="11">
        <v>3.89</v>
      </c>
      <c r="H25" s="11">
        <v>3.44</v>
      </c>
      <c r="I25" s="11">
        <v>3.98</v>
      </c>
      <c r="J25" s="11">
        <v>4.3099999999999996</v>
      </c>
      <c r="L25" s="11">
        <v>4.03</v>
      </c>
      <c r="M25" s="11">
        <v>4.0199999999999996</v>
      </c>
      <c r="N25" s="11">
        <v>4.5599999999999996</v>
      </c>
      <c r="O25" s="11">
        <v>4.88</v>
      </c>
      <c r="P25" s="11">
        <v>4.96</v>
      </c>
      <c r="Q25" s="11">
        <v>5.54</v>
      </c>
      <c r="R25" s="11">
        <v>2.71</v>
      </c>
      <c r="S25" s="11">
        <v>4.04</v>
      </c>
      <c r="T25" s="11">
        <v>6.16</v>
      </c>
      <c r="U25" s="11">
        <v>4.88</v>
      </c>
    </row>
    <row r="26" spans="1:21">
      <c r="A26" s="11">
        <v>5.68</v>
      </c>
      <c r="B26" s="11">
        <v>5.6</v>
      </c>
      <c r="C26" s="11">
        <v>4.9800000000000004</v>
      </c>
      <c r="D26" s="11">
        <v>2.92</v>
      </c>
      <c r="E26" s="11">
        <v>5.0199999999999996</v>
      </c>
      <c r="F26" s="11">
        <v>6.7</v>
      </c>
      <c r="G26" s="11">
        <v>3.64</v>
      </c>
      <c r="H26" s="11">
        <v>3.59</v>
      </c>
      <c r="I26" s="11">
        <v>4.33</v>
      </c>
      <c r="J26" s="11">
        <v>4.42</v>
      </c>
      <c r="L26" s="11">
        <v>4.22</v>
      </c>
      <c r="M26" s="11">
        <v>4.1900000000000004</v>
      </c>
      <c r="N26" s="11">
        <v>4.7699999999999996</v>
      </c>
      <c r="O26" s="11">
        <v>4.53</v>
      </c>
      <c r="P26" s="11">
        <v>4.8099999999999996</v>
      </c>
      <c r="Q26" s="11">
        <v>5.46</v>
      </c>
      <c r="R26" s="11">
        <v>2.84</v>
      </c>
      <c r="S26" s="11">
        <v>4.2300000000000004</v>
      </c>
      <c r="T26" s="11">
        <v>6.33</v>
      </c>
      <c r="U26" s="11">
        <v>4.93</v>
      </c>
    </row>
    <row r="27" spans="1:21">
      <c r="A27" s="11">
        <v>5.79</v>
      </c>
      <c r="B27" s="11">
        <v>5.3</v>
      </c>
      <c r="C27" s="11">
        <v>5.22</v>
      </c>
      <c r="D27" s="11">
        <v>2.98</v>
      </c>
      <c r="E27" s="11">
        <v>5.13</v>
      </c>
      <c r="F27" s="11">
        <v>6.31</v>
      </c>
      <c r="G27" s="11">
        <v>3.75</v>
      </c>
      <c r="H27" s="11">
        <v>3.39</v>
      </c>
      <c r="I27" s="11">
        <v>4.32</v>
      </c>
      <c r="J27" s="11">
        <v>4.0599999999999996</v>
      </c>
      <c r="L27" s="11">
        <v>4.5</v>
      </c>
      <c r="M27" s="11">
        <v>3.61</v>
      </c>
      <c r="N27" s="11">
        <v>4.8</v>
      </c>
      <c r="O27" s="11">
        <v>4.49</v>
      </c>
      <c r="P27" s="11">
        <v>4.83</v>
      </c>
      <c r="Q27" s="11">
        <v>4.71</v>
      </c>
      <c r="R27" s="11">
        <v>2.72</v>
      </c>
      <c r="S27" s="11">
        <v>3.79</v>
      </c>
      <c r="T27" s="11">
        <v>6.01</v>
      </c>
      <c r="U27" s="11">
        <v>4.84</v>
      </c>
    </row>
    <row r="28" spans="1:21">
      <c r="A28" s="11">
        <v>5.6</v>
      </c>
      <c r="B28" s="11">
        <v>5.32</v>
      </c>
      <c r="C28" s="11">
        <v>5.15</v>
      </c>
      <c r="D28" s="11">
        <v>3.01</v>
      </c>
      <c r="E28" s="11">
        <v>5.29</v>
      </c>
      <c r="F28" s="11">
        <v>6.6</v>
      </c>
      <c r="G28" s="11">
        <v>3.6</v>
      </c>
      <c r="H28" s="11">
        <v>3.16</v>
      </c>
      <c r="I28" s="11">
        <v>4.7699999999999996</v>
      </c>
      <c r="J28" s="11">
        <v>4.45</v>
      </c>
      <c r="L28" s="11">
        <v>4.4800000000000004</v>
      </c>
      <c r="M28" s="11">
        <v>3.44</v>
      </c>
      <c r="N28" s="11">
        <v>4.8600000000000003</v>
      </c>
      <c r="O28" s="11">
        <v>4.84</v>
      </c>
      <c r="P28" s="11">
        <v>4.84</v>
      </c>
      <c r="Q28" s="11">
        <v>5.16</v>
      </c>
      <c r="R28" s="11">
        <v>2.5</v>
      </c>
      <c r="S28" s="11">
        <v>3.94</v>
      </c>
      <c r="T28" s="11">
        <v>6.08</v>
      </c>
      <c r="U28" s="11">
        <v>4.8</v>
      </c>
    </row>
    <row r="29" spans="1:21">
      <c r="A29" s="11">
        <v>5.56</v>
      </c>
      <c r="B29" s="11">
        <v>5.35</v>
      </c>
      <c r="C29" s="11">
        <v>5.44</v>
      </c>
      <c r="D29" s="11">
        <v>3.36</v>
      </c>
      <c r="E29" s="11">
        <v>5.19</v>
      </c>
      <c r="F29" s="11">
        <v>6.74</v>
      </c>
      <c r="G29" s="11">
        <v>3.5</v>
      </c>
      <c r="H29" s="11">
        <v>3.4</v>
      </c>
      <c r="I29" s="11">
        <v>4.75</v>
      </c>
      <c r="J29" s="11">
        <v>4.3899999999999997</v>
      </c>
      <c r="L29" s="11">
        <v>4.26</v>
      </c>
      <c r="M29" s="11">
        <v>3.86</v>
      </c>
      <c r="N29" s="11">
        <v>4.91</v>
      </c>
      <c r="O29" s="11">
        <v>4.41</v>
      </c>
      <c r="P29" s="11">
        <v>4.6900000000000004</v>
      </c>
      <c r="Q29" s="11">
        <v>4.88</v>
      </c>
      <c r="R29" s="11">
        <v>2.84</v>
      </c>
      <c r="S29" s="11">
        <v>3.87</v>
      </c>
      <c r="T29" s="11">
        <v>5.93</v>
      </c>
      <c r="U29" s="11">
        <v>4.9800000000000004</v>
      </c>
    </row>
    <row r="30" spans="1:21">
      <c r="A30" s="11">
        <v>6.02</v>
      </c>
      <c r="B30" s="11">
        <v>5.25</v>
      </c>
      <c r="C30" s="11">
        <v>5.25</v>
      </c>
      <c r="D30" s="11">
        <v>3.06</v>
      </c>
      <c r="E30" s="11">
        <v>5.25</v>
      </c>
      <c r="F30" s="11">
        <v>6.52</v>
      </c>
      <c r="G30" s="11">
        <v>3.69</v>
      </c>
      <c r="H30" s="11">
        <v>3.68</v>
      </c>
      <c r="I30" s="11">
        <v>4.67</v>
      </c>
      <c r="J30" s="11">
        <v>4.37</v>
      </c>
      <c r="L30" s="11">
        <v>4.4000000000000004</v>
      </c>
      <c r="M30" s="11">
        <v>3.8</v>
      </c>
      <c r="N30" s="11">
        <v>4.6900000000000004</v>
      </c>
      <c r="O30" s="11">
        <v>4.6399999999999997</v>
      </c>
      <c r="P30" s="11">
        <v>4.72</v>
      </c>
      <c r="Q30" s="11">
        <v>4.99</v>
      </c>
      <c r="R30" s="11">
        <v>2.94</v>
      </c>
      <c r="S30" s="11">
        <v>3.9</v>
      </c>
      <c r="T30" s="11">
        <v>5.84</v>
      </c>
      <c r="U30" s="11">
        <v>4.7300000000000004</v>
      </c>
    </row>
    <row r="31" spans="1:21">
      <c r="A31" s="11">
        <v>5.68</v>
      </c>
      <c r="B31" s="11">
        <v>5.35</v>
      </c>
      <c r="C31" s="11">
        <v>5.19</v>
      </c>
      <c r="D31" s="11">
        <v>2.83</v>
      </c>
      <c r="E31" s="11">
        <v>5.25</v>
      </c>
      <c r="F31" s="11">
        <v>6.51</v>
      </c>
      <c r="G31" s="11">
        <v>3.63</v>
      </c>
      <c r="H31" s="11">
        <v>3.6</v>
      </c>
      <c r="I31" s="11">
        <v>4.97</v>
      </c>
      <c r="J31" s="11">
        <v>4.42</v>
      </c>
      <c r="L31" s="11">
        <v>4.3099999999999996</v>
      </c>
      <c r="M31" s="11">
        <v>3.81</v>
      </c>
      <c r="N31" s="11">
        <v>4.55</v>
      </c>
      <c r="O31" s="11">
        <v>4.63</v>
      </c>
      <c r="P31" s="11">
        <v>4.84</v>
      </c>
      <c r="Q31" s="11">
        <v>5.6</v>
      </c>
      <c r="R31" s="11">
        <v>2.73</v>
      </c>
      <c r="S31" s="11">
        <v>4.1500000000000004</v>
      </c>
      <c r="T31" s="11">
        <v>6.19</v>
      </c>
      <c r="U31" s="11">
        <v>4.84</v>
      </c>
    </row>
    <row r="32" spans="1:21">
      <c r="A32" s="11">
        <v>5.35</v>
      </c>
      <c r="B32" s="11">
        <v>5.56</v>
      </c>
      <c r="C32" s="11">
        <v>5.03</v>
      </c>
      <c r="D32" s="11">
        <v>3.18</v>
      </c>
      <c r="E32" s="11">
        <v>5.24</v>
      </c>
      <c r="F32" s="11">
        <v>6.56</v>
      </c>
      <c r="G32" s="11">
        <v>3.65</v>
      </c>
      <c r="H32" s="11">
        <v>3.28</v>
      </c>
      <c r="I32" s="11">
        <v>4.8</v>
      </c>
      <c r="J32" s="11">
        <v>4.21</v>
      </c>
      <c r="L32" s="11">
        <v>4.43</v>
      </c>
      <c r="M32" s="11">
        <v>3.86</v>
      </c>
      <c r="N32" s="11">
        <v>4.6500000000000004</v>
      </c>
      <c r="O32" s="11">
        <v>4.68</v>
      </c>
      <c r="P32" s="11">
        <v>4.8</v>
      </c>
      <c r="Q32" s="11">
        <v>5.24</v>
      </c>
      <c r="R32" s="11">
        <v>2.86</v>
      </c>
      <c r="S32" s="11">
        <v>4.0199999999999996</v>
      </c>
      <c r="T32" s="11">
        <v>5.8</v>
      </c>
      <c r="U32" s="11">
        <v>4.88</v>
      </c>
    </row>
    <row r="33" spans="1:21">
      <c r="A33" s="11">
        <v>6.02</v>
      </c>
      <c r="B33" s="11">
        <v>5.13</v>
      </c>
      <c r="C33" s="11">
        <v>5.31</v>
      </c>
      <c r="D33" s="11">
        <v>2.92</v>
      </c>
      <c r="E33" s="11">
        <v>5.13</v>
      </c>
      <c r="F33" s="11">
        <v>6.34</v>
      </c>
      <c r="G33" s="11">
        <v>3.45</v>
      </c>
      <c r="H33" s="11">
        <v>3.3</v>
      </c>
      <c r="I33" s="11">
        <v>4.75</v>
      </c>
      <c r="J33" s="11">
        <v>4.0999999999999996</v>
      </c>
      <c r="L33" s="11">
        <v>4.38</v>
      </c>
      <c r="M33" s="11">
        <v>3.85</v>
      </c>
      <c r="N33" s="11">
        <v>5.35</v>
      </c>
      <c r="O33" s="11">
        <v>4.24</v>
      </c>
      <c r="P33" s="11">
        <v>4.78</v>
      </c>
      <c r="Q33" s="11">
        <v>5.72</v>
      </c>
      <c r="R33" s="11">
        <v>2.89</v>
      </c>
      <c r="S33" s="11">
        <v>3.96</v>
      </c>
      <c r="T33" s="11">
        <v>5.98</v>
      </c>
      <c r="U33" s="11">
        <v>5.14</v>
      </c>
    </row>
    <row r="34" spans="1:21">
      <c r="A34" s="11">
        <v>5.12</v>
      </c>
      <c r="B34" s="11">
        <v>5.15</v>
      </c>
      <c r="C34" s="11">
        <v>5</v>
      </c>
      <c r="D34" s="11">
        <v>2.83</v>
      </c>
      <c r="E34" s="11">
        <v>5.41</v>
      </c>
      <c r="F34" s="11">
        <v>6.35</v>
      </c>
      <c r="G34" s="11">
        <v>3.65</v>
      </c>
      <c r="H34" s="11">
        <v>3.63</v>
      </c>
      <c r="I34" s="11">
        <v>4.58</v>
      </c>
      <c r="J34" s="11">
        <v>4.2</v>
      </c>
      <c r="L34" s="11">
        <v>4.34</v>
      </c>
      <c r="M34" s="11">
        <v>3.49</v>
      </c>
      <c r="N34" s="11">
        <v>4.9800000000000004</v>
      </c>
      <c r="O34" s="11">
        <v>4.1900000000000004</v>
      </c>
      <c r="P34" s="11">
        <v>4.42</v>
      </c>
      <c r="Q34" s="11">
        <v>5.0999999999999996</v>
      </c>
      <c r="R34" s="11">
        <v>2.87</v>
      </c>
      <c r="S34" s="11">
        <v>3.89</v>
      </c>
      <c r="T34" s="11">
        <v>6.09</v>
      </c>
      <c r="U34" s="11">
        <v>5.01</v>
      </c>
    </row>
    <row r="35" spans="1:21">
      <c r="A35" s="11">
        <v>5.82</v>
      </c>
      <c r="B35" s="11">
        <v>5.66</v>
      </c>
      <c r="C35" s="11">
        <v>5.07</v>
      </c>
      <c r="D35" s="11">
        <v>3.36</v>
      </c>
      <c r="E35" s="11">
        <v>5.44</v>
      </c>
      <c r="F35" s="11">
        <v>6.34</v>
      </c>
      <c r="G35" s="11">
        <v>3.71</v>
      </c>
      <c r="H35" s="11">
        <v>3.25</v>
      </c>
      <c r="I35" s="11">
        <v>4.9800000000000004</v>
      </c>
      <c r="J35" s="11">
        <v>4.3899999999999997</v>
      </c>
      <c r="L35" s="11">
        <v>4.55</v>
      </c>
      <c r="M35" s="11">
        <v>3.67</v>
      </c>
      <c r="N35" s="11">
        <v>5.16</v>
      </c>
      <c r="O35" s="11">
        <v>4.4800000000000004</v>
      </c>
      <c r="P35" s="11">
        <v>4.8600000000000003</v>
      </c>
      <c r="Q35" s="11">
        <v>5.51</v>
      </c>
      <c r="R35" s="11">
        <v>2.79</v>
      </c>
      <c r="S35" s="11">
        <v>3.6</v>
      </c>
      <c r="T35" s="11">
        <v>6.4</v>
      </c>
      <c r="U35" s="11">
        <v>5.4</v>
      </c>
    </row>
    <row r="36" spans="1:21">
      <c r="A36" s="11">
        <v>5.67</v>
      </c>
      <c r="B36" s="11">
        <v>5.56</v>
      </c>
      <c r="C36" s="11">
        <v>5.2</v>
      </c>
      <c r="D36" s="11">
        <v>2.98</v>
      </c>
      <c r="E36" s="11">
        <v>5.29</v>
      </c>
      <c r="F36" s="11">
        <v>6.38</v>
      </c>
      <c r="G36" s="11">
        <v>3.76</v>
      </c>
      <c r="H36" s="11">
        <v>3.21</v>
      </c>
      <c r="I36" s="11">
        <v>4.84</v>
      </c>
      <c r="J36" s="11">
        <v>4.1500000000000004</v>
      </c>
      <c r="L36" s="11">
        <v>4.53</v>
      </c>
      <c r="M36" s="11">
        <v>4.1100000000000003</v>
      </c>
      <c r="N36" s="11">
        <v>5.2</v>
      </c>
      <c r="O36" s="11">
        <v>4.6399999999999997</v>
      </c>
      <c r="P36" s="11">
        <v>4.83</v>
      </c>
      <c r="Q36" s="11">
        <v>5.4</v>
      </c>
      <c r="R36" s="11">
        <v>2.5099999999999998</v>
      </c>
      <c r="S36" s="11">
        <v>3.81</v>
      </c>
      <c r="T36" s="11">
        <v>6.15</v>
      </c>
      <c r="U36" s="11">
        <v>5.07</v>
      </c>
    </row>
    <row r="37" spans="1:21">
      <c r="A37" s="11">
        <v>5.75</v>
      </c>
      <c r="B37" s="11">
        <v>5.5</v>
      </c>
      <c r="C37" s="11">
        <v>5.07</v>
      </c>
      <c r="D37" s="11">
        <v>3.2</v>
      </c>
      <c r="E37" s="11">
        <v>5.2</v>
      </c>
      <c r="F37" s="11">
        <v>6.27</v>
      </c>
      <c r="G37" s="11">
        <v>3.64</v>
      </c>
      <c r="H37" s="11">
        <v>3.21</v>
      </c>
      <c r="I37" s="11">
        <v>4.84</v>
      </c>
      <c r="J37" s="11">
        <v>3.89</v>
      </c>
      <c r="L37" s="11">
        <v>4.72</v>
      </c>
      <c r="M37" s="11">
        <v>3.86</v>
      </c>
      <c r="N37" s="11">
        <v>5.47</v>
      </c>
      <c r="O37" s="11">
        <v>4.71</v>
      </c>
      <c r="P37" s="11">
        <v>4.6900000000000004</v>
      </c>
      <c r="Q37" s="11">
        <v>5.71</v>
      </c>
      <c r="R37" s="11">
        <v>2.67</v>
      </c>
      <c r="S37" s="11">
        <v>3.96</v>
      </c>
      <c r="T37" s="11">
        <v>5.72</v>
      </c>
      <c r="U37" s="11">
        <v>5.28</v>
      </c>
    </row>
    <row r="38" spans="1:21">
      <c r="A38" s="11">
        <v>5.8</v>
      </c>
      <c r="B38" s="11">
        <v>5.39</v>
      </c>
      <c r="C38" s="11">
        <v>5.18</v>
      </c>
      <c r="D38" s="11">
        <v>3.14</v>
      </c>
      <c r="E38" s="11">
        <v>4.87</v>
      </c>
      <c r="F38" s="11">
        <v>6.21</v>
      </c>
      <c r="G38" s="11">
        <v>3.37</v>
      </c>
      <c r="H38" s="11">
        <v>3.22</v>
      </c>
      <c r="I38" s="11">
        <v>5.01</v>
      </c>
      <c r="J38" s="11">
        <v>4</v>
      </c>
      <c r="L38" s="11">
        <v>4.72</v>
      </c>
      <c r="M38" s="11">
        <v>3.83</v>
      </c>
      <c r="N38" s="11">
        <v>5.32</v>
      </c>
      <c r="O38" s="11">
        <v>5.0199999999999996</v>
      </c>
      <c r="P38" s="11">
        <v>4.71</v>
      </c>
      <c r="Q38" s="11">
        <v>5.4</v>
      </c>
      <c r="R38" s="11">
        <v>2.71</v>
      </c>
      <c r="S38" s="11">
        <v>3.72</v>
      </c>
      <c r="T38" s="11">
        <v>5.73</v>
      </c>
      <c r="U38" s="11">
        <v>5.4</v>
      </c>
    </row>
    <row r="39" spans="1:21">
      <c r="A39" s="11">
        <v>5.98</v>
      </c>
      <c r="B39" s="11">
        <v>5.39</v>
      </c>
      <c r="C39" s="11">
        <v>5.0599999999999996</v>
      </c>
      <c r="D39" s="11">
        <v>3.23</v>
      </c>
      <c r="E39" s="11">
        <v>5.14</v>
      </c>
      <c r="F39" s="11">
        <v>6.62</v>
      </c>
      <c r="G39" s="11">
        <v>3.58</v>
      </c>
      <c r="H39" s="11">
        <v>3.39</v>
      </c>
      <c r="I39" s="11">
        <v>5.01</v>
      </c>
      <c r="J39" s="11">
        <v>3.84</v>
      </c>
      <c r="L39" s="11">
        <v>4.62</v>
      </c>
      <c r="M39" s="11">
        <v>3.93</v>
      </c>
      <c r="N39" s="11">
        <v>4.9400000000000004</v>
      </c>
      <c r="O39" s="11">
        <v>4.6399999999999997</v>
      </c>
      <c r="P39" s="11">
        <v>4.5999999999999996</v>
      </c>
      <c r="Q39" s="11">
        <v>5.55</v>
      </c>
      <c r="R39" s="11">
        <v>2.69</v>
      </c>
      <c r="S39" s="11">
        <v>3.98</v>
      </c>
      <c r="T39" s="11">
        <v>5.52</v>
      </c>
      <c r="U39" s="11">
        <v>5.38</v>
      </c>
    </row>
    <row r="40" spans="1:21">
      <c r="A40" s="11">
        <v>5.99</v>
      </c>
      <c r="B40" s="11">
        <v>5.18</v>
      </c>
      <c r="C40" s="11">
        <v>5.0599999999999996</v>
      </c>
      <c r="D40" s="11">
        <v>2.97</v>
      </c>
      <c r="E40" s="11">
        <v>5.27</v>
      </c>
      <c r="F40" s="11">
        <v>6.48</v>
      </c>
      <c r="G40" s="11">
        <v>3.51</v>
      </c>
      <c r="H40" s="11">
        <v>3.27</v>
      </c>
      <c r="I40" s="11">
        <v>4.76</v>
      </c>
      <c r="J40" s="11">
        <v>4.33</v>
      </c>
      <c r="L40" s="11">
        <v>4.55</v>
      </c>
      <c r="M40" s="11">
        <v>3.78</v>
      </c>
      <c r="N40" s="11">
        <v>5.28</v>
      </c>
      <c r="O40" s="11">
        <v>4.58</v>
      </c>
      <c r="P40" s="11">
        <v>4.3899999999999997</v>
      </c>
      <c r="Q40" s="11">
        <v>5.31</v>
      </c>
      <c r="R40" s="11">
        <v>2.94</v>
      </c>
      <c r="S40" s="11">
        <v>4.0999999999999996</v>
      </c>
      <c r="T40" s="11">
        <v>5.47</v>
      </c>
      <c r="U40" s="11">
        <v>5.0999999999999996</v>
      </c>
    </row>
    <row r="41" spans="1:21">
      <c r="A41" s="11">
        <v>6.34</v>
      </c>
      <c r="B41" s="11">
        <v>5.17</v>
      </c>
      <c r="C41" s="11">
        <v>4.93</v>
      </c>
      <c r="D41" s="11">
        <v>3.14</v>
      </c>
      <c r="E41" s="11">
        <v>4.99</v>
      </c>
      <c r="F41" s="11">
        <v>6.35</v>
      </c>
      <c r="G41" s="11">
        <v>3.37</v>
      </c>
      <c r="H41" s="11">
        <v>3.26</v>
      </c>
      <c r="I41" s="11">
        <v>4.88</v>
      </c>
      <c r="J41" s="11">
        <v>4.08</v>
      </c>
      <c r="L41" s="11">
        <v>4.2699999999999996</v>
      </c>
      <c r="M41" s="11">
        <v>4.25</v>
      </c>
      <c r="N41" s="11">
        <v>5.21</v>
      </c>
      <c r="O41" s="11">
        <v>4.74</v>
      </c>
      <c r="P41" s="11">
        <v>4.1399999999999997</v>
      </c>
      <c r="Q41" s="11">
        <v>5.8</v>
      </c>
      <c r="R41" s="11">
        <v>2.72</v>
      </c>
      <c r="S41" s="11">
        <v>3.74</v>
      </c>
      <c r="T41" s="11">
        <v>5.84</v>
      </c>
      <c r="U41" s="11">
        <v>5.19</v>
      </c>
    </row>
    <row r="42" spans="1:21">
      <c r="A42" s="11">
        <v>6.11</v>
      </c>
      <c r="B42" s="11">
        <v>5.07</v>
      </c>
      <c r="C42" s="11">
        <v>5.0599999999999996</v>
      </c>
      <c r="D42" s="11">
        <v>3.18</v>
      </c>
      <c r="E42" s="11">
        <v>4.91</v>
      </c>
      <c r="F42" s="11">
        <v>6.4</v>
      </c>
      <c r="G42" s="11">
        <v>3.36</v>
      </c>
      <c r="H42" s="11">
        <v>3.31</v>
      </c>
      <c r="I42" s="11">
        <v>4.62</v>
      </c>
      <c r="J42" s="11">
        <v>4.17</v>
      </c>
      <c r="L42" s="11">
        <v>4.43</v>
      </c>
      <c r="M42" s="11">
        <v>4.0199999999999996</v>
      </c>
      <c r="N42" s="11">
        <v>5.04</v>
      </c>
      <c r="O42" s="11">
        <v>4.5199999999999996</v>
      </c>
      <c r="P42" s="11">
        <v>4.6900000000000004</v>
      </c>
      <c r="Q42" s="11">
        <v>5.95</v>
      </c>
      <c r="R42" s="11">
        <v>2.73</v>
      </c>
      <c r="S42" s="11">
        <v>3.74</v>
      </c>
      <c r="T42" s="11">
        <v>5.78</v>
      </c>
      <c r="U42" s="11">
        <v>5.52</v>
      </c>
    </row>
    <row r="43" spans="1:21">
      <c r="A43" s="11">
        <v>6.07</v>
      </c>
      <c r="B43" s="11">
        <v>5.0199999999999996</v>
      </c>
      <c r="C43" s="11">
        <v>5.0599999999999996</v>
      </c>
      <c r="D43" s="11">
        <v>3.06</v>
      </c>
      <c r="E43" s="11">
        <v>5.13</v>
      </c>
      <c r="F43" s="11">
        <v>6.26</v>
      </c>
      <c r="G43" s="11">
        <v>3.32</v>
      </c>
      <c r="H43" s="11">
        <v>3.42</v>
      </c>
      <c r="I43" s="11">
        <v>5.0599999999999996</v>
      </c>
      <c r="J43" s="11">
        <v>4.08</v>
      </c>
      <c r="L43" s="11">
        <v>4.41</v>
      </c>
      <c r="M43" s="11">
        <v>3.81</v>
      </c>
      <c r="N43" s="11">
        <v>5.0199999999999996</v>
      </c>
      <c r="O43" s="11">
        <v>4.43</v>
      </c>
      <c r="P43" s="11">
        <v>4.71</v>
      </c>
      <c r="Q43" s="11">
        <v>5.97</v>
      </c>
      <c r="R43" s="11">
        <v>3.01</v>
      </c>
      <c r="S43" s="11">
        <v>3.98</v>
      </c>
      <c r="T43" s="11">
        <v>5.72</v>
      </c>
      <c r="U43" s="11">
        <v>5.38</v>
      </c>
    </row>
    <row r="44" spans="1:21">
      <c r="A44" s="11">
        <v>5.89</v>
      </c>
      <c r="B44" s="11">
        <v>5.13</v>
      </c>
      <c r="C44" s="11">
        <v>5.19</v>
      </c>
      <c r="D44" s="11">
        <v>3.09</v>
      </c>
      <c r="E44" s="11">
        <v>5.14</v>
      </c>
      <c r="F44" s="11">
        <v>6.13</v>
      </c>
      <c r="G44" s="11">
        <v>3.38</v>
      </c>
      <c r="H44" s="11">
        <v>3.2</v>
      </c>
      <c r="I44" s="11">
        <v>5.01</v>
      </c>
      <c r="J44" s="11">
        <v>4.3499999999999996</v>
      </c>
      <c r="L44" s="11">
        <v>4.71</v>
      </c>
      <c r="M44" s="11">
        <v>4.17</v>
      </c>
      <c r="N44" s="11">
        <v>4.9400000000000004</v>
      </c>
      <c r="O44" s="11">
        <v>4.5199999999999996</v>
      </c>
      <c r="P44" s="11">
        <v>4.1100000000000003</v>
      </c>
      <c r="Q44" s="11">
        <v>6.26</v>
      </c>
      <c r="R44" s="11">
        <v>3</v>
      </c>
      <c r="S44" s="11">
        <v>3.95</v>
      </c>
      <c r="T44" s="11">
        <v>5.97</v>
      </c>
      <c r="U44" s="11">
        <v>5.31</v>
      </c>
    </row>
    <row r="45" spans="1:21">
      <c r="A45" s="11">
        <v>5.88</v>
      </c>
      <c r="B45" s="11">
        <v>5.08</v>
      </c>
      <c r="C45" s="11">
        <v>4.93</v>
      </c>
      <c r="D45" s="11">
        <v>3.14</v>
      </c>
      <c r="E45" s="11">
        <v>5.08</v>
      </c>
      <c r="F45" s="11">
        <v>6.43</v>
      </c>
      <c r="G45" s="11">
        <v>3.51</v>
      </c>
      <c r="H45" s="11">
        <v>2.96</v>
      </c>
      <c r="I45" s="11">
        <v>5.0599999999999996</v>
      </c>
      <c r="J45" s="11">
        <v>4.2</v>
      </c>
      <c r="L45" s="11">
        <v>4.6500000000000004</v>
      </c>
      <c r="M45" s="11">
        <v>4.13</v>
      </c>
      <c r="N45" s="11">
        <v>4.9800000000000004</v>
      </c>
      <c r="O45" s="11">
        <v>4.62</v>
      </c>
      <c r="P45" s="11">
        <v>4.33</v>
      </c>
      <c r="Q45" s="11">
        <v>5.59</v>
      </c>
      <c r="R45" s="11">
        <v>2.66</v>
      </c>
      <c r="S45" s="11">
        <v>4.07</v>
      </c>
      <c r="T45" s="11">
        <v>5.72</v>
      </c>
      <c r="U45" s="11">
        <v>4.75</v>
      </c>
    </row>
    <row r="46" spans="1:21">
      <c r="A46" s="11">
        <v>5.76</v>
      </c>
      <c r="B46" s="11">
        <v>5.33</v>
      </c>
      <c r="C46" s="11">
        <v>5.3</v>
      </c>
      <c r="D46" s="11">
        <v>3.36</v>
      </c>
      <c r="E46" s="11">
        <v>5.2</v>
      </c>
      <c r="F46" s="11">
        <v>6.34</v>
      </c>
      <c r="G46" s="11">
        <v>3.48</v>
      </c>
      <c r="H46" s="11">
        <v>3.01</v>
      </c>
      <c r="I46" s="11">
        <v>5.01</v>
      </c>
      <c r="J46" s="11">
        <v>4.49</v>
      </c>
      <c r="L46" s="11">
        <v>4.8899999999999997</v>
      </c>
      <c r="M46" s="11">
        <v>3.95</v>
      </c>
      <c r="N46" s="11">
        <v>5.0999999999999996</v>
      </c>
      <c r="O46" s="11">
        <v>4.58</v>
      </c>
      <c r="P46" s="11">
        <v>3.94</v>
      </c>
      <c r="Q46" s="11">
        <v>5.82</v>
      </c>
      <c r="R46" s="11">
        <v>3.03</v>
      </c>
      <c r="S46" s="11">
        <v>3.82</v>
      </c>
      <c r="T46" s="11">
        <v>5.97</v>
      </c>
      <c r="U46" s="11">
        <v>5.23</v>
      </c>
    </row>
    <row r="47" spans="1:21">
      <c r="A47" s="11">
        <v>5.8</v>
      </c>
      <c r="B47" s="11">
        <v>5.35</v>
      </c>
      <c r="C47" s="11">
        <v>5.12</v>
      </c>
      <c r="D47" s="11">
        <v>3.01</v>
      </c>
      <c r="E47" s="11">
        <v>5.3</v>
      </c>
      <c r="F47" s="11">
        <v>6.67</v>
      </c>
      <c r="G47" s="11">
        <v>3.4</v>
      </c>
      <c r="H47" s="11">
        <v>2.76</v>
      </c>
      <c r="I47" s="11">
        <v>5.0599999999999996</v>
      </c>
      <c r="J47" s="11">
        <v>4.53</v>
      </c>
      <c r="L47" s="11">
        <v>4.1900000000000004</v>
      </c>
      <c r="M47" s="11">
        <v>4.09</v>
      </c>
      <c r="N47" s="11">
        <v>4.99</v>
      </c>
      <c r="O47" s="11">
        <v>4.79</v>
      </c>
      <c r="P47" s="11">
        <v>4.08</v>
      </c>
      <c r="Q47" s="11">
        <v>5.68</v>
      </c>
      <c r="R47" s="11">
        <v>2.83</v>
      </c>
      <c r="S47" s="11">
        <v>3.95</v>
      </c>
      <c r="T47" s="11">
        <v>5.97</v>
      </c>
      <c r="U47" s="11">
        <v>5.42</v>
      </c>
    </row>
    <row r="48" spans="1:21">
      <c r="A48" s="11">
        <v>5.84</v>
      </c>
      <c r="B48" s="11">
        <v>5.04</v>
      </c>
      <c r="C48" s="11">
        <v>5.18</v>
      </c>
      <c r="D48" s="11">
        <v>3.1</v>
      </c>
      <c r="E48" s="11">
        <v>5.15</v>
      </c>
      <c r="F48" s="11">
        <v>6.53</v>
      </c>
      <c r="G48" s="11">
        <v>3.28</v>
      </c>
      <c r="H48" s="11">
        <v>3.04</v>
      </c>
      <c r="I48" s="11">
        <v>5.0199999999999996</v>
      </c>
      <c r="J48" s="11">
        <v>4.59</v>
      </c>
      <c r="L48" s="11">
        <v>4.38</v>
      </c>
      <c r="M48" s="11">
        <v>4.33</v>
      </c>
      <c r="N48" s="11">
        <v>4.96</v>
      </c>
      <c r="O48" s="11">
        <v>4.95</v>
      </c>
      <c r="P48" s="11">
        <v>4</v>
      </c>
      <c r="Q48" s="11">
        <v>5.78</v>
      </c>
      <c r="R48" s="11">
        <v>2.94</v>
      </c>
      <c r="S48" s="11">
        <v>3.93</v>
      </c>
      <c r="T48" s="11">
        <v>6.03</v>
      </c>
      <c r="U48" s="11">
        <v>5.24</v>
      </c>
    </row>
    <row r="49" spans="1:21">
      <c r="A49" s="11">
        <v>6.5</v>
      </c>
      <c r="B49" s="11">
        <v>4.79</v>
      </c>
      <c r="C49" s="11">
        <v>4.99</v>
      </c>
      <c r="D49" s="11">
        <v>3.23</v>
      </c>
      <c r="E49" s="11">
        <v>4.9800000000000004</v>
      </c>
      <c r="F49" s="11">
        <v>6.43</v>
      </c>
      <c r="G49" s="11">
        <v>3.64</v>
      </c>
      <c r="H49" s="11">
        <v>2.86</v>
      </c>
      <c r="I49" s="11">
        <v>4.88</v>
      </c>
      <c r="J49" s="11">
        <v>4.41</v>
      </c>
      <c r="L49" s="11">
        <v>4.3899999999999997</v>
      </c>
      <c r="M49" s="11">
        <v>4</v>
      </c>
      <c r="N49" s="11">
        <v>4.87</v>
      </c>
      <c r="O49" s="11">
        <v>4.5599999999999996</v>
      </c>
      <c r="P49" s="11">
        <v>3.97</v>
      </c>
      <c r="Q49" s="11">
        <v>5.97</v>
      </c>
      <c r="R49" s="11">
        <v>2.94</v>
      </c>
      <c r="S49" s="11">
        <v>4.0999999999999996</v>
      </c>
      <c r="T49" s="11">
        <v>5.23</v>
      </c>
      <c r="U49" s="11">
        <v>4.68</v>
      </c>
    </row>
    <row r="50" spans="1:21">
      <c r="A50" s="11">
        <v>6.36</v>
      </c>
      <c r="B50" s="11">
        <v>5.47</v>
      </c>
      <c r="C50" s="11">
        <v>5.12</v>
      </c>
      <c r="D50" s="11">
        <v>3.23</v>
      </c>
      <c r="E50" s="11">
        <v>4.93</v>
      </c>
      <c r="F50" s="11">
        <v>6.34</v>
      </c>
      <c r="G50" s="11">
        <v>3.46</v>
      </c>
      <c r="H50" s="11">
        <v>3.1</v>
      </c>
      <c r="I50" s="11">
        <v>4.93</v>
      </c>
      <c r="J50" s="11">
        <v>4.4000000000000004</v>
      </c>
      <c r="L50" s="11">
        <v>4.5999999999999996</v>
      </c>
      <c r="M50" s="11">
        <v>4.21</v>
      </c>
      <c r="N50" s="11">
        <v>4.9400000000000004</v>
      </c>
      <c r="O50" s="11">
        <v>4.74</v>
      </c>
      <c r="P50" s="11">
        <v>4.28</v>
      </c>
      <c r="Q50" s="11">
        <v>6.01</v>
      </c>
      <c r="R50" s="11">
        <v>2.93</v>
      </c>
      <c r="S50" s="11">
        <v>3.88</v>
      </c>
      <c r="T50" s="11">
        <v>5.97</v>
      </c>
      <c r="U50" s="11">
        <v>4.95</v>
      </c>
    </row>
    <row r="51" spans="1:21">
      <c r="A51" s="11">
        <v>6.01</v>
      </c>
      <c r="B51" s="11">
        <v>5.08</v>
      </c>
      <c r="C51" s="11">
        <v>4.6900000000000004</v>
      </c>
      <c r="D51" s="11">
        <v>3.09</v>
      </c>
      <c r="E51" s="11">
        <v>5.0599999999999996</v>
      </c>
      <c r="F51" s="11">
        <v>6.34</v>
      </c>
      <c r="G51" s="11">
        <v>3.51</v>
      </c>
      <c r="H51" s="11">
        <v>3.11</v>
      </c>
      <c r="I51" s="11">
        <v>4.93</v>
      </c>
      <c r="J51" s="11">
        <v>4.62</v>
      </c>
      <c r="L51" s="11">
        <v>4.45</v>
      </c>
      <c r="M51" s="11">
        <v>4.07</v>
      </c>
      <c r="N51" s="11">
        <v>4.87</v>
      </c>
      <c r="O51" s="11">
        <v>4.5</v>
      </c>
      <c r="P51" s="11">
        <v>4.18</v>
      </c>
      <c r="Q51" s="11">
        <v>6.07</v>
      </c>
      <c r="R51" s="11">
        <v>3.08</v>
      </c>
      <c r="S51" s="11">
        <v>3.75</v>
      </c>
      <c r="T51" s="11">
        <v>5.48</v>
      </c>
      <c r="U51" s="11">
        <v>4.62</v>
      </c>
    </row>
    <row r="52" spans="1:21">
      <c r="A52" s="11">
        <v>5.58</v>
      </c>
      <c r="B52" s="11">
        <v>5.38</v>
      </c>
      <c r="C52" s="11">
        <v>4.57</v>
      </c>
      <c r="D52" s="11">
        <v>3.23</v>
      </c>
      <c r="E52" s="11">
        <v>4.92</v>
      </c>
      <c r="F52" s="11">
        <v>6.5</v>
      </c>
      <c r="G52" s="11">
        <v>3.57</v>
      </c>
      <c r="H52" s="11">
        <v>3.05</v>
      </c>
      <c r="I52" s="11">
        <v>5.01</v>
      </c>
      <c r="J52" s="11">
        <v>4.71</v>
      </c>
      <c r="L52" s="11">
        <v>4.58</v>
      </c>
      <c r="M52" s="11">
        <v>3.96</v>
      </c>
      <c r="N52" s="11">
        <v>4.87</v>
      </c>
      <c r="O52" s="11">
        <v>4.18</v>
      </c>
      <c r="P52" s="11">
        <v>4.42</v>
      </c>
      <c r="Q52" s="11">
        <v>5.23</v>
      </c>
      <c r="R52" s="11">
        <v>3.05</v>
      </c>
      <c r="S52" s="11">
        <v>3.89</v>
      </c>
      <c r="T52" s="11">
        <v>5.17</v>
      </c>
      <c r="U52" s="11">
        <v>5.07</v>
      </c>
    </row>
    <row r="53" spans="1:21">
      <c r="A53" s="11">
        <v>6.02</v>
      </c>
      <c r="B53" s="11">
        <v>5.36</v>
      </c>
      <c r="C53" s="11">
        <v>4.63</v>
      </c>
      <c r="D53" s="11">
        <v>3.36</v>
      </c>
      <c r="E53" s="11">
        <v>4.88</v>
      </c>
      <c r="F53" s="11">
        <v>6.33</v>
      </c>
      <c r="G53" s="11">
        <v>3.83</v>
      </c>
      <c r="H53" s="11">
        <v>3.04</v>
      </c>
      <c r="I53" s="11">
        <v>4.88</v>
      </c>
      <c r="J53" s="11">
        <v>4.63</v>
      </c>
      <c r="L53" s="11">
        <v>4.3600000000000003</v>
      </c>
      <c r="M53" s="11">
        <v>4.3499999999999996</v>
      </c>
      <c r="N53" s="11">
        <v>4.8</v>
      </c>
      <c r="O53" s="11">
        <v>4.58</v>
      </c>
      <c r="P53" s="11">
        <v>4.22</v>
      </c>
      <c r="Q53" s="11">
        <v>5.85</v>
      </c>
      <c r="R53" s="11">
        <v>2.94</v>
      </c>
      <c r="S53" s="11">
        <v>3.96</v>
      </c>
      <c r="T53" s="11">
        <v>4.95</v>
      </c>
      <c r="U53" s="11">
        <v>5.49</v>
      </c>
    </row>
    <row r="54" spans="1:21">
      <c r="A54" s="11">
        <v>5.67</v>
      </c>
      <c r="B54" s="11">
        <v>5.55</v>
      </c>
      <c r="C54" s="11">
        <v>4.75</v>
      </c>
      <c r="D54" s="11">
        <v>3.41</v>
      </c>
      <c r="E54" s="11">
        <v>5.05</v>
      </c>
      <c r="F54" s="11">
        <v>6.43</v>
      </c>
      <c r="G54" s="11">
        <v>3.54</v>
      </c>
      <c r="H54" s="11">
        <v>3.01</v>
      </c>
      <c r="I54" s="11">
        <v>5.01</v>
      </c>
      <c r="J54" s="11">
        <v>4.7300000000000004</v>
      </c>
      <c r="L54" s="11">
        <v>4.95</v>
      </c>
      <c r="M54" s="11">
        <v>4.45</v>
      </c>
      <c r="N54" s="11">
        <v>5</v>
      </c>
      <c r="O54" s="11">
        <v>4.53</v>
      </c>
      <c r="P54" s="11">
        <v>4.3600000000000003</v>
      </c>
      <c r="Q54" s="11">
        <v>5.54</v>
      </c>
      <c r="R54" s="11">
        <v>2.87</v>
      </c>
      <c r="S54" s="11">
        <v>3.77</v>
      </c>
      <c r="T54" s="11">
        <v>5.0599999999999996</v>
      </c>
      <c r="U54" s="11">
        <v>4.79</v>
      </c>
    </row>
    <row r="55" spans="1:21">
      <c r="A55" s="11">
        <v>5.58</v>
      </c>
      <c r="B55" s="11">
        <v>5.9</v>
      </c>
      <c r="C55" s="11">
        <v>4.5</v>
      </c>
      <c r="D55" s="11">
        <v>3.36</v>
      </c>
      <c r="E55" s="11">
        <v>4.99</v>
      </c>
      <c r="F55" s="11">
        <v>6.51</v>
      </c>
      <c r="G55" s="11">
        <v>3.68</v>
      </c>
      <c r="H55" s="11">
        <v>3.03</v>
      </c>
      <c r="I55" s="11">
        <v>5.01</v>
      </c>
      <c r="J55" s="11">
        <v>4.5599999999999996</v>
      </c>
      <c r="L55" s="11">
        <v>4.22</v>
      </c>
      <c r="M55" s="11">
        <v>4.3</v>
      </c>
      <c r="N55" s="11">
        <v>4.8</v>
      </c>
      <c r="O55" s="11">
        <v>4.59</v>
      </c>
      <c r="P55" s="11">
        <v>4.91</v>
      </c>
      <c r="Q55" s="11">
        <v>5.65</v>
      </c>
      <c r="R55" s="11">
        <v>3.16</v>
      </c>
      <c r="S55" s="11">
        <v>3.92</v>
      </c>
      <c r="T55" s="11">
        <v>4.87</v>
      </c>
      <c r="U55" s="11">
        <v>4.7699999999999996</v>
      </c>
    </row>
    <row r="56" spans="1:21">
      <c r="A56" s="11">
        <v>5.84</v>
      </c>
      <c r="B56" s="11">
        <v>5.87</v>
      </c>
      <c r="C56" s="11">
        <v>4.7</v>
      </c>
      <c r="D56" s="11">
        <v>3.2</v>
      </c>
      <c r="E56" s="11">
        <v>4.9800000000000004</v>
      </c>
      <c r="F56" s="11">
        <v>6.74</v>
      </c>
      <c r="G56" s="11">
        <v>3.78</v>
      </c>
      <c r="H56" s="11">
        <v>3.01</v>
      </c>
      <c r="I56" s="11">
        <v>5.37</v>
      </c>
      <c r="J56" s="11">
        <v>4.7300000000000004</v>
      </c>
      <c r="L56" s="11">
        <v>4.33</v>
      </c>
      <c r="M56" s="11">
        <v>4.29</v>
      </c>
      <c r="N56" s="11">
        <v>4.93</v>
      </c>
      <c r="O56" s="11">
        <v>4.47</v>
      </c>
      <c r="P56" s="11">
        <v>4.5199999999999996</v>
      </c>
      <c r="Q56" s="11">
        <v>5.3</v>
      </c>
      <c r="R56" s="11">
        <v>2.96</v>
      </c>
      <c r="S56" s="11">
        <v>3.66</v>
      </c>
      <c r="T56" s="11">
        <v>4.6100000000000003</v>
      </c>
      <c r="U56" s="11">
        <v>5.0999999999999996</v>
      </c>
    </row>
    <row r="57" spans="1:21">
      <c r="A57" s="11">
        <v>5.36</v>
      </c>
      <c r="B57" s="11">
        <v>5.76</v>
      </c>
      <c r="C57" s="11">
        <v>4.71</v>
      </c>
      <c r="D57" s="11">
        <v>3.14</v>
      </c>
      <c r="E57" s="11">
        <v>4.92</v>
      </c>
      <c r="F57" s="11">
        <v>6.38</v>
      </c>
      <c r="G57" s="11">
        <v>3.68</v>
      </c>
      <c r="H57" s="11">
        <v>3.04</v>
      </c>
      <c r="I57" s="11">
        <v>5.19</v>
      </c>
      <c r="J57" s="11">
        <v>4.74</v>
      </c>
      <c r="L57" s="11">
        <v>4.33</v>
      </c>
      <c r="M57" s="11">
        <v>4.4000000000000004</v>
      </c>
      <c r="N57" s="11">
        <v>4.78</v>
      </c>
      <c r="O57" s="11">
        <v>4.55</v>
      </c>
      <c r="P57" s="11">
        <v>4.3099999999999996</v>
      </c>
      <c r="Q57" s="11">
        <v>5.8</v>
      </c>
      <c r="R57" s="11">
        <v>3.1</v>
      </c>
      <c r="S57" s="11">
        <v>3.75</v>
      </c>
      <c r="T57" s="11">
        <v>5.47</v>
      </c>
      <c r="U57" s="11">
        <v>4.9400000000000004</v>
      </c>
    </row>
    <row r="58" spans="1:21">
      <c r="A58" s="11">
        <v>5.67</v>
      </c>
      <c r="B58" s="11">
        <v>5.79</v>
      </c>
      <c r="C58" s="11">
        <v>4.41</v>
      </c>
      <c r="D58" s="11">
        <v>3.43</v>
      </c>
      <c r="E58" s="11">
        <v>5.0599999999999996</v>
      </c>
      <c r="F58" s="11">
        <v>6.38</v>
      </c>
      <c r="G58" s="11">
        <v>3.43</v>
      </c>
      <c r="H58" s="11">
        <v>2.79</v>
      </c>
      <c r="I58" s="11">
        <v>5.32</v>
      </c>
      <c r="J58" s="11">
        <v>5.03</v>
      </c>
      <c r="L58" s="11">
        <v>4.82</v>
      </c>
      <c r="M58" s="11">
        <v>4.26</v>
      </c>
      <c r="N58" s="11">
        <v>4.88</v>
      </c>
      <c r="O58" s="11">
        <v>4.25</v>
      </c>
      <c r="P58" s="11">
        <v>4.04</v>
      </c>
      <c r="Q58" s="11">
        <v>5.64</v>
      </c>
      <c r="R58" s="11">
        <v>2.89</v>
      </c>
      <c r="S58" s="11">
        <v>3.76</v>
      </c>
      <c r="T58" s="11">
        <v>4.83</v>
      </c>
      <c r="U58" s="11">
        <v>5.48</v>
      </c>
    </row>
    <row r="59" spans="1:21">
      <c r="A59" s="11">
        <v>5.98</v>
      </c>
      <c r="B59" s="11">
        <v>5.68</v>
      </c>
      <c r="C59" s="11">
        <v>4.75</v>
      </c>
      <c r="D59" s="11">
        <v>3.56</v>
      </c>
      <c r="E59" s="11">
        <v>4.8600000000000003</v>
      </c>
      <c r="F59" s="11">
        <v>6.38</v>
      </c>
      <c r="G59" s="11">
        <v>3.74</v>
      </c>
      <c r="H59" s="11">
        <v>2.84</v>
      </c>
      <c r="I59" s="11">
        <v>5.1100000000000003</v>
      </c>
      <c r="J59" s="11">
        <v>5</v>
      </c>
      <c r="L59" s="11">
        <v>4.74</v>
      </c>
      <c r="M59" s="11">
        <v>4.3899999999999997</v>
      </c>
      <c r="N59" s="11">
        <v>4.6900000000000004</v>
      </c>
      <c r="O59" s="11">
        <v>4.41</v>
      </c>
      <c r="P59" s="11">
        <v>3.98</v>
      </c>
      <c r="Q59" s="11">
        <v>5.52</v>
      </c>
      <c r="R59" s="11">
        <v>2.77</v>
      </c>
      <c r="S59" s="11">
        <v>4.01</v>
      </c>
      <c r="T59" s="11">
        <v>4.54</v>
      </c>
      <c r="U59" s="11">
        <v>5.12</v>
      </c>
    </row>
    <row r="60" spans="1:21">
      <c r="A60" s="11">
        <v>5.8</v>
      </c>
      <c r="B60" s="11">
        <v>5.8</v>
      </c>
      <c r="C60" s="11">
        <v>4.9400000000000004</v>
      </c>
      <c r="D60" s="11">
        <v>3.58</v>
      </c>
      <c r="E60" s="11">
        <v>4.9400000000000004</v>
      </c>
      <c r="F60" s="11">
        <v>6.05</v>
      </c>
      <c r="G60" s="11">
        <v>3.56</v>
      </c>
      <c r="H60" s="11">
        <v>3.13</v>
      </c>
      <c r="I60" s="11">
        <v>5.01</v>
      </c>
      <c r="J60" s="11">
        <v>4.9000000000000004</v>
      </c>
      <c r="L60" s="11">
        <v>4.41</v>
      </c>
      <c r="M60" s="11">
        <v>4.21</v>
      </c>
      <c r="N60" s="11">
        <v>4.6900000000000004</v>
      </c>
      <c r="O60" s="11">
        <v>4.28</v>
      </c>
      <c r="P60" s="11">
        <v>4.1100000000000003</v>
      </c>
      <c r="Q60" s="11">
        <v>5.61</v>
      </c>
      <c r="R60" s="11">
        <v>3.1</v>
      </c>
      <c r="S60" s="11">
        <v>4.08</v>
      </c>
      <c r="T60" s="11">
        <v>5.08</v>
      </c>
      <c r="U60" s="11">
        <v>5.2</v>
      </c>
    </row>
    <row r="61" spans="1:21">
      <c r="A61" s="11">
        <v>5.54</v>
      </c>
      <c r="B61" s="11">
        <v>6.23</v>
      </c>
      <c r="C61" s="11">
        <v>4.88</v>
      </c>
      <c r="D61" s="11">
        <v>3.29</v>
      </c>
      <c r="E61" s="11">
        <v>4.8</v>
      </c>
      <c r="F61" s="11">
        <v>6.22</v>
      </c>
      <c r="G61" s="11">
        <v>3.7</v>
      </c>
      <c r="H61" s="11">
        <v>3.13</v>
      </c>
      <c r="I61" s="11">
        <v>5.2</v>
      </c>
      <c r="J61" s="11">
        <v>4.83</v>
      </c>
      <c r="L61" s="11">
        <v>4.41</v>
      </c>
      <c r="M61" s="11">
        <v>4.26</v>
      </c>
      <c r="N61" s="11">
        <v>4.9400000000000004</v>
      </c>
      <c r="O61" s="11">
        <v>4.8</v>
      </c>
      <c r="P61" s="11">
        <v>4.1900000000000004</v>
      </c>
      <c r="Q61" s="11">
        <v>5.94</v>
      </c>
      <c r="R61" s="11">
        <v>3.14</v>
      </c>
      <c r="S61" s="11">
        <v>4.2</v>
      </c>
      <c r="T61" s="11">
        <v>4.8099999999999996</v>
      </c>
      <c r="U61" s="11">
        <v>4.8099999999999996</v>
      </c>
    </row>
    <row r="62" spans="1:21">
      <c r="A62" s="11">
        <v>5.62</v>
      </c>
      <c r="B62" s="11">
        <v>5.68</v>
      </c>
      <c r="C62" s="11">
        <v>5.0599999999999996</v>
      </c>
      <c r="D62" s="11">
        <v>3.27</v>
      </c>
      <c r="E62" s="11">
        <v>4.82</v>
      </c>
      <c r="F62" s="11">
        <v>6.12</v>
      </c>
      <c r="G62" s="11">
        <v>3.58</v>
      </c>
      <c r="H62" s="11">
        <v>3.01</v>
      </c>
      <c r="I62" s="11">
        <v>5.14</v>
      </c>
      <c r="J62" s="11">
        <v>4.96</v>
      </c>
      <c r="L62" s="11">
        <v>4.4400000000000004</v>
      </c>
      <c r="M62" s="11">
        <v>4.18</v>
      </c>
      <c r="N62" s="11">
        <v>4.74</v>
      </c>
      <c r="O62" s="11">
        <v>4.54</v>
      </c>
      <c r="P62" s="11">
        <v>4.28</v>
      </c>
      <c r="Q62" s="11">
        <v>5.63</v>
      </c>
      <c r="R62" s="11">
        <v>2.95</v>
      </c>
      <c r="S62" s="11">
        <v>4.01</v>
      </c>
      <c r="T62" s="11">
        <v>5.1100000000000003</v>
      </c>
      <c r="U62" s="11">
        <v>4.97</v>
      </c>
    </row>
    <row r="63" spans="1:21">
      <c r="A63" s="11">
        <v>5.15</v>
      </c>
      <c r="B63" s="11">
        <v>5.43</v>
      </c>
      <c r="C63" s="11">
        <v>4.87</v>
      </c>
      <c r="D63" s="11">
        <v>3.22</v>
      </c>
      <c r="E63" s="11">
        <v>4.76</v>
      </c>
      <c r="F63" s="11">
        <v>6.19</v>
      </c>
      <c r="G63" s="11">
        <v>3.46</v>
      </c>
      <c r="H63" s="11">
        <v>3.13</v>
      </c>
      <c r="I63" s="11">
        <v>5.19</v>
      </c>
      <c r="J63" s="11">
        <v>4.79</v>
      </c>
      <c r="L63" s="11">
        <v>4.33</v>
      </c>
      <c r="M63" s="11">
        <v>4.18</v>
      </c>
      <c r="N63" s="11">
        <v>4.63</v>
      </c>
      <c r="O63" s="11">
        <v>4.75</v>
      </c>
      <c r="P63" s="11">
        <v>4.3</v>
      </c>
      <c r="Q63" s="11">
        <v>5.73</v>
      </c>
      <c r="R63" s="11">
        <v>2.95</v>
      </c>
      <c r="S63" s="11">
        <v>4.16</v>
      </c>
      <c r="T63" s="11">
        <v>5.61</v>
      </c>
      <c r="U63" s="11">
        <v>4.8</v>
      </c>
    </row>
  </sheetData>
  <mergeCells count="4">
    <mergeCell ref="A1:J1"/>
    <mergeCell ref="L1:U1"/>
    <mergeCell ref="A2:J2"/>
    <mergeCell ref="L2:U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BB13-6F83-1840-B30D-FACE3E3C9BDB}">
  <dimension ref="A1:R8"/>
  <sheetViews>
    <sheetView workbookViewId="0">
      <selection sqref="A1:E1"/>
    </sheetView>
  </sheetViews>
  <sheetFormatPr baseColWidth="10" defaultRowHeight="15.75"/>
  <cols>
    <col min="6" max="6" width="0.625" customWidth="1"/>
    <col min="12" max="12" width="0.625" customWidth="1"/>
  </cols>
  <sheetData>
    <row r="1" spans="1:18">
      <c r="A1" s="85" t="s">
        <v>75</v>
      </c>
      <c r="B1" s="85"/>
      <c r="C1" s="85"/>
      <c r="D1" s="85"/>
      <c r="E1" s="85"/>
      <c r="F1" s="34"/>
      <c r="G1" s="85" t="s">
        <v>76</v>
      </c>
      <c r="H1" s="85"/>
      <c r="I1" s="85"/>
      <c r="J1" s="85"/>
      <c r="K1" s="85"/>
      <c r="L1" s="34"/>
      <c r="M1" s="85" t="s">
        <v>77</v>
      </c>
      <c r="N1" s="85"/>
      <c r="O1" s="85"/>
      <c r="P1" s="85"/>
      <c r="Q1" s="85"/>
    </row>
    <row r="2" spans="1:18">
      <c r="B2" s="33">
        <v>1</v>
      </c>
      <c r="C2" s="33">
        <v>2</v>
      </c>
      <c r="D2" s="33">
        <v>3</v>
      </c>
      <c r="E2" s="33" t="s">
        <v>47</v>
      </c>
      <c r="H2" s="33">
        <v>1</v>
      </c>
      <c r="I2" s="33">
        <v>2</v>
      </c>
      <c r="J2" s="33">
        <v>3</v>
      </c>
      <c r="K2" s="33" t="s">
        <v>47</v>
      </c>
      <c r="N2" s="33">
        <v>1</v>
      </c>
      <c r="O2" s="33">
        <v>2</v>
      </c>
      <c r="P2" s="33">
        <v>3</v>
      </c>
      <c r="Q2" s="33" t="s">
        <v>47</v>
      </c>
      <c r="R2" t="s">
        <v>13</v>
      </c>
    </row>
    <row r="3" spans="1:18">
      <c r="A3" s="33">
        <v>1</v>
      </c>
      <c r="B3">
        <v>34</v>
      </c>
      <c r="C3">
        <v>1</v>
      </c>
      <c r="D3">
        <v>1</v>
      </c>
      <c r="E3">
        <f>(B3+C3+D3)</f>
        <v>36</v>
      </c>
      <c r="G3" s="33">
        <v>1</v>
      </c>
      <c r="H3">
        <v>33</v>
      </c>
      <c r="I3">
        <v>1</v>
      </c>
      <c r="J3">
        <v>0</v>
      </c>
      <c r="K3">
        <f>(H3+I3+J3)</f>
        <v>34</v>
      </c>
      <c r="M3" s="33">
        <v>1</v>
      </c>
      <c r="N3">
        <v>34</v>
      </c>
      <c r="O3">
        <v>4</v>
      </c>
      <c r="P3">
        <v>9</v>
      </c>
      <c r="Q3">
        <f>(N3+O3+P3)</f>
        <v>47</v>
      </c>
    </row>
    <row r="4" spans="1:18">
      <c r="A4" s="33">
        <v>2</v>
      </c>
      <c r="B4">
        <v>38</v>
      </c>
      <c r="C4">
        <v>1</v>
      </c>
      <c r="D4">
        <v>1</v>
      </c>
      <c r="E4">
        <f t="shared" ref="E4:E8" si="0">(B4+C4+D4)</f>
        <v>40</v>
      </c>
      <c r="G4" s="33">
        <v>2</v>
      </c>
      <c r="H4">
        <v>28</v>
      </c>
      <c r="I4">
        <v>2</v>
      </c>
      <c r="J4">
        <v>1</v>
      </c>
      <c r="K4">
        <f t="shared" ref="K4:K8" si="1">(H4+I4+J4)</f>
        <v>31</v>
      </c>
      <c r="M4" s="33">
        <v>2</v>
      </c>
      <c r="N4">
        <v>23</v>
      </c>
      <c r="O4">
        <v>2</v>
      </c>
      <c r="P4">
        <v>6</v>
      </c>
      <c r="Q4">
        <f t="shared" ref="Q4:Q8" si="2">(N4+O4+P4)</f>
        <v>31</v>
      </c>
    </row>
    <row r="5" spans="1:18">
      <c r="A5" s="33">
        <v>3</v>
      </c>
      <c r="B5">
        <v>38</v>
      </c>
      <c r="C5">
        <v>1</v>
      </c>
      <c r="D5">
        <v>2</v>
      </c>
      <c r="E5">
        <f t="shared" si="0"/>
        <v>41</v>
      </c>
      <c r="G5" s="33">
        <v>3</v>
      </c>
      <c r="H5">
        <v>32</v>
      </c>
      <c r="I5">
        <v>2</v>
      </c>
      <c r="J5">
        <v>1</v>
      </c>
      <c r="K5">
        <f t="shared" si="1"/>
        <v>35</v>
      </c>
      <c r="M5" s="33">
        <v>3</v>
      </c>
      <c r="N5">
        <v>33</v>
      </c>
      <c r="O5">
        <v>7</v>
      </c>
      <c r="P5">
        <v>7</v>
      </c>
      <c r="Q5">
        <f t="shared" si="2"/>
        <v>47</v>
      </c>
    </row>
    <row r="6" spans="1:18">
      <c r="A6" s="33">
        <v>4</v>
      </c>
      <c r="B6">
        <v>30</v>
      </c>
      <c r="C6">
        <v>1</v>
      </c>
      <c r="D6">
        <v>0</v>
      </c>
      <c r="E6">
        <f t="shared" si="0"/>
        <v>31</v>
      </c>
      <c r="G6" s="33">
        <v>4</v>
      </c>
      <c r="H6">
        <v>29</v>
      </c>
      <c r="I6">
        <v>1</v>
      </c>
      <c r="J6">
        <v>2</v>
      </c>
      <c r="K6">
        <f t="shared" si="1"/>
        <v>32</v>
      </c>
      <c r="M6" s="33">
        <v>4</v>
      </c>
      <c r="N6">
        <v>32</v>
      </c>
      <c r="O6">
        <v>10</v>
      </c>
      <c r="P6">
        <v>12</v>
      </c>
      <c r="Q6">
        <f t="shared" si="2"/>
        <v>54</v>
      </c>
    </row>
    <row r="7" spans="1:18">
      <c r="A7" s="33" t="s">
        <v>47</v>
      </c>
      <c r="B7">
        <f>(B3+B4+B5+B6)</f>
        <v>140</v>
      </c>
      <c r="C7">
        <f t="shared" ref="C7:D7" si="3">(C3+C4+C5+C6)</f>
        <v>4</v>
      </c>
      <c r="D7">
        <f t="shared" si="3"/>
        <v>4</v>
      </c>
      <c r="E7">
        <f t="shared" si="0"/>
        <v>148</v>
      </c>
      <c r="G7" s="33" t="s">
        <v>47</v>
      </c>
      <c r="H7">
        <f>(H3+H4+H5+H6)</f>
        <v>122</v>
      </c>
      <c r="I7">
        <f t="shared" ref="I7:J7" si="4">(I3+I4+I5+I6)</f>
        <v>6</v>
      </c>
      <c r="J7">
        <f t="shared" si="4"/>
        <v>4</v>
      </c>
      <c r="K7">
        <f t="shared" si="1"/>
        <v>132</v>
      </c>
      <c r="M7" s="33" t="s">
        <v>47</v>
      </c>
      <c r="N7">
        <f>(N3+N4+N5+N6)</f>
        <v>122</v>
      </c>
      <c r="O7">
        <f t="shared" ref="O7:P7" si="5">(O3+O4+O5+O6)</f>
        <v>23</v>
      </c>
      <c r="P7">
        <f t="shared" si="5"/>
        <v>34</v>
      </c>
      <c r="Q7">
        <f t="shared" si="2"/>
        <v>179</v>
      </c>
    </row>
    <row r="8" spans="1:18">
      <c r="A8" s="33" t="s">
        <v>48</v>
      </c>
      <c r="B8">
        <f>(B7*100)/E$7</f>
        <v>94.594594594594597</v>
      </c>
      <c r="C8">
        <f>(C7*100)/E$7</f>
        <v>2.7027027027027026</v>
      </c>
      <c r="D8">
        <f>(D7*100)/E$7</f>
        <v>2.7027027027027026</v>
      </c>
      <c r="E8">
        <f t="shared" si="0"/>
        <v>100.00000000000001</v>
      </c>
      <c r="G8" s="33" t="s">
        <v>48</v>
      </c>
      <c r="H8">
        <f>(H7*100)/K$7</f>
        <v>92.424242424242422</v>
      </c>
      <c r="I8">
        <f>(I7*100)/K$7</f>
        <v>4.5454545454545459</v>
      </c>
      <c r="J8">
        <f>(J7*100)/K$7</f>
        <v>3.0303030303030303</v>
      </c>
      <c r="K8">
        <f t="shared" si="1"/>
        <v>100</v>
      </c>
      <c r="M8" s="33" t="s">
        <v>48</v>
      </c>
      <c r="N8">
        <f>(N7*100)/Q$7</f>
        <v>68.156424581005581</v>
      </c>
      <c r="O8">
        <f>(O7*100)/Q$7</f>
        <v>12.849162011173185</v>
      </c>
      <c r="P8">
        <f>(P7*100)/Q$7</f>
        <v>18.994413407821231</v>
      </c>
      <c r="Q8">
        <f t="shared" si="2"/>
        <v>99.999999999999986</v>
      </c>
    </row>
  </sheetData>
  <mergeCells count="3">
    <mergeCell ref="A1:E1"/>
    <mergeCell ref="G1:K1"/>
    <mergeCell ref="M1:Q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C4BA0-E530-2040-8DDD-6342CFF3F8BB}">
  <dimension ref="A1:U63"/>
  <sheetViews>
    <sheetView workbookViewId="0">
      <selection sqref="A1:J1"/>
    </sheetView>
  </sheetViews>
  <sheetFormatPr baseColWidth="10" defaultRowHeight="15.75"/>
  <sheetData>
    <row r="1" spans="1:21">
      <c r="A1" s="82" t="s">
        <v>19</v>
      </c>
      <c r="B1" s="82"/>
      <c r="C1" s="82"/>
      <c r="D1" s="82"/>
      <c r="E1" s="82"/>
      <c r="F1" s="82"/>
      <c r="G1" s="82"/>
      <c r="H1" s="82"/>
      <c r="I1" s="82"/>
      <c r="J1" s="82"/>
      <c r="L1" s="82" t="s">
        <v>19</v>
      </c>
      <c r="M1" s="82"/>
      <c r="N1" s="82"/>
      <c r="O1" s="82"/>
      <c r="P1" s="82"/>
      <c r="Q1" s="82"/>
      <c r="R1" s="82"/>
      <c r="S1" s="82"/>
      <c r="T1" s="82"/>
      <c r="U1" s="82"/>
    </row>
    <row r="2" spans="1:21">
      <c r="A2" s="79" t="s">
        <v>20</v>
      </c>
      <c r="B2" s="79"/>
      <c r="C2" s="79"/>
      <c r="D2" s="79"/>
      <c r="E2" s="79"/>
      <c r="F2" s="79"/>
      <c r="G2" s="79"/>
      <c r="H2" s="79"/>
      <c r="I2" s="79"/>
      <c r="J2" s="79"/>
      <c r="L2" s="79" t="s">
        <v>21</v>
      </c>
      <c r="M2" s="79"/>
      <c r="N2" s="79"/>
      <c r="O2" s="79"/>
      <c r="P2" s="79"/>
      <c r="Q2" s="79"/>
      <c r="R2" s="79"/>
      <c r="S2" s="79"/>
      <c r="T2" s="79"/>
      <c r="U2" s="79"/>
    </row>
    <row r="3" spans="1:21">
      <c r="A3" s="13">
        <v>1</v>
      </c>
      <c r="B3" s="13">
        <v>2</v>
      </c>
      <c r="C3" s="13">
        <v>3</v>
      </c>
      <c r="D3" s="13">
        <v>4</v>
      </c>
      <c r="E3" s="13">
        <v>5</v>
      </c>
      <c r="F3" s="13">
        <v>6</v>
      </c>
      <c r="G3" s="13">
        <v>7</v>
      </c>
      <c r="H3" s="13">
        <v>8</v>
      </c>
      <c r="I3" s="13">
        <v>9</v>
      </c>
      <c r="J3" s="13">
        <v>10</v>
      </c>
      <c r="L3" s="13">
        <v>1</v>
      </c>
      <c r="M3" s="13">
        <v>2</v>
      </c>
      <c r="N3" s="13">
        <v>3</v>
      </c>
      <c r="O3" s="13">
        <v>4</v>
      </c>
      <c r="P3" s="13">
        <v>5</v>
      </c>
      <c r="Q3" s="13">
        <v>6</v>
      </c>
      <c r="R3" s="13">
        <v>7</v>
      </c>
      <c r="S3" s="13">
        <v>8</v>
      </c>
      <c r="T3" s="13">
        <v>9</v>
      </c>
      <c r="U3" s="13">
        <v>10</v>
      </c>
    </row>
    <row r="4" spans="1:21">
      <c r="A4" s="11">
        <v>5.54</v>
      </c>
      <c r="B4" s="11">
        <v>3.8</v>
      </c>
      <c r="C4" s="11">
        <v>5.19</v>
      </c>
      <c r="D4" s="11">
        <v>5.2</v>
      </c>
      <c r="E4" s="11">
        <v>4.58</v>
      </c>
      <c r="F4" s="11">
        <v>6.07</v>
      </c>
      <c r="G4" s="11">
        <v>4.0999999999999996</v>
      </c>
      <c r="H4" s="11">
        <v>7.21</v>
      </c>
      <c r="I4" s="11">
        <v>7.05</v>
      </c>
      <c r="J4" s="11">
        <v>3.49</v>
      </c>
      <c r="L4" s="11">
        <v>3.64</v>
      </c>
      <c r="M4" s="11">
        <v>2.5</v>
      </c>
      <c r="N4" s="11">
        <v>3.62</v>
      </c>
      <c r="O4" s="11">
        <v>1.08</v>
      </c>
      <c r="P4" s="11">
        <v>6.7</v>
      </c>
      <c r="Q4" s="11">
        <v>3.64</v>
      </c>
      <c r="R4" s="11">
        <v>3.93</v>
      </c>
      <c r="S4" s="11">
        <v>4.41</v>
      </c>
      <c r="T4" s="11">
        <v>2.62</v>
      </c>
      <c r="U4" s="11">
        <v>4.6500000000000004</v>
      </c>
    </row>
    <row r="5" spans="1:21">
      <c r="A5" s="11">
        <v>5.61</v>
      </c>
      <c r="B5" s="11">
        <v>3.9</v>
      </c>
      <c r="C5" s="11">
        <v>5.81</v>
      </c>
      <c r="D5" s="11">
        <v>5.09</v>
      </c>
      <c r="E5" s="11">
        <v>4.4800000000000004</v>
      </c>
      <c r="F5" s="11">
        <v>5.71</v>
      </c>
      <c r="G5" s="11">
        <v>4</v>
      </c>
      <c r="H5" s="11">
        <v>6.66</v>
      </c>
      <c r="I5" s="11">
        <v>7.13</v>
      </c>
      <c r="J5" s="11">
        <v>3.58</v>
      </c>
      <c r="L5" s="11">
        <v>3.71</v>
      </c>
      <c r="M5" s="11">
        <v>2.11</v>
      </c>
      <c r="N5" s="11">
        <v>3.36</v>
      </c>
      <c r="O5" s="11">
        <v>1.8</v>
      </c>
      <c r="P5" s="11">
        <v>7.1</v>
      </c>
      <c r="Q5" s="11">
        <v>3.58</v>
      </c>
      <c r="R5" s="11">
        <v>3.87</v>
      </c>
      <c r="S5" s="11">
        <v>4.22</v>
      </c>
      <c r="T5" s="11">
        <v>3.21</v>
      </c>
      <c r="U5" s="11">
        <v>5.24</v>
      </c>
    </row>
    <row r="6" spans="1:21">
      <c r="A6" s="11">
        <v>5.41</v>
      </c>
      <c r="B6" s="11">
        <v>4.2699999999999996</v>
      </c>
      <c r="C6" s="11">
        <v>5.69</v>
      </c>
      <c r="D6" s="11">
        <v>5.32</v>
      </c>
      <c r="E6" s="11">
        <v>4.58</v>
      </c>
      <c r="F6" s="11">
        <v>5.63</v>
      </c>
      <c r="G6" s="11">
        <v>4.09</v>
      </c>
      <c r="H6" s="11">
        <v>7.05</v>
      </c>
      <c r="I6" s="11">
        <v>6.67</v>
      </c>
      <c r="J6" s="11">
        <v>3.56</v>
      </c>
      <c r="L6" s="11">
        <v>3.42</v>
      </c>
      <c r="M6" s="11">
        <v>2.02</v>
      </c>
      <c r="N6" s="11">
        <v>3.39</v>
      </c>
      <c r="O6" s="11">
        <v>1.77</v>
      </c>
      <c r="P6" s="11">
        <v>5.73</v>
      </c>
      <c r="Q6" s="11">
        <v>3.33</v>
      </c>
      <c r="R6" s="11">
        <v>4.57</v>
      </c>
      <c r="S6" s="11">
        <v>4.1399999999999997</v>
      </c>
      <c r="T6" s="11">
        <v>3.08</v>
      </c>
      <c r="U6" s="11">
        <v>4.57</v>
      </c>
    </row>
    <row r="7" spans="1:21">
      <c r="A7" s="11">
        <v>5.41</v>
      </c>
      <c r="B7" s="11">
        <v>4</v>
      </c>
      <c r="C7" s="11">
        <v>5.78</v>
      </c>
      <c r="D7" s="11">
        <v>5.0599999999999996</v>
      </c>
      <c r="E7" s="11">
        <v>4.58</v>
      </c>
      <c r="F7" s="11">
        <v>5.83</v>
      </c>
      <c r="G7" s="11">
        <v>4.2</v>
      </c>
      <c r="H7" s="11">
        <v>6.78</v>
      </c>
      <c r="I7" s="11">
        <v>6.56</v>
      </c>
      <c r="J7" s="11">
        <v>3.56</v>
      </c>
      <c r="L7" s="11">
        <v>3.33</v>
      </c>
      <c r="M7" s="11">
        <v>2.41</v>
      </c>
      <c r="N7" s="11">
        <v>3.24</v>
      </c>
      <c r="O7" s="11">
        <v>1.67</v>
      </c>
      <c r="P7" s="11">
        <v>6.05</v>
      </c>
      <c r="Q7" s="11">
        <v>3.52</v>
      </c>
      <c r="R7" s="11">
        <v>4.09</v>
      </c>
      <c r="S7" s="11">
        <v>4.16</v>
      </c>
      <c r="T7" s="11">
        <v>3.3</v>
      </c>
      <c r="U7" s="11">
        <v>4.13</v>
      </c>
    </row>
    <row r="8" spans="1:21">
      <c r="A8" s="11">
        <v>5.44</v>
      </c>
      <c r="B8" s="11">
        <v>3.95</v>
      </c>
      <c r="C8" s="11">
        <v>5.73</v>
      </c>
      <c r="D8" s="11">
        <v>5.18</v>
      </c>
      <c r="E8" s="11">
        <v>4.8</v>
      </c>
      <c r="F8" s="11">
        <v>5.66</v>
      </c>
      <c r="G8" s="11">
        <v>3.81</v>
      </c>
      <c r="H8" s="11">
        <v>6.84</v>
      </c>
      <c r="I8" s="11">
        <v>6.59</v>
      </c>
      <c r="J8" s="11">
        <v>3.51</v>
      </c>
      <c r="L8" s="11">
        <v>3.51</v>
      </c>
      <c r="M8" s="11">
        <v>2.1</v>
      </c>
      <c r="N8" s="11">
        <v>3.09</v>
      </c>
      <c r="O8" s="11">
        <v>1.61</v>
      </c>
      <c r="P8" s="11">
        <v>5.8</v>
      </c>
      <c r="Q8" s="11">
        <v>3.28</v>
      </c>
      <c r="R8" s="11">
        <v>3.76</v>
      </c>
      <c r="S8" s="11">
        <v>4.67</v>
      </c>
      <c r="T8" s="11">
        <v>2.97</v>
      </c>
      <c r="U8" s="11">
        <v>4.1900000000000004</v>
      </c>
    </row>
    <row r="9" spans="1:21">
      <c r="A9" s="11">
        <v>4.8899999999999997</v>
      </c>
      <c r="B9" s="11">
        <v>4.04</v>
      </c>
      <c r="C9" s="11">
        <v>5.66</v>
      </c>
      <c r="D9" s="11">
        <v>4.95</v>
      </c>
      <c r="E9" s="11">
        <v>4.74</v>
      </c>
      <c r="F9" s="11">
        <v>5.49</v>
      </c>
      <c r="G9" s="11">
        <v>3.5</v>
      </c>
      <c r="H9" s="11">
        <v>6.35</v>
      </c>
      <c r="I9" s="11">
        <v>6.38</v>
      </c>
      <c r="J9" s="11">
        <v>3.24</v>
      </c>
      <c r="L9" s="11">
        <v>3.15</v>
      </c>
      <c r="M9" s="11">
        <v>2.0699999999999998</v>
      </c>
      <c r="N9" s="11">
        <v>3.17</v>
      </c>
      <c r="O9" s="11">
        <v>1.67</v>
      </c>
      <c r="P9" s="11">
        <v>5.61</v>
      </c>
      <c r="Q9" s="11">
        <v>3.45</v>
      </c>
      <c r="R9" s="11">
        <v>3.98</v>
      </c>
      <c r="S9" s="11">
        <v>4.05</v>
      </c>
      <c r="T9" s="11">
        <v>2.77</v>
      </c>
      <c r="U9" s="11">
        <v>4.3899999999999997</v>
      </c>
    </row>
    <row r="10" spans="1:21">
      <c r="A10" s="11">
        <v>6.16</v>
      </c>
      <c r="B10" s="11">
        <v>4</v>
      </c>
      <c r="C10" s="11">
        <v>6.36</v>
      </c>
      <c r="D10" s="11">
        <v>5.18</v>
      </c>
      <c r="E10" s="11">
        <v>4.5199999999999996</v>
      </c>
      <c r="F10" s="11">
        <v>5.68</v>
      </c>
      <c r="G10" s="11">
        <v>3.72</v>
      </c>
      <c r="H10" s="11">
        <v>6.1</v>
      </c>
      <c r="I10" s="11">
        <v>6.19</v>
      </c>
      <c r="J10" s="11">
        <v>3.48</v>
      </c>
      <c r="L10" s="11">
        <v>3.15</v>
      </c>
      <c r="M10" s="11">
        <v>2.5499999999999998</v>
      </c>
      <c r="N10" s="11">
        <v>3.39</v>
      </c>
      <c r="O10" s="11">
        <v>1.79</v>
      </c>
      <c r="P10" s="11">
        <v>6.39</v>
      </c>
      <c r="Q10" s="11">
        <v>3.23</v>
      </c>
      <c r="R10" s="11">
        <v>3.94</v>
      </c>
      <c r="S10" s="11">
        <v>4.07</v>
      </c>
      <c r="T10" s="11">
        <v>2.68</v>
      </c>
      <c r="U10" s="11">
        <v>3.81</v>
      </c>
    </row>
    <row r="11" spans="1:21">
      <c r="A11" s="11">
        <v>5.23</v>
      </c>
      <c r="B11" s="11">
        <v>4.1100000000000003</v>
      </c>
      <c r="C11" s="11">
        <v>6</v>
      </c>
      <c r="D11" s="11">
        <v>4.8099999999999996</v>
      </c>
      <c r="E11" s="11">
        <v>4.42</v>
      </c>
      <c r="F11" s="11">
        <v>5.73</v>
      </c>
      <c r="G11" s="11">
        <v>3.78</v>
      </c>
      <c r="H11" s="11">
        <v>6.41</v>
      </c>
      <c r="I11" s="11">
        <v>5.71</v>
      </c>
      <c r="J11" s="11">
        <v>3.48</v>
      </c>
      <c r="L11" s="11">
        <v>3.34</v>
      </c>
      <c r="M11" s="11">
        <v>2.75</v>
      </c>
      <c r="N11" s="11">
        <v>3.34</v>
      </c>
      <c r="O11" s="11">
        <v>1.85</v>
      </c>
      <c r="P11" s="11">
        <v>6.43</v>
      </c>
      <c r="Q11" s="11">
        <v>3.28</v>
      </c>
      <c r="R11" s="11">
        <v>3.72</v>
      </c>
      <c r="S11" s="11">
        <v>4.5</v>
      </c>
      <c r="T11" s="11">
        <v>2.23</v>
      </c>
      <c r="U11" s="11">
        <v>3.94</v>
      </c>
    </row>
    <row r="12" spans="1:21">
      <c r="A12" s="11">
        <v>5.14</v>
      </c>
      <c r="B12" s="11">
        <v>3.93</v>
      </c>
      <c r="C12" s="11">
        <v>5.91</v>
      </c>
      <c r="D12" s="11">
        <v>4.82</v>
      </c>
      <c r="E12" s="11">
        <v>4.8499999999999996</v>
      </c>
      <c r="F12" s="11">
        <v>6.09</v>
      </c>
      <c r="G12" s="11">
        <v>4</v>
      </c>
      <c r="H12" s="11">
        <v>6.23</v>
      </c>
      <c r="I12" s="11">
        <v>6.53</v>
      </c>
      <c r="J12" s="11">
        <v>3.56</v>
      </c>
      <c r="L12" s="11">
        <v>3.03</v>
      </c>
      <c r="M12" s="11">
        <v>2.75</v>
      </c>
      <c r="N12" s="11">
        <v>3.35</v>
      </c>
      <c r="O12" s="11">
        <v>1.55</v>
      </c>
      <c r="P12" s="11">
        <v>6.05</v>
      </c>
      <c r="Q12" s="11">
        <v>3.53</v>
      </c>
      <c r="R12" s="11">
        <v>3.89</v>
      </c>
      <c r="S12" s="11">
        <v>4.2</v>
      </c>
      <c r="T12" s="11">
        <v>2.09</v>
      </c>
      <c r="U12" s="11">
        <v>3.73</v>
      </c>
    </row>
    <row r="13" spans="1:21">
      <c r="A13" s="11">
        <v>5.37</v>
      </c>
      <c r="B13" s="11">
        <v>4.04</v>
      </c>
      <c r="C13" s="11">
        <v>5.75</v>
      </c>
      <c r="D13" s="11">
        <v>4.3600000000000003</v>
      </c>
      <c r="E13" s="11">
        <v>4.53</v>
      </c>
      <c r="F13" s="11">
        <v>6.04</v>
      </c>
      <c r="G13" s="11">
        <v>4.0599999999999996</v>
      </c>
      <c r="H13" s="11">
        <v>6.26</v>
      </c>
      <c r="I13" s="11">
        <v>6.28</v>
      </c>
      <c r="J13" s="11">
        <v>3.98</v>
      </c>
      <c r="L13" s="11">
        <v>3.33</v>
      </c>
      <c r="M13" s="11">
        <v>2.59</v>
      </c>
      <c r="N13" s="11">
        <v>3.28</v>
      </c>
      <c r="O13" s="11">
        <v>1.85</v>
      </c>
      <c r="P13" s="11">
        <v>5.51</v>
      </c>
      <c r="Q13" s="11">
        <v>3.33</v>
      </c>
      <c r="R13" s="11">
        <v>4.0199999999999996</v>
      </c>
      <c r="S13" s="11">
        <v>4.29</v>
      </c>
      <c r="T13" s="11">
        <v>2.0499999999999998</v>
      </c>
      <c r="U13" s="11">
        <v>3.89</v>
      </c>
    </row>
    <row r="14" spans="1:21">
      <c r="A14" s="11">
        <v>5.88</v>
      </c>
      <c r="B14" s="11">
        <v>3.63</v>
      </c>
      <c r="C14" s="11">
        <v>6</v>
      </c>
      <c r="D14" s="11">
        <v>4.59</v>
      </c>
      <c r="E14" s="11">
        <v>4.96</v>
      </c>
      <c r="F14" s="11">
        <v>5.68</v>
      </c>
      <c r="G14" s="11">
        <v>3.81</v>
      </c>
      <c r="H14" s="11">
        <v>6.29</v>
      </c>
      <c r="I14" s="11">
        <v>6.53</v>
      </c>
      <c r="J14" s="11">
        <v>3.59</v>
      </c>
      <c r="L14" s="11">
        <v>3.77</v>
      </c>
      <c r="M14" s="11">
        <v>2.36</v>
      </c>
      <c r="N14" s="11">
        <v>3.18</v>
      </c>
      <c r="O14" s="11">
        <v>2.11</v>
      </c>
      <c r="P14" s="11">
        <v>6.17</v>
      </c>
      <c r="Q14" s="11">
        <v>3.74</v>
      </c>
      <c r="R14" s="11">
        <v>4.01</v>
      </c>
      <c r="S14" s="11">
        <v>4.22</v>
      </c>
      <c r="T14" s="11">
        <v>2.1</v>
      </c>
      <c r="U14" s="11">
        <v>4.17</v>
      </c>
    </row>
    <row r="15" spans="1:21">
      <c r="A15" s="11">
        <v>5.44</v>
      </c>
      <c r="B15" s="11">
        <v>3.8</v>
      </c>
      <c r="C15" s="11">
        <v>5.68</v>
      </c>
      <c r="D15" s="11">
        <v>4.5</v>
      </c>
      <c r="E15" s="11">
        <v>5.3</v>
      </c>
      <c r="F15" s="11">
        <v>5.95</v>
      </c>
      <c r="G15" s="11">
        <v>3.89</v>
      </c>
      <c r="H15" s="11">
        <v>5.86</v>
      </c>
      <c r="I15" s="11">
        <v>6.2</v>
      </c>
      <c r="J15" s="11">
        <v>3.59</v>
      </c>
      <c r="L15" s="11">
        <v>3.33</v>
      </c>
      <c r="M15" s="11">
        <v>2.2000000000000002</v>
      </c>
      <c r="N15" s="11">
        <v>2.87</v>
      </c>
      <c r="O15" s="11">
        <v>1.97</v>
      </c>
      <c r="P15" s="11">
        <v>6.31</v>
      </c>
      <c r="Q15" s="11">
        <v>3.52</v>
      </c>
      <c r="R15" s="11">
        <v>4.0199999999999996</v>
      </c>
      <c r="S15" s="11">
        <v>4.0599999999999996</v>
      </c>
      <c r="T15" s="11">
        <v>2.5299999999999998</v>
      </c>
      <c r="U15" s="11">
        <v>3.95</v>
      </c>
    </row>
    <row r="16" spans="1:21">
      <c r="A16" s="11">
        <v>5.41</v>
      </c>
      <c r="B16" s="11">
        <v>4.2</v>
      </c>
      <c r="C16" s="11">
        <v>5.7</v>
      </c>
      <c r="D16" s="11">
        <v>4.8899999999999997</v>
      </c>
      <c r="E16" s="11">
        <v>5.08</v>
      </c>
      <c r="F16" s="11">
        <v>5.8</v>
      </c>
      <c r="G16" s="11">
        <v>4.25</v>
      </c>
      <c r="H16" s="11">
        <v>6.11</v>
      </c>
      <c r="I16" s="11">
        <v>6.65</v>
      </c>
      <c r="J16" s="11">
        <v>3.59</v>
      </c>
      <c r="L16" s="11">
        <v>3.89</v>
      </c>
      <c r="M16" s="11">
        <v>2.02</v>
      </c>
      <c r="N16" s="11">
        <v>2.87</v>
      </c>
      <c r="O16" s="11">
        <v>1.8</v>
      </c>
      <c r="P16" s="11">
        <v>5.26</v>
      </c>
      <c r="Q16" s="11">
        <v>3.88</v>
      </c>
      <c r="R16" s="11">
        <v>4.22</v>
      </c>
      <c r="S16" s="11">
        <v>3.77</v>
      </c>
      <c r="T16" s="11">
        <v>2.36</v>
      </c>
      <c r="U16" s="11">
        <v>3.68</v>
      </c>
    </row>
    <row r="17" spans="1:21">
      <c r="A17" s="11">
        <v>5.61</v>
      </c>
      <c r="B17" s="11">
        <v>4.3899999999999997</v>
      </c>
      <c r="C17" s="11">
        <v>5.97</v>
      </c>
      <c r="D17" s="11">
        <v>4.4800000000000004</v>
      </c>
      <c r="E17" s="11">
        <v>5.54</v>
      </c>
      <c r="F17" s="11">
        <v>6.05</v>
      </c>
      <c r="G17" s="11">
        <v>3.79</v>
      </c>
      <c r="H17" s="11">
        <v>6.18</v>
      </c>
      <c r="I17" s="11">
        <v>6.82</v>
      </c>
      <c r="J17" s="11">
        <v>4.0199999999999996</v>
      </c>
      <c r="L17" s="11">
        <v>3.04</v>
      </c>
      <c r="M17" s="11">
        <v>1.82</v>
      </c>
      <c r="N17" s="11">
        <v>3.34</v>
      </c>
      <c r="O17" s="11">
        <v>1.66</v>
      </c>
      <c r="P17" s="11">
        <v>5.93</v>
      </c>
      <c r="Q17" s="11">
        <v>3.26</v>
      </c>
      <c r="R17" s="11">
        <v>4.2</v>
      </c>
      <c r="S17" s="11">
        <v>3.64</v>
      </c>
      <c r="T17" s="11">
        <v>2.5299999999999998</v>
      </c>
      <c r="U17" s="11">
        <v>4.68</v>
      </c>
    </row>
    <row r="18" spans="1:21">
      <c r="A18" s="11">
        <v>5.89</v>
      </c>
      <c r="B18" s="11">
        <v>4.04</v>
      </c>
      <c r="C18" s="11">
        <v>5.93</v>
      </c>
      <c r="D18" s="11">
        <v>5.46</v>
      </c>
      <c r="E18" s="11">
        <v>5.43</v>
      </c>
      <c r="F18" s="11">
        <v>5.84</v>
      </c>
      <c r="G18" s="11">
        <v>3.73</v>
      </c>
      <c r="H18" s="11">
        <v>6.06</v>
      </c>
      <c r="I18" s="11">
        <v>6.55</v>
      </c>
      <c r="J18" s="11">
        <v>3.69</v>
      </c>
      <c r="L18" s="11">
        <v>3.46</v>
      </c>
      <c r="M18" s="11">
        <v>2.0699999999999998</v>
      </c>
      <c r="N18" s="11">
        <v>3.46</v>
      </c>
      <c r="O18" s="11">
        <v>1.6</v>
      </c>
      <c r="P18" s="11">
        <v>5.89</v>
      </c>
      <c r="Q18" s="11">
        <v>3.45</v>
      </c>
      <c r="R18" s="11">
        <v>4.88</v>
      </c>
      <c r="S18" s="11">
        <v>4.17</v>
      </c>
      <c r="T18" s="11">
        <v>2.48</v>
      </c>
      <c r="U18" s="11">
        <v>4.5</v>
      </c>
    </row>
    <row r="19" spans="1:21">
      <c r="A19" s="11">
        <v>5.68</v>
      </c>
      <c r="B19" s="11">
        <v>4.51</v>
      </c>
      <c r="C19" s="11">
        <v>6.16</v>
      </c>
      <c r="D19" s="11">
        <v>4.7300000000000004</v>
      </c>
      <c r="E19" s="11">
        <v>4.74</v>
      </c>
      <c r="F19" s="11">
        <v>5.61</v>
      </c>
      <c r="G19" s="11">
        <v>3.82</v>
      </c>
      <c r="H19" s="11">
        <v>6.15</v>
      </c>
      <c r="I19" s="11">
        <v>6.43</v>
      </c>
      <c r="J19" s="11">
        <v>3.92</v>
      </c>
      <c r="L19" s="11">
        <v>3.45</v>
      </c>
      <c r="M19" s="11">
        <v>1.93</v>
      </c>
      <c r="N19" s="11">
        <v>3.31</v>
      </c>
      <c r="O19" s="11">
        <v>1.21</v>
      </c>
      <c r="P19" s="11">
        <v>5.35</v>
      </c>
      <c r="Q19" s="11">
        <v>3.57</v>
      </c>
      <c r="R19" s="11">
        <v>4.95</v>
      </c>
      <c r="S19" s="11">
        <v>3.95</v>
      </c>
      <c r="T19" s="11">
        <v>2.1</v>
      </c>
      <c r="U19" s="11">
        <v>4.91</v>
      </c>
    </row>
    <row r="20" spans="1:21">
      <c r="A20" s="11">
        <v>5.4</v>
      </c>
      <c r="B20" s="11">
        <v>3.95</v>
      </c>
      <c r="C20" s="11">
        <v>5.98</v>
      </c>
      <c r="D20" s="11">
        <v>4.34</v>
      </c>
      <c r="E20" s="11">
        <v>4.41</v>
      </c>
      <c r="F20" s="11">
        <v>5.98</v>
      </c>
      <c r="G20" s="11">
        <v>3.77</v>
      </c>
      <c r="H20" s="11">
        <v>6.26</v>
      </c>
      <c r="I20" s="11">
        <v>6.35</v>
      </c>
      <c r="J20" s="11">
        <v>3.81</v>
      </c>
      <c r="L20" s="11">
        <v>2.98</v>
      </c>
      <c r="M20" s="11">
        <v>1.99</v>
      </c>
      <c r="N20" s="11">
        <v>3.56</v>
      </c>
      <c r="O20" s="11">
        <v>1.52</v>
      </c>
      <c r="P20" s="11">
        <v>6.21</v>
      </c>
      <c r="Q20" s="11">
        <v>2.78</v>
      </c>
      <c r="R20" s="11">
        <v>4.45</v>
      </c>
      <c r="S20" s="11">
        <v>4.1900000000000004</v>
      </c>
      <c r="T20" s="11">
        <v>2.84</v>
      </c>
      <c r="U20" s="11">
        <v>4.0199999999999996</v>
      </c>
    </row>
    <row r="21" spans="1:21">
      <c r="A21" s="11">
        <v>5.54</v>
      </c>
      <c r="B21" s="11">
        <v>3.95</v>
      </c>
      <c r="C21" s="11">
        <v>5.73</v>
      </c>
      <c r="D21" s="11">
        <v>5.0599999999999996</v>
      </c>
      <c r="E21" s="11">
        <v>4.88</v>
      </c>
      <c r="F21" s="11">
        <v>5.52</v>
      </c>
      <c r="G21" s="11">
        <v>3.73</v>
      </c>
      <c r="H21" s="11">
        <v>6.3</v>
      </c>
      <c r="I21" s="11">
        <v>6.85</v>
      </c>
      <c r="J21" s="11">
        <v>3.47</v>
      </c>
      <c r="L21" s="11">
        <v>2.98</v>
      </c>
      <c r="M21" s="11">
        <v>1.85</v>
      </c>
      <c r="N21" s="11">
        <v>4.2699999999999996</v>
      </c>
      <c r="O21" s="11">
        <v>1.1499999999999999</v>
      </c>
      <c r="P21" s="11">
        <v>5.98</v>
      </c>
      <c r="Q21" s="11">
        <v>3.18</v>
      </c>
      <c r="R21" s="11">
        <v>4.6399999999999997</v>
      </c>
      <c r="S21" s="11">
        <v>3.88</v>
      </c>
      <c r="T21" s="11">
        <v>2.59</v>
      </c>
      <c r="U21" s="11">
        <v>4.5199999999999996</v>
      </c>
    </row>
    <row r="22" spans="1:21">
      <c r="A22" s="11">
        <v>5.3</v>
      </c>
      <c r="B22" s="11">
        <v>3.8</v>
      </c>
      <c r="C22" s="11">
        <v>6.05</v>
      </c>
      <c r="D22" s="11">
        <v>4.8899999999999997</v>
      </c>
      <c r="E22" s="11">
        <v>4.47</v>
      </c>
      <c r="F22" s="11">
        <v>5.88</v>
      </c>
      <c r="G22" s="11">
        <v>3.67</v>
      </c>
      <c r="H22" s="11">
        <v>6.11</v>
      </c>
      <c r="I22" s="11">
        <v>6.97</v>
      </c>
      <c r="J22" s="11">
        <v>3.51</v>
      </c>
      <c r="L22" s="11">
        <v>2.97</v>
      </c>
      <c r="M22" s="11">
        <v>2.33</v>
      </c>
      <c r="N22" s="11">
        <v>4.66</v>
      </c>
      <c r="O22" s="11">
        <v>1.1399999999999999</v>
      </c>
      <c r="P22" s="11">
        <v>5.89</v>
      </c>
      <c r="Q22" s="11">
        <v>3.29</v>
      </c>
      <c r="R22" s="11">
        <v>4.41</v>
      </c>
      <c r="S22" s="11">
        <v>3.63</v>
      </c>
      <c r="T22" s="11">
        <v>1.98</v>
      </c>
      <c r="U22" s="11">
        <v>3.82</v>
      </c>
    </row>
    <row r="23" spans="1:21">
      <c r="A23" s="11">
        <v>5.03</v>
      </c>
      <c r="B23" s="11">
        <v>4.37</v>
      </c>
      <c r="C23" s="11">
        <v>5.98</v>
      </c>
      <c r="D23" s="11">
        <v>4.8499999999999996</v>
      </c>
      <c r="E23" s="11">
        <v>5.31</v>
      </c>
      <c r="F23" s="11">
        <v>5.75</v>
      </c>
      <c r="G23" s="11">
        <v>3.88</v>
      </c>
      <c r="H23" s="11">
        <v>6.35</v>
      </c>
      <c r="I23" s="11">
        <v>6.67</v>
      </c>
      <c r="J23" s="11">
        <v>3.27</v>
      </c>
      <c r="L23" s="11">
        <v>2.96</v>
      </c>
      <c r="M23" s="11">
        <v>2.41</v>
      </c>
      <c r="N23" s="11">
        <v>4.8600000000000003</v>
      </c>
      <c r="O23" s="11">
        <v>0.91635</v>
      </c>
      <c r="P23" s="11">
        <v>6.26</v>
      </c>
      <c r="Q23" s="11">
        <v>3</v>
      </c>
      <c r="R23" s="11">
        <v>4.78</v>
      </c>
      <c r="S23" s="11">
        <v>4.1399999999999997</v>
      </c>
      <c r="T23" s="11">
        <v>2.2799999999999998</v>
      </c>
      <c r="U23" s="11">
        <v>3.47</v>
      </c>
    </row>
    <row r="24" spans="1:21">
      <c r="A24" s="11">
        <v>5.13</v>
      </c>
      <c r="B24" s="11">
        <v>4.41</v>
      </c>
      <c r="C24" s="11">
        <v>5.78</v>
      </c>
      <c r="D24" s="11">
        <v>4.8899999999999997</v>
      </c>
      <c r="E24" s="11">
        <v>4.47</v>
      </c>
      <c r="F24" s="11">
        <v>5.92</v>
      </c>
      <c r="G24" s="11">
        <v>3.61</v>
      </c>
      <c r="H24" s="11">
        <v>6.53</v>
      </c>
      <c r="I24" s="11">
        <v>6.98</v>
      </c>
      <c r="J24" s="11">
        <v>3.5</v>
      </c>
      <c r="L24" s="11">
        <v>3.02</v>
      </c>
      <c r="M24" s="11">
        <v>2.02</v>
      </c>
      <c r="N24" s="11">
        <v>3.93</v>
      </c>
      <c r="O24" s="11">
        <v>1.49</v>
      </c>
      <c r="P24" s="11">
        <v>6.72</v>
      </c>
      <c r="Q24" s="11">
        <v>2.77</v>
      </c>
      <c r="R24" s="11">
        <v>5.09</v>
      </c>
      <c r="S24" s="11">
        <v>4.3099999999999996</v>
      </c>
      <c r="T24" s="11">
        <v>3.88</v>
      </c>
      <c r="U24" s="11">
        <v>4.0599999999999996</v>
      </c>
    </row>
    <row r="25" spans="1:21">
      <c r="A25" s="11">
        <v>5.18</v>
      </c>
      <c r="B25" s="11">
        <v>4.55</v>
      </c>
      <c r="C25" s="11">
        <v>5.66</v>
      </c>
      <c r="D25" s="11">
        <v>4.79</v>
      </c>
      <c r="E25" s="11">
        <v>4.21</v>
      </c>
      <c r="F25" s="11">
        <v>5.93</v>
      </c>
      <c r="G25" s="11">
        <v>3.9</v>
      </c>
      <c r="H25" s="11">
        <v>6.47</v>
      </c>
      <c r="I25" s="11">
        <v>6.94</v>
      </c>
      <c r="J25" s="11">
        <v>3.3</v>
      </c>
      <c r="L25" s="11">
        <v>2.81</v>
      </c>
      <c r="M25" s="11">
        <v>2.2799999999999998</v>
      </c>
      <c r="N25" s="11">
        <v>3.54</v>
      </c>
      <c r="O25" s="11">
        <v>1.54</v>
      </c>
      <c r="P25" s="11">
        <v>4.66</v>
      </c>
      <c r="Q25" s="11">
        <v>3.1</v>
      </c>
      <c r="R25" s="11">
        <v>5.4</v>
      </c>
      <c r="S25" s="11">
        <v>4.12</v>
      </c>
      <c r="T25" s="11">
        <v>3.66</v>
      </c>
      <c r="U25" s="11">
        <v>4.0599999999999996</v>
      </c>
    </row>
    <row r="26" spans="1:21">
      <c r="A26" s="11">
        <v>5.69</v>
      </c>
      <c r="B26" s="11">
        <v>4.37</v>
      </c>
      <c r="C26" s="11">
        <v>5.69</v>
      </c>
      <c r="D26" s="11">
        <v>4.91</v>
      </c>
      <c r="E26" s="11">
        <v>3.81</v>
      </c>
      <c r="F26" s="11">
        <v>5.76</v>
      </c>
      <c r="G26" s="11">
        <v>3.86</v>
      </c>
      <c r="H26" s="11">
        <v>6.84</v>
      </c>
      <c r="I26" s="11">
        <v>6.83</v>
      </c>
      <c r="J26" s="11">
        <v>3.39</v>
      </c>
      <c r="L26" s="11">
        <v>2.96</v>
      </c>
      <c r="M26" s="11">
        <v>2.39</v>
      </c>
      <c r="N26" s="11">
        <v>3.64</v>
      </c>
      <c r="O26" s="11">
        <v>1.79</v>
      </c>
      <c r="P26" s="11">
        <v>4.49</v>
      </c>
      <c r="Q26" s="11">
        <v>2.96</v>
      </c>
      <c r="R26" s="11">
        <v>5.81</v>
      </c>
      <c r="S26" s="11">
        <v>4.21</v>
      </c>
      <c r="T26" s="11">
        <v>3.5</v>
      </c>
      <c r="U26" s="11">
        <v>4.41</v>
      </c>
    </row>
    <row r="27" spans="1:21">
      <c r="A27" s="11">
        <v>5.92</v>
      </c>
      <c r="B27" s="11">
        <v>4.3600000000000003</v>
      </c>
      <c r="C27" s="11">
        <v>6</v>
      </c>
      <c r="D27" s="11">
        <v>5.18</v>
      </c>
      <c r="E27" s="11">
        <v>4.18</v>
      </c>
      <c r="F27" s="11">
        <v>5.99</v>
      </c>
      <c r="G27" s="11">
        <v>4.01</v>
      </c>
      <c r="H27" s="11">
        <v>6.84</v>
      </c>
      <c r="I27" s="11">
        <v>6.55</v>
      </c>
      <c r="J27" s="11">
        <v>3.38</v>
      </c>
      <c r="L27" s="11">
        <v>3.09</v>
      </c>
      <c r="M27" s="11">
        <v>2.29</v>
      </c>
      <c r="N27" s="11">
        <v>3.28</v>
      </c>
      <c r="O27" s="11">
        <v>2.0099999999999998</v>
      </c>
      <c r="P27" s="11">
        <v>4.78</v>
      </c>
      <c r="Q27" s="11">
        <v>3.09</v>
      </c>
      <c r="R27" s="11">
        <v>5.48</v>
      </c>
      <c r="S27" s="11">
        <v>3.74</v>
      </c>
      <c r="T27" s="11">
        <v>3.46</v>
      </c>
      <c r="U27" s="11">
        <v>5.39</v>
      </c>
    </row>
    <row r="28" spans="1:21">
      <c r="A28" s="11">
        <v>6.12</v>
      </c>
      <c r="B28" s="11">
        <v>4.28</v>
      </c>
      <c r="C28" s="11">
        <v>5.98</v>
      </c>
      <c r="D28" s="11">
        <v>4.55</v>
      </c>
      <c r="E28" s="11">
        <v>4.8600000000000003</v>
      </c>
      <c r="F28" s="11">
        <v>6</v>
      </c>
      <c r="G28" s="11">
        <v>3.88</v>
      </c>
      <c r="H28" s="11">
        <v>6.85</v>
      </c>
      <c r="I28" s="11">
        <v>6.66</v>
      </c>
      <c r="J28" s="11">
        <v>3.28</v>
      </c>
      <c r="L28" s="11">
        <v>2.93</v>
      </c>
      <c r="M28" s="11">
        <v>2.36</v>
      </c>
      <c r="N28" s="11">
        <v>3.42</v>
      </c>
      <c r="O28" s="11">
        <v>2.11</v>
      </c>
      <c r="P28" s="11">
        <v>5.42</v>
      </c>
      <c r="Q28" s="11">
        <v>3.04</v>
      </c>
      <c r="R28" s="11">
        <v>5.17</v>
      </c>
      <c r="S28" s="11">
        <v>4.2300000000000004</v>
      </c>
      <c r="T28" s="11">
        <v>3.51</v>
      </c>
      <c r="U28" s="11">
        <v>4.9400000000000004</v>
      </c>
    </row>
    <row r="29" spans="1:21">
      <c r="A29" s="11">
        <v>5.82</v>
      </c>
      <c r="B29" s="11">
        <v>4.5599999999999996</v>
      </c>
      <c r="C29" s="11">
        <v>5.54</v>
      </c>
      <c r="D29" s="11">
        <v>4.6399999999999997</v>
      </c>
      <c r="E29" s="11">
        <v>4.38</v>
      </c>
      <c r="F29" s="11">
        <v>5.8</v>
      </c>
      <c r="G29" s="11">
        <v>3.9</v>
      </c>
      <c r="H29" s="11">
        <v>6.6</v>
      </c>
      <c r="I29" s="11">
        <v>6.68</v>
      </c>
      <c r="J29" s="11">
        <v>3.11</v>
      </c>
      <c r="L29" s="11">
        <v>2.25</v>
      </c>
      <c r="M29" s="11">
        <v>2.36</v>
      </c>
      <c r="N29" s="11">
        <v>3.49</v>
      </c>
      <c r="O29" s="11">
        <v>2.48</v>
      </c>
      <c r="P29" s="11">
        <v>5.44</v>
      </c>
      <c r="Q29" s="11">
        <v>2.4900000000000002</v>
      </c>
      <c r="R29" s="11">
        <v>5.53</v>
      </c>
      <c r="S29" s="11">
        <v>3.96</v>
      </c>
      <c r="T29" s="11">
        <v>3.84</v>
      </c>
      <c r="U29" s="11">
        <v>4.51</v>
      </c>
    </row>
    <row r="30" spans="1:21">
      <c r="A30" s="11">
        <v>5.5</v>
      </c>
      <c r="B30" s="11">
        <v>4.62</v>
      </c>
      <c r="C30" s="11">
        <v>6.24</v>
      </c>
      <c r="D30" s="11">
        <v>4.26</v>
      </c>
      <c r="E30" s="11">
        <v>4.55</v>
      </c>
      <c r="F30" s="11">
        <v>5.93</v>
      </c>
      <c r="G30" s="11">
        <v>3.86</v>
      </c>
      <c r="H30" s="11">
        <v>6.6</v>
      </c>
      <c r="I30" s="11">
        <v>6.7</v>
      </c>
      <c r="J30" s="11">
        <v>3.08</v>
      </c>
      <c r="L30" s="11">
        <v>1.94</v>
      </c>
      <c r="M30" s="11">
        <v>2.79</v>
      </c>
      <c r="N30" s="11">
        <v>3.18</v>
      </c>
      <c r="O30" s="11">
        <v>2.14</v>
      </c>
      <c r="P30" s="11">
        <v>5.97</v>
      </c>
      <c r="Q30" s="11">
        <v>2.0099999999999998</v>
      </c>
      <c r="R30" s="11">
        <v>5.22</v>
      </c>
      <c r="S30" s="11">
        <v>4.16</v>
      </c>
      <c r="T30" s="11">
        <v>4.47</v>
      </c>
      <c r="U30" s="11">
        <v>5.1100000000000003</v>
      </c>
    </row>
    <row r="31" spans="1:21">
      <c r="A31" s="11">
        <v>5.23</v>
      </c>
      <c r="B31" s="11">
        <v>4.6399999999999997</v>
      </c>
      <c r="C31" s="11">
        <v>6.28</v>
      </c>
      <c r="D31" s="11">
        <v>4.7300000000000004</v>
      </c>
      <c r="E31" s="11">
        <v>4.2300000000000004</v>
      </c>
      <c r="F31" s="11">
        <v>6.05</v>
      </c>
      <c r="G31" s="11">
        <v>4</v>
      </c>
      <c r="H31" s="11">
        <v>6.69</v>
      </c>
      <c r="I31" s="11">
        <v>6.52</v>
      </c>
      <c r="J31" s="11">
        <v>3.01</v>
      </c>
      <c r="L31" s="11">
        <v>2.09</v>
      </c>
      <c r="M31" s="11">
        <v>2.95</v>
      </c>
      <c r="N31" s="11">
        <v>3.69</v>
      </c>
      <c r="O31" s="11">
        <v>2</v>
      </c>
      <c r="P31" s="11">
        <v>6.08</v>
      </c>
      <c r="Q31" s="11">
        <v>2.29</v>
      </c>
      <c r="R31" s="11">
        <v>5.61</v>
      </c>
      <c r="S31" s="11">
        <v>4.7</v>
      </c>
      <c r="T31" s="11">
        <v>5.25</v>
      </c>
      <c r="U31" s="11">
        <v>4.79</v>
      </c>
    </row>
    <row r="32" spans="1:21">
      <c r="A32" s="11">
        <v>5.61</v>
      </c>
      <c r="B32" s="11">
        <v>4.1399999999999997</v>
      </c>
      <c r="C32" s="11">
        <v>6.28</v>
      </c>
      <c r="D32" s="11">
        <v>4.5</v>
      </c>
      <c r="E32" s="11">
        <v>3.89</v>
      </c>
      <c r="F32" s="11">
        <v>6.06</v>
      </c>
      <c r="G32" s="11">
        <v>3.94</v>
      </c>
      <c r="H32" s="11">
        <v>6.67</v>
      </c>
      <c r="I32" s="11">
        <v>6.42</v>
      </c>
      <c r="J32" s="11">
        <v>3.35</v>
      </c>
      <c r="L32" s="11">
        <v>1.93</v>
      </c>
      <c r="M32" s="11">
        <v>3.27</v>
      </c>
      <c r="N32" s="11">
        <v>4.3</v>
      </c>
      <c r="O32" s="11">
        <v>2.4</v>
      </c>
      <c r="P32" s="11">
        <v>5.47</v>
      </c>
      <c r="Q32" s="11">
        <v>2.23</v>
      </c>
      <c r="R32" s="11">
        <v>5.54</v>
      </c>
      <c r="S32" s="11">
        <v>3.8</v>
      </c>
      <c r="T32" s="11">
        <v>5.18</v>
      </c>
      <c r="U32" s="11">
        <v>4.41</v>
      </c>
    </row>
    <row r="33" spans="1:21">
      <c r="A33" s="11">
        <v>5.85</v>
      </c>
      <c r="B33" s="11">
        <v>4.2</v>
      </c>
      <c r="C33" s="11">
        <v>6.63</v>
      </c>
      <c r="D33" s="11">
        <v>4.5999999999999996</v>
      </c>
      <c r="E33" s="11">
        <v>3.9</v>
      </c>
      <c r="F33" s="11">
        <v>5.88</v>
      </c>
      <c r="G33" s="11">
        <v>4.28</v>
      </c>
      <c r="H33" s="11">
        <v>6.78</v>
      </c>
      <c r="I33" s="11">
        <v>6.26</v>
      </c>
      <c r="J33" s="11">
        <v>3.18</v>
      </c>
      <c r="L33" s="11">
        <v>2.14</v>
      </c>
      <c r="M33" s="11">
        <v>2.74</v>
      </c>
      <c r="N33" s="11">
        <v>4.12</v>
      </c>
      <c r="O33" s="11">
        <v>2.5099999999999998</v>
      </c>
      <c r="P33" s="11">
        <v>6.13</v>
      </c>
      <c r="Q33" s="11">
        <v>2.23</v>
      </c>
      <c r="R33" s="11">
        <v>6.37</v>
      </c>
      <c r="S33" s="11">
        <v>4.6500000000000004</v>
      </c>
      <c r="T33" s="11">
        <v>6.66</v>
      </c>
      <c r="U33" s="11">
        <v>4.1900000000000004</v>
      </c>
    </row>
    <row r="34" spans="1:21">
      <c r="A34" s="11">
        <v>5.55</v>
      </c>
      <c r="B34" s="11">
        <v>4.0999999999999996</v>
      </c>
      <c r="C34" s="11">
        <v>6.76</v>
      </c>
      <c r="D34" s="11">
        <v>4.59</v>
      </c>
      <c r="E34" s="11">
        <v>3.78</v>
      </c>
      <c r="F34" s="11">
        <v>6.26</v>
      </c>
      <c r="G34" s="11">
        <v>4.08</v>
      </c>
      <c r="H34" s="11">
        <v>7.21</v>
      </c>
      <c r="I34" s="11">
        <v>6.49</v>
      </c>
      <c r="J34" s="11">
        <v>3.23</v>
      </c>
      <c r="L34" s="11">
        <v>2.39</v>
      </c>
      <c r="M34" s="11">
        <v>2.89</v>
      </c>
      <c r="N34" s="11">
        <v>3.93</v>
      </c>
      <c r="O34" s="11">
        <v>1.99</v>
      </c>
      <c r="P34" s="11">
        <v>5.92</v>
      </c>
      <c r="Q34" s="11">
        <v>2.48</v>
      </c>
      <c r="R34" s="11">
        <v>5.16</v>
      </c>
      <c r="S34" s="11">
        <v>4.45</v>
      </c>
      <c r="T34" s="11">
        <v>6.23</v>
      </c>
      <c r="U34" s="11">
        <v>4.46</v>
      </c>
    </row>
    <row r="35" spans="1:21">
      <c r="A35" s="11">
        <v>5.86</v>
      </c>
      <c r="B35" s="11">
        <v>4.2</v>
      </c>
      <c r="C35" s="11">
        <v>7.06</v>
      </c>
      <c r="D35" s="11">
        <v>4.97</v>
      </c>
      <c r="E35" s="11">
        <v>3.56</v>
      </c>
      <c r="F35" s="11">
        <v>6.08</v>
      </c>
      <c r="G35" s="11">
        <v>3.89</v>
      </c>
      <c r="H35" s="11">
        <v>7.15</v>
      </c>
      <c r="I35" s="11">
        <v>5.97</v>
      </c>
      <c r="J35" s="11">
        <v>3.43</v>
      </c>
      <c r="L35" s="11">
        <v>2.38</v>
      </c>
      <c r="M35" s="11">
        <v>3.12</v>
      </c>
      <c r="N35" s="11">
        <v>3.14</v>
      </c>
      <c r="O35" s="11">
        <v>2.37</v>
      </c>
      <c r="P35" s="11">
        <v>5.01</v>
      </c>
      <c r="Q35" s="11">
        <v>2.33</v>
      </c>
      <c r="R35" s="11">
        <v>4.96</v>
      </c>
      <c r="S35" s="11">
        <v>4.03</v>
      </c>
      <c r="T35" s="11">
        <v>4.5599999999999996</v>
      </c>
      <c r="U35" s="11">
        <v>4.1900000000000004</v>
      </c>
    </row>
    <row r="36" spans="1:21">
      <c r="A36" s="11">
        <v>5.51</v>
      </c>
      <c r="B36" s="11">
        <v>4.37</v>
      </c>
      <c r="C36" s="11">
        <v>6.91</v>
      </c>
      <c r="D36" s="11">
        <v>5.2</v>
      </c>
      <c r="E36" s="11">
        <v>3.81</v>
      </c>
      <c r="F36" s="11">
        <v>6.16</v>
      </c>
      <c r="G36" s="11">
        <v>3.8</v>
      </c>
      <c r="H36" s="11">
        <v>7.03</v>
      </c>
      <c r="I36" s="11">
        <v>6.49</v>
      </c>
      <c r="J36" s="11">
        <v>3.4</v>
      </c>
      <c r="L36" s="11">
        <v>2.39</v>
      </c>
      <c r="M36" s="11">
        <v>2.4900000000000002</v>
      </c>
      <c r="N36" s="11">
        <v>3.24</v>
      </c>
      <c r="O36" s="11">
        <v>1.9</v>
      </c>
      <c r="P36" s="11">
        <v>5.47</v>
      </c>
      <c r="Q36" s="11">
        <v>2.56</v>
      </c>
      <c r="R36" s="11">
        <v>4.59</v>
      </c>
      <c r="S36" s="11">
        <v>4.53</v>
      </c>
      <c r="T36" s="11">
        <v>4.03</v>
      </c>
      <c r="U36" s="11">
        <v>3.64</v>
      </c>
    </row>
    <row r="37" spans="1:21">
      <c r="A37" s="11">
        <v>5.62</v>
      </c>
      <c r="B37" s="11">
        <v>4.47</v>
      </c>
      <c r="C37" s="11">
        <v>6.67</v>
      </c>
      <c r="D37" s="11">
        <v>5.43</v>
      </c>
      <c r="E37" s="11">
        <v>3.67</v>
      </c>
      <c r="F37" s="11">
        <v>6.21</v>
      </c>
      <c r="G37" s="11">
        <v>3.86</v>
      </c>
      <c r="H37" s="11">
        <v>7.4</v>
      </c>
      <c r="I37" s="11">
        <v>6.12</v>
      </c>
      <c r="J37" s="11">
        <v>3.63</v>
      </c>
      <c r="L37" s="11">
        <v>2.1</v>
      </c>
      <c r="M37" s="11">
        <v>3.08</v>
      </c>
      <c r="N37" s="11">
        <v>3.07</v>
      </c>
      <c r="O37" s="11">
        <v>2.09</v>
      </c>
      <c r="P37" s="11">
        <v>5.44</v>
      </c>
      <c r="Q37" s="11">
        <v>2.12</v>
      </c>
      <c r="R37" s="11">
        <v>5.18</v>
      </c>
      <c r="S37" s="11">
        <v>4.1100000000000003</v>
      </c>
      <c r="T37" s="11">
        <v>4.12</v>
      </c>
      <c r="U37" s="11">
        <v>3.23</v>
      </c>
    </row>
    <row r="38" spans="1:21">
      <c r="A38" s="11">
        <v>5.82</v>
      </c>
      <c r="B38" s="11">
        <v>4.2699999999999996</v>
      </c>
      <c r="C38" s="11">
        <v>7.1</v>
      </c>
      <c r="D38" s="11">
        <v>5.07</v>
      </c>
      <c r="E38" s="11">
        <v>3.72</v>
      </c>
      <c r="F38" s="11">
        <v>6.07</v>
      </c>
      <c r="G38" s="11">
        <v>3.59</v>
      </c>
      <c r="H38" s="11">
        <v>7.31</v>
      </c>
      <c r="I38" s="11">
        <v>6.32</v>
      </c>
      <c r="J38" s="11">
        <v>3.73</v>
      </c>
      <c r="L38" s="11">
        <v>2.4</v>
      </c>
      <c r="M38" s="11">
        <v>3.03</v>
      </c>
      <c r="N38" s="11">
        <v>3.73</v>
      </c>
      <c r="O38" s="11">
        <v>2.11</v>
      </c>
      <c r="P38" s="11">
        <v>4.92</v>
      </c>
      <c r="Q38" s="11">
        <v>2.16</v>
      </c>
      <c r="R38" s="11">
        <v>4.97</v>
      </c>
      <c r="S38" s="11">
        <v>4.29</v>
      </c>
      <c r="T38" s="11">
        <v>3.84</v>
      </c>
      <c r="U38" s="11">
        <v>3.83</v>
      </c>
    </row>
    <row r="39" spans="1:21">
      <c r="A39" s="11">
        <v>5.44</v>
      </c>
      <c r="B39" s="11">
        <v>4.01</v>
      </c>
      <c r="C39" s="11">
        <v>6.94</v>
      </c>
      <c r="D39" s="11">
        <v>5.07</v>
      </c>
      <c r="E39" s="11">
        <v>4</v>
      </c>
      <c r="F39" s="11">
        <v>6.2</v>
      </c>
      <c r="G39" s="11">
        <v>3.99</v>
      </c>
      <c r="H39" s="11">
        <v>7.09</v>
      </c>
      <c r="I39" s="11">
        <v>6.39</v>
      </c>
      <c r="J39" s="11">
        <v>3.68</v>
      </c>
      <c r="L39" s="11">
        <v>2.79</v>
      </c>
      <c r="M39" s="11">
        <v>3.13</v>
      </c>
      <c r="N39" s="11">
        <v>4.26</v>
      </c>
      <c r="O39" s="11">
        <v>2.57</v>
      </c>
      <c r="P39" s="11">
        <v>5.15</v>
      </c>
      <c r="Q39" s="11">
        <v>2.57</v>
      </c>
      <c r="R39" s="11">
        <v>4.9800000000000004</v>
      </c>
      <c r="S39" s="11">
        <v>4.16</v>
      </c>
      <c r="T39" s="11">
        <v>3.84</v>
      </c>
      <c r="U39" s="11">
        <v>3.07</v>
      </c>
    </row>
    <row r="40" spans="1:21">
      <c r="A40" s="11">
        <v>5.35</v>
      </c>
      <c r="B40" s="11">
        <v>4.63</v>
      </c>
      <c r="C40" s="11">
        <v>7.25</v>
      </c>
      <c r="D40" s="11">
        <v>5.2</v>
      </c>
      <c r="E40" s="11">
        <v>3.97</v>
      </c>
      <c r="F40" s="11">
        <v>6.04</v>
      </c>
      <c r="G40" s="11">
        <v>3.58</v>
      </c>
      <c r="H40" s="11">
        <v>7.27</v>
      </c>
      <c r="I40" s="11">
        <v>6.04</v>
      </c>
      <c r="J40" s="11">
        <v>3.97</v>
      </c>
      <c r="L40" s="11">
        <v>1.63</v>
      </c>
      <c r="M40" s="11">
        <v>3.36</v>
      </c>
      <c r="N40" s="11">
        <v>4.12</v>
      </c>
      <c r="O40" s="11">
        <v>2.62</v>
      </c>
      <c r="P40" s="11">
        <v>5.25</v>
      </c>
      <c r="Q40" s="11">
        <v>1.79</v>
      </c>
      <c r="R40" s="11">
        <v>4.79</v>
      </c>
      <c r="S40" s="11">
        <v>3.99</v>
      </c>
      <c r="T40" s="11">
        <v>3.45</v>
      </c>
      <c r="U40" s="11">
        <v>3.08</v>
      </c>
    </row>
    <row r="41" spans="1:21">
      <c r="A41" s="11">
        <v>5.53</v>
      </c>
      <c r="B41" s="11">
        <v>4.2</v>
      </c>
      <c r="C41" s="11">
        <v>6.79</v>
      </c>
      <c r="D41" s="11">
        <v>5.07</v>
      </c>
      <c r="E41" s="11">
        <v>4.01</v>
      </c>
      <c r="F41" s="11">
        <v>5.46</v>
      </c>
      <c r="G41" s="11">
        <v>3.24</v>
      </c>
      <c r="H41" s="11">
        <v>7.35</v>
      </c>
      <c r="I41" s="11">
        <v>5.92</v>
      </c>
      <c r="J41" s="11">
        <v>4.17</v>
      </c>
      <c r="L41" s="11">
        <v>1.85</v>
      </c>
      <c r="M41" s="11">
        <v>3.23</v>
      </c>
      <c r="N41" s="11">
        <v>4.42</v>
      </c>
      <c r="O41" s="11">
        <v>2.79</v>
      </c>
      <c r="P41" s="11">
        <v>5.7</v>
      </c>
      <c r="Q41" s="11">
        <v>2.0499999999999998</v>
      </c>
      <c r="R41" s="11">
        <v>4.28</v>
      </c>
      <c r="S41" s="11">
        <v>4.8600000000000003</v>
      </c>
      <c r="T41" s="11">
        <v>3.15</v>
      </c>
      <c r="U41" s="11">
        <v>3.82</v>
      </c>
    </row>
    <row r="42" spans="1:21">
      <c r="A42" s="11">
        <v>5.53</v>
      </c>
      <c r="B42" s="11">
        <v>4.28</v>
      </c>
      <c r="C42" s="11">
        <v>6.59</v>
      </c>
      <c r="D42" s="11">
        <v>5.35</v>
      </c>
      <c r="E42" s="11">
        <v>4.4400000000000004</v>
      </c>
      <c r="F42" s="11">
        <v>5.68</v>
      </c>
      <c r="G42" s="11">
        <v>3.74</v>
      </c>
      <c r="H42" s="11">
        <v>7.03</v>
      </c>
      <c r="I42" s="11">
        <v>6.16</v>
      </c>
      <c r="J42" s="11">
        <v>4.33</v>
      </c>
      <c r="L42" s="11">
        <v>2.16</v>
      </c>
      <c r="M42" s="11">
        <v>3.01</v>
      </c>
      <c r="N42" s="11">
        <v>4.47</v>
      </c>
      <c r="O42" s="11">
        <v>2.74</v>
      </c>
      <c r="P42" s="11">
        <v>5.64</v>
      </c>
      <c r="Q42" s="11">
        <v>1.93</v>
      </c>
      <c r="R42" s="11">
        <v>3.89</v>
      </c>
      <c r="S42" s="11">
        <v>4.0199999999999996</v>
      </c>
      <c r="T42" s="11">
        <v>2.71</v>
      </c>
      <c r="U42" s="11">
        <v>3.47</v>
      </c>
    </row>
    <row r="43" spans="1:21">
      <c r="A43" s="11">
        <v>4.99</v>
      </c>
      <c r="B43" s="11">
        <v>4.28</v>
      </c>
      <c r="C43" s="11">
        <v>7</v>
      </c>
      <c r="D43" s="11">
        <v>4.99</v>
      </c>
      <c r="E43" s="11">
        <v>4.4400000000000004</v>
      </c>
      <c r="F43" s="11">
        <v>5.54</v>
      </c>
      <c r="G43" s="11">
        <v>3.25</v>
      </c>
      <c r="H43" s="11">
        <v>7.64</v>
      </c>
      <c r="I43" s="11">
        <v>6.12</v>
      </c>
      <c r="J43" s="11">
        <v>4.05</v>
      </c>
      <c r="L43" s="11">
        <v>2.36</v>
      </c>
      <c r="M43" s="11">
        <v>2.98</v>
      </c>
      <c r="N43" s="11">
        <v>4.8899999999999997</v>
      </c>
      <c r="O43" s="11">
        <v>2.5099999999999998</v>
      </c>
      <c r="P43" s="11">
        <v>5.69</v>
      </c>
      <c r="Q43" s="11">
        <v>1.97</v>
      </c>
      <c r="R43" s="11">
        <v>3.86</v>
      </c>
      <c r="S43" s="11">
        <v>5.01</v>
      </c>
      <c r="T43" s="11">
        <v>2.4700000000000002</v>
      </c>
      <c r="U43" s="11">
        <v>3.18</v>
      </c>
    </row>
    <row r="44" spans="1:21">
      <c r="A44" s="11">
        <v>4.83</v>
      </c>
      <c r="B44" s="11">
        <v>4.71</v>
      </c>
      <c r="C44" s="11">
        <v>6.79</v>
      </c>
      <c r="D44" s="11">
        <v>4.34</v>
      </c>
      <c r="E44" s="11">
        <v>4.03</v>
      </c>
      <c r="F44" s="11">
        <v>5.86</v>
      </c>
      <c r="G44" s="11">
        <v>3.2</v>
      </c>
      <c r="H44" s="11">
        <v>6.85</v>
      </c>
      <c r="I44" s="11">
        <v>6.01</v>
      </c>
      <c r="J44" s="11">
        <v>4.53</v>
      </c>
      <c r="L44" s="11">
        <v>2.17</v>
      </c>
      <c r="M44" s="11">
        <v>3.04</v>
      </c>
      <c r="N44" s="11">
        <v>5.82</v>
      </c>
      <c r="O44" s="11">
        <v>2.13</v>
      </c>
      <c r="P44" s="11">
        <v>6.41</v>
      </c>
      <c r="Q44" s="11">
        <v>2.29</v>
      </c>
      <c r="R44" s="11">
        <v>3.72</v>
      </c>
      <c r="S44" s="11">
        <v>4.87</v>
      </c>
      <c r="T44" s="11">
        <v>2.0099999999999998</v>
      </c>
      <c r="U44" s="11">
        <v>3.47</v>
      </c>
    </row>
    <row r="45" spans="1:21">
      <c r="A45" s="11">
        <v>5.59</v>
      </c>
      <c r="B45" s="11">
        <v>4.63</v>
      </c>
      <c r="C45" s="11">
        <v>7.09</v>
      </c>
      <c r="D45" s="11">
        <v>4.87</v>
      </c>
      <c r="E45" s="11">
        <v>4.18</v>
      </c>
      <c r="F45" s="11">
        <v>5.53</v>
      </c>
      <c r="G45" s="11">
        <v>3.62</v>
      </c>
      <c r="H45" s="11">
        <v>6.72</v>
      </c>
      <c r="I45" s="11">
        <v>6.21</v>
      </c>
      <c r="J45" s="11">
        <v>4.25</v>
      </c>
      <c r="L45" s="11">
        <v>1.79</v>
      </c>
      <c r="M45" s="11">
        <v>2.63</v>
      </c>
      <c r="N45" s="11">
        <v>4.82</v>
      </c>
      <c r="O45" s="11">
        <v>2.2200000000000002</v>
      </c>
      <c r="P45" s="11">
        <v>5.27</v>
      </c>
      <c r="Q45" s="11">
        <v>1.93</v>
      </c>
      <c r="R45" s="11">
        <v>4.18</v>
      </c>
      <c r="S45" s="11">
        <v>4.7699999999999996</v>
      </c>
      <c r="T45" s="11">
        <v>1.97</v>
      </c>
      <c r="U45" s="11">
        <v>3.53</v>
      </c>
    </row>
    <row r="46" spans="1:21">
      <c r="A46" s="11">
        <v>5.24</v>
      </c>
      <c r="B46" s="11">
        <v>4.3099999999999996</v>
      </c>
      <c r="C46" s="11">
        <v>6.88</v>
      </c>
      <c r="D46" s="11">
        <v>4.95</v>
      </c>
      <c r="E46" s="11">
        <v>3.97</v>
      </c>
      <c r="F46" s="11">
        <v>5.75</v>
      </c>
      <c r="G46" s="11">
        <v>3.28</v>
      </c>
      <c r="H46" s="11">
        <v>7.09</v>
      </c>
      <c r="I46" s="11">
        <v>6.31</v>
      </c>
      <c r="J46" s="11">
        <v>4.33</v>
      </c>
      <c r="L46" s="11">
        <v>2.34</v>
      </c>
      <c r="M46" s="11">
        <v>3.24</v>
      </c>
      <c r="N46" s="11">
        <v>4.84</v>
      </c>
      <c r="O46" s="11">
        <v>1.74</v>
      </c>
      <c r="P46" s="11">
        <v>5.92</v>
      </c>
      <c r="Q46" s="11">
        <v>2.2200000000000002</v>
      </c>
      <c r="R46" s="11">
        <v>4.5999999999999996</v>
      </c>
      <c r="S46" s="11">
        <v>4.2300000000000004</v>
      </c>
      <c r="T46" s="11">
        <v>2.76</v>
      </c>
      <c r="U46" s="11">
        <v>3.7</v>
      </c>
    </row>
    <row r="47" spans="1:21">
      <c r="A47" s="11">
        <v>5.24</v>
      </c>
      <c r="B47" s="11">
        <v>4.91</v>
      </c>
      <c r="C47" s="11">
        <v>6.94</v>
      </c>
      <c r="D47" s="11">
        <v>5.45</v>
      </c>
      <c r="E47" s="11">
        <v>4.1399999999999997</v>
      </c>
      <c r="F47" s="11">
        <v>5.3</v>
      </c>
      <c r="G47" s="11">
        <v>3.42</v>
      </c>
      <c r="H47" s="11">
        <v>7.15</v>
      </c>
      <c r="I47" s="11">
        <v>6.13</v>
      </c>
      <c r="J47" s="11">
        <v>4.1399999999999997</v>
      </c>
      <c r="L47" s="11">
        <v>2.38</v>
      </c>
      <c r="M47" s="11">
        <v>2.86</v>
      </c>
      <c r="N47" s="11">
        <v>5.14</v>
      </c>
      <c r="O47" s="11">
        <v>2</v>
      </c>
      <c r="P47" s="11">
        <v>6.63</v>
      </c>
      <c r="Q47" s="11">
        <v>2.2200000000000002</v>
      </c>
      <c r="R47" s="11">
        <v>3.96</v>
      </c>
      <c r="S47" s="11">
        <v>4.3499999999999996</v>
      </c>
      <c r="T47" s="11">
        <v>2.14</v>
      </c>
      <c r="U47" s="11">
        <v>2.78</v>
      </c>
    </row>
    <row r="48" spans="1:21">
      <c r="A48" s="11">
        <v>5.23</v>
      </c>
      <c r="B48" s="11">
        <v>4.63</v>
      </c>
      <c r="C48" s="11">
        <v>7.12</v>
      </c>
      <c r="D48" s="11">
        <v>5.08</v>
      </c>
      <c r="E48" s="11">
        <v>4.33</v>
      </c>
      <c r="F48" s="11">
        <v>5.74</v>
      </c>
      <c r="G48" s="11">
        <v>3.26</v>
      </c>
      <c r="H48" s="11">
        <v>6.97</v>
      </c>
      <c r="I48" s="11">
        <v>6.12</v>
      </c>
      <c r="J48" s="11">
        <v>4.29</v>
      </c>
      <c r="L48" s="11">
        <v>1.96</v>
      </c>
      <c r="M48" s="11">
        <v>2.57</v>
      </c>
      <c r="N48" s="11">
        <v>3.79</v>
      </c>
      <c r="O48" s="11">
        <v>1.52</v>
      </c>
      <c r="P48" s="11">
        <v>6.35</v>
      </c>
      <c r="Q48" s="11">
        <v>2.0699999999999998</v>
      </c>
      <c r="R48" s="11">
        <v>4.49</v>
      </c>
      <c r="S48" s="11">
        <v>3.95</v>
      </c>
      <c r="T48" s="11">
        <v>2.2599999999999998</v>
      </c>
      <c r="U48" s="11">
        <v>2.85</v>
      </c>
    </row>
    <row r="49" spans="1:21">
      <c r="A49" s="11">
        <v>5.0599999999999996</v>
      </c>
      <c r="B49" s="11">
        <v>4.55</v>
      </c>
      <c r="C49" s="11">
        <v>6.73</v>
      </c>
      <c r="D49" s="11">
        <v>5.0599999999999996</v>
      </c>
      <c r="E49" s="11">
        <v>4.47</v>
      </c>
      <c r="F49" s="11">
        <v>5.99</v>
      </c>
      <c r="G49" s="11">
        <v>3.14</v>
      </c>
      <c r="H49" s="11">
        <v>7.22</v>
      </c>
      <c r="I49" s="11">
        <v>6.41</v>
      </c>
      <c r="J49" s="11">
        <v>4.24</v>
      </c>
      <c r="L49" s="11">
        <v>1.68</v>
      </c>
      <c r="M49" s="11">
        <v>2.77</v>
      </c>
      <c r="N49" s="11">
        <v>4.3899999999999997</v>
      </c>
      <c r="O49" s="11">
        <v>1.21</v>
      </c>
      <c r="P49" s="11">
        <v>5.8</v>
      </c>
      <c r="Q49" s="11">
        <v>1.92</v>
      </c>
      <c r="R49" s="11">
        <v>3.93</v>
      </c>
      <c r="S49" s="11">
        <v>4.47</v>
      </c>
      <c r="T49" s="11">
        <v>2.12</v>
      </c>
      <c r="U49" s="11">
        <v>2.84</v>
      </c>
    </row>
    <row r="50" spans="1:21">
      <c r="A50" s="11">
        <v>5.32</v>
      </c>
      <c r="B50" s="11">
        <v>4.3899999999999997</v>
      </c>
      <c r="C50" s="11">
        <v>7</v>
      </c>
      <c r="D50" s="11">
        <v>4.93</v>
      </c>
      <c r="E50" s="11">
        <v>4.58</v>
      </c>
      <c r="F50" s="11">
        <v>5.44</v>
      </c>
      <c r="G50" s="11">
        <v>3.2</v>
      </c>
      <c r="H50" s="11">
        <v>6.97</v>
      </c>
      <c r="I50" s="11">
        <v>6.65</v>
      </c>
      <c r="J50" s="11">
        <v>4.12</v>
      </c>
      <c r="L50" s="11">
        <v>1.81</v>
      </c>
      <c r="M50" s="11">
        <v>2.88</v>
      </c>
      <c r="N50" s="11">
        <v>4.67</v>
      </c>
      <c r="O50" s="11">
        <v>1.1399999999999999</v>
      </c>
      <c r="P50" s="11">
        <v>5.82</v>
      </c>
      <c r="Q50" s="11">
        <v>1.93</v>
      </c>
      <c r="R50" s="11">
        <v>4.13</v>
      </c>
      <c r="S50" s="11">
        <v>4.13</v>
      </c>
      <c r="T50" s="11">
        <v>2.27</v>
      </c>
      <c r="U50" s="11">
        <v>3.06</v>
      </c>
    </row>
    <row r="51" spans="1:21">
      <c r="A51" s="11">
        <v>5.23</v>
      </c>
      <c r="B51" s="11">
        <v>4.29</v>
      </c>
      <c r="C51" s="11">
        <v>7.06</v>
      </c>
      <c r="D51" s="11">
        <v>4.8099999999999996</v>
      </c>
      <c r="E51" s="11">
        <v>4.47</v>
      </c>
      <c r="F51" s="11">
        <v>5.91</v>
      </c>
      <c r="G51" s="11">
        <v>3.24</v>
      </c>
      <c r="H51" s="11">
        <v>6.96</v>
      </c>
      <c r="I51" s="11">
        <v>6.86</v>
      </c>
      <c r="J51" s="11">
        <v>4.67</v>
      </c>
      <c r="L51" s="11">
        <v>1.87</v>
      </c>
      <c r="M51" s="11">
        <v>2.98</v>
      </c>
      <c r="N51" s="11">
        <v>4.3899999999999997</v>
      </c>
      <c r="O51" s="11">
        <v>1.79</v>
      </c>
      <c r="P51" s="11">
        <v>5.71</v>
      </c>
      <c r="Q51" s="11">
        <v>1.87</v>
      </c>
      <c r="R51" s="11">
        <v>4.04</v>
      </c>
      <c r="S51" s="11">
        <v>4.0999999999999996</v>
      </c>
      <c r="T51" s="11">
        <v>2.6</v>
      </c>
      <c r="U51" s="11">
        <v>2.16</v>
      </c>
    </row>
    <row r="52" spans="1:21">
      <c r="A52" s="11">
        <v>4.8</v>
      </c>
      <c r="B52" s="11">
        <v>4.72</v>
      </c>
      <c r="C52" s="11">
        <v>7.18</v>
      </c>
      <c r="D52" s="11">
        <v>4.8099999999999996</v>
      </c>
      <c r="E52" s="11">
        <v>4.58</v>
      </c>
      <c r="F52" s="11">
        <v>5.71</v>
      </c>
      <c r="G52" s="11">
        <v>3.34</v>
      </c>
      <c r="H52" s="11">
        <v>6.78</v>
      </c>
      <c r="I52" s="11">
        <v>6.43</v>
      </c>
      <c r="J52" s="11">
        <v>4.6399999999999997</v>
      </c>
      <c r="L52" s="11">
        <v>2.13</v>
      </c>
      <c r="M52" s="11">
        <v>3.4</v>
      </c>
      <c r="N52" s="11">
        <v>5.42</v>
      </c>
      <c r="O52" s="11">
        <v>1.56</v>
      </c>
      <c r="P52" s="11">
        <v>5.67</v>
      </c>
      <c r="Q52" s="11">
        <v>2.04</v>
      </c>
      <c r="R52" s="11">
        <v>3.84</v>
      </c>
      <c r="S52" s="11">
        <v>3.48</v>
      </c>
      <c r="T52" s="11">
        <v>2.75</v>
      </c>
      <c r="U52" s="11">
        <v>3.24</v>
      </c>
    </row>
    <row r="53" spans="1:21">
      <c r="A53" s="11">
        <v>5.6</v>
      </c>
      <c r="B53" s="11">
        <v>4.1399999999999997</v>
      </c>
      <c r="C53" s="11">
        <v>7.4</v>
      </c>
      <c r="D53" s="11">
        <v>4.96</v>
      </c>
      <c r="E53" s="11">
        <v>4.45</v>
      </c>
      <c r="F53" s="11">
        <v>5.64</v>
      </c>
      <c r="G53" s="11">
        <v>3.23</v>
      </c>
      <c r="H53" s="11">
        <v>7.16</v>
      </c>
      <c r="I53" s="11">
        <v>6.48</v>
      </c>
      <c r="J53" s="11">
        <v>4.41</v>
      </c>
      <c r="L53" s="11">
        <v>2.3199999999999998</v>
      </c>
      <c r="M53" s="11">
        <v>3.53</v>
      </c>
      <c r="N53" s="11">
        <v>5.0999999999999996</v>
      </c>
      <c r="O53" s="11">
        <v>1.93</v>
      </c>
      <c r="P53" s="11">
        <v>5.83</v>
      </c>
      <c r="Q53" s="11">
        <v>2.68</v>
      </c>
      <c r="R53" s="11">
        <v>4.29</v>
      </c>
      <c r="S53" s="11">
        <v>3.43</v>
      </c>
      <c r="T53" s="11">
        <v>2.1800000000000002</v>
      </c>
      <c r="U53" s="11">
        <v>2.5499999999999998</v>
      </c>
    </row>
    <row r="54" spans="1:21">
      <c r="A54" s="11">
        <v>5.32</v>
      </c>
      <c r="B54" s="11">
        <v>4.12</v>
      </c>
      <c r="C54" s="11">
        <v>7.03</v>
      </c>
      <c r="D54" s="11">
        <v>4.93</v>
      </c>
      <c r="E54" s="11">
        <v>4.17</v>
      </c>
      <c r="F54" s="11">
        <v>5.65</v>
      </c>
      <c r="G54" s="11">
        <v>3.28</v>
      </c>
      <c r="H54" s="11">
        <v>6.79</v>
      </c>
      <c r="I54" s="11">
        <v>6.32</v>
      </c>
      <c r="J54" s="11">
        <v>4.24</v>
      </c>
      <c r="L54" s="11">
        <v>2.42</v>
      </c>
      <c r="M54" s="11">
        <v>3.3</v>
      </c>
      <c r="N54" s="11">
        <v>4.8499999999999996</v>
      </c>
      <c r="O54" s="11">
        <v>1.72</v>
      </c>
      <c r="P54" s="11">
        <v>6.08</v>
      </c>
      <c r="Q54" s="11">
        <v>2.38</v>
      </c>
      <c r="R54" s="11">
        <v>3.75</v>
      </c>
      <c r="S54" s="11">
        <v>3.57</v>
      </c>
      <c r="T54" s="11">
        <v>2.17</v>
      </c>
      <c r="U54" s="11">
        <v>2.2799999999999998</v>
      </c>
    </row>
    <row r="55" spans="1:21">
      <c r="A55" s="11">
        <v>5.23</v>
      </c>
      <c r="B55" s="11">
        <v>4.59</v>
      </c>
      <c r="C55" s="11">
        <v>7.12</v>
      </c>
      <c r="D55" s="11">
        <v>4.83</v>
      </c>
      <c r="E55" s="11">
        <v>4.21</v>
      </c>
      <c r="F55" s="11">
        <v>5.99</v>
      </c>
      <c r="G55" s="11">
        <v>3.28</v>
      </c>
      <c r="H55" s="11">
        <v>6.92</v>
      </c>
      <c r="I55" s="11">
        <v>6.18</v>
      </c>
      <c r="J55" s="11">
        <v>4.18</v>
      </c>
      <c r="L55" s="11">
        <v>2.16</v>
      </c>
      <c r="M55" s="11">
        <v>3.16</v>
      </c>
      <c r="N55" s="11">
        <v>5.3</v>
      </c>
      <c r="O55" s="11">
        <v>1.72</v>
      </c>
      <c r="P55" s="11">
        <v>6.06</v>
      </c>
      <c r="Q55" s="11">
        <v>2.31</v>
      </c>
      <c r="R55" s="11">
        <v>3.82</v>
      </c>
      <c r="S55" s="11">
        <v>3.1</v>
      </c>
      <c r="T55" s="11">
        <v>1.91</v>
      </c>
      <c r="U55" s="11">
        <v>2.56</v>
      </c>
    </row>
    <row r="56" spans="1:21">
      <c r="A56" s="11">
        <v>5.26</v>
      </c>
      <c r="B56" s="11">
        <v>4.29</v>
      </c>
      <c r="C56" s="11">
        <v>6.7</v>
      </c>
      <c r="D56" s="11">
        <v>4.8099999999999996</v>
      </c>
      <c r="E56" s="11">
        <v>4.6399999999999997</v>
      </c>
      <c r="F56" s="11">
        <v>5.5</v>
      </c>
      <c r="G56" s="11">
        <v>3.29</v>
      </c>
      <c r="H56" s="11">
        <v>6.9</v>
      </c>
      <c r="I56" s="11">
        <v>6.59</v>
      </c>
      <c r="J56" s="11">
        <v>3.95</v>
      </c>
      <c r="L56" s="11">
        <v>2.4300000000000002</v>
      </c>
      <c r="M56" s="11">
        <v>2.96</v>
      </c>
      <c r="N56" s="11">
        <v>5.22</v>
      </c>
      <c r="O56" s="11">
        <v>1.39</v>
      </c>
      <c r="P56" s="11">
        <v>6.42</v>
      </c>
      <c r="Q56" s="11">
        <v>2.72</v>
      </c>
      <c r="R56" s="11">
        <v>3.87</v>
      </c>
      <c r="S56" s="11">
        <v>3.59</v>
      </c>
      <c r="T56" s="11">
        <v>2.72</v>
      </c>
      <c r="U56" s="11">
        <v>2.2799999999999998</v>
      </c>
    </row>
    <row r="57" spans="1:21">
      <c r="A57" s="11">
        <v>5.26</v>
      </c>
      <c r="B57" s="11">
        <v>4.3899999999999997</v>
      </c>
      <c r="C57" s="11">
        <v>7.06</v>
      </c>
      <c r="D57" s="11">
        <v>4.93</v>
      </c>
      <c r="E57" s="11">
        <v>4.45</v>
      </c>
      <c r="F57" s="11">
        <v>4.8899999999999997</v>
      </c>
      <c r="G57" s="11">
        <v>3.2</v>
      </c>
      <c r="H57" s="11">
        <v>7.34</v>
      </c>
      <c r="I57" s="11">
        <v>6.7</v>
      </c>
      <c r="J57" s="11">
        <v>4.0199999999999996</v>
      </c>
      <c r="L57" s="11">
        <v>2.4700000000000002</v>
      </c>
      <c r="M57" s="11">
        <v>3.49</v>
      </c>
      <c r="N57" s="11">
        <v>5.57</v>
      </c>
      <c r="O57" s="11">
        <v>1.42</v>
      </c>
      <c r="P57" s="11">
        <v>6.67</v>
      </c>
      <c r="Q57" s="11">
        <v>2.78</v>
      </c>
      <c r="R57" s="11">
        <v>3.69</v>
      </c>
      <c r="S57" s="11">
        <v>3.72</v>
      </c>
      <c r="T57" s="11">
        <v>2.97</v>
      </c>
      <c r="U57" s="11">
        <v>2.5499999999999998</v>
      </c>
    </row>
    <row r="58" spans="1:21">
      <c r="A58" s="11">
        <v>5.16</v>
      </c>
      <c r="B58" s="11">
        <v>4.45</v>
      </c>
      <c r="C58" s="11">
        <v>7.24</v>
      </c>
      <c r="D58" s="11">
        <v>5.07</v>
      </c>
      <c r="E58" s="11">
        <v>4.45</v>
      </c>
      <c r="F58" s="11">
        <v>5.22</v>
      </c>
      <c r="G58" s="11">
        <v>3.2</v>
      </c>
      <c r="H58" s="11">
        <v>7.03</v>
      </c>
      <c r="I58" s="11">
        <v>6.53</v>
      </c>
      <c r="J58" s="11">
        <v>4.16</v>
      </c>
      <c r="L58" s="11">
        <v>2.36</v>
      </c>
      <c r="M58" s="11">
        <v>3.47</v>
      </c>
      <c r="N58" s="11">
        <v>5.73</v>
      </c>
      <c r="O58" s="11">
        <v>1.61</v>
      </c>
      <c r="P58" s="11">
        <v>6.91</v>
      </c>
      <c r="Q58" s="11">
        <v>2.66</v>
      </c>
      <c r="R58" s="11">
        <v>4.17</v>
      </c>
      <c r="S58" s="11">
        <v>2.63</v>
      </c>
      <c r="T58" s="11">
        <v>2.75</v>
      </c>
      <c r="U58" s="11">
        <v>2.4</v>
      </c>
    </row>
    <row r="59" spans="1:21">
      <c r="A59" s="11">
        <v>5.15</v>
      </c>
      <c r="B59" s="11">
        <v>4.38</v>
      </c>
      <c r="C59" s="11">
        <v>6.92</v>
      </c>
      <c r="D59" s="11">
        <v>5.0599999999999996</v>
      </c>
      <c r="E59" s="11">
        <v>4.49</v>
      </c>
      <c r="F59" s="11">
        <v>5.03</v>
      </c>
      <c r="G59" s="11">
        <v>3.09</v>
      </c>
      <c r="H59" s="11">
        <v>6.97</v>
      </c>
      <c r="I59" s="11">
        <v>6.53</v>
      </c>
      <c r="J59" s="11">
        <v>4.0199999999999996</v>
      </c>
      <c r="L59" s="11">
        <v>1.81</v>
      </c>
      <c r="M59" s="11">
        <v>3.09</v>
      </c>
      <c r="N59" s="11">
        <v>5.38</v>
      </c>
      <c r="O59" s="11">
        <v>1.39</v>
      </c>
      <c r="P59" s="11">
        <v>6.47</v>
      </c>
      <c r="Q59" s="11">
        <v>2.17</v>
      </c>
      <c r="R59" s="11">
        <v>3.89</v>
      </c>
      <c r="S59" s="11">
        <v>2.74</v>
      </c>
      <c r="T59" s="11">
        <v>4.09</v>
      </c>
      <c r="U59" s="11">
        <v>1.62</v>
      </c>
    </row>
    <row r="60" spans="1:21">
      <c r="A60" s="11">
        <v>5.01</v>
      </c>
      <c r="B60" s="11">
        <v>4.38</v>
      </c>
      <c r="C60" s="11">
        <v>7.16</v>
      </c>
      <c r="D60" s="11">
        <v>5.3</v>
      </c>
      <c r="E60" s="11">
        <v>4.67</v>
      </c>
      <c r="F60" s="11">
        <v>5.01</v>
      </c>
      <c r="G60" s="11">
        <v>3.59</v>
      </c>
      <c r="H60" s="11">
        <v>6.72</v>
      </c>
      <c r="I60" s="11">
        <v>6.71</v>
      </c>
      <c r="J60" s="11">
        <v>4.34</v>
      </c>
      <c r="L60" s="11">
        <v>2.16</v>
      </c>
      <c r="M60" s="11">
        <v>3.45</v>
      </c>
      <c r="N60" s="11">
        <v>5.54</v>
      </c>
      <c r="O60" s="11">
        <v>1.06</v>
      </c>
      <c r="P60" s="11">
        <v>6.23</v>
      </c>
      <c r="Q60" s="11">
        <v>1.97</v>
      </c>
      <c r="R60" s="11">
        <v>4.25</v>
      </c>
      <c r="S60" s="11">
        <v>4.01</v>
      </c>
      <c r="T60" s="11">
        <v>2.83</v>
      </c>
      <c r="U60" s="11">
        <v>2.31</v>
      </c>
    </row>
    <row r="61" spans="1:21">
      <c r="A61" s="11">
        <v>5.55</v>
      </c>
      <c r="B61" s="11">
        <v>3.97</v>
      </c>
      <c r="C61" s="11">
        <v>7.09</v>
      </c>
      <c r="D61" s="11">
        <v>4.6900000000000004</v>
      </c>
      <c r="E61" s="11">
        <v>5.03</v>
      </c>
      <c r="F61" s="11">
        <v>5.04</v>
      </c>
      <c r="G61" s="11">
        <v>3.59</v>
      </c>
      <c r="H61" s="11">
        <v>6.79</v>
      </c>
      <c r="I61" s="11">
        <v>6.81</v>
      </c>
      <c r="J61" s="11">
        <v>4.41</v>
      </c>
      <c r="L61" s="11">
        <v>2.34</v>
      </c>
      <c r="M61" s="11">
        <v>2.46</v>
      </c>
      <c r="N61" s="11">
        <v>4.7699999999999996</v>
      </c>
      <c r="O61" s="11">
        <v>0.49703000000000003</v>
      </c>
      <c r="P61" s="11">
        <v>6.04</v>
      </c>
      <c r="Q61" s="11">
        <v>2.2000000000000002</v>
      </c>
      <c r="R61" s="11">
        <v>4.66</v>
      </c>
      <c r="S61" s="11">
        <v>3.51</v>
      </c>
      <c r="T61" s="11">
        <v>3.52</v>
      </c>
      <c r="U61" s="11">
        <v>2.2000000000000002</v>
      </c>
    </row>
    <row r="62" spans="1:21">
      <c r="A62" s="11">
        <v>5.58</v>
      </c>
      <c r="B62" s="11">
        <v>4.55</v>
      </c>
      <c r="C62" s="11">
        <v>7.42</v>
      </c>
      <c r="D62" s="11">
        <v>5.31</v>
      </c>
      <c r="E62" s="11">
        <v>4.6100000000000003</v>
      </c>
      <c r="F62" s="11">
        <v>5.1100000000000003</v>
      </c>
      <c r="G62" s="11">
        <v>3.57</v>
      </c>
      <c r="H62" s="11">
        <v>7.21</v>
      </c>
      <c r="I62" s="11">
        <v>6.79</v>
      </c>
      <c r="J62" s="11">
        <v>4.41</v>
      </c>
      <c r="L62" s="11">
        <v>2.83</v>
      </c>
      <c r="M62" s="11">
        <v>3.42</v>
      </c>
      <c r="N62" s="11">
        <v>4.8</v>
      </c>
      <c r="O62" s="11">
        <v>1.26</v>
      </c>
      <c r="P62" s="11">
        <v>6</v>
      </c>
      <c r="Q62" s="11">
        <v>2.93</v>
      </c>
      <c r="R62" s="11">
        <v>5.37</v>
      </c>
      <c r="S62" s="11">
        <v>3.82</v>
      </c>
      <c r="T62" s="11">
        <v>3.23</v>
      </c>
      <c r="U62" s="11">
        <v>2.36</v>
      </c>
    </row>
    <row r="63" spans="1:21">
      <c r="A63" s="11">
        <v>5.75</v>
      </c>
      <c r="B63" s="11">
        <v>4.51</v>
      </c>
      <c r="C63" s="11">
        <v>7.3</v>
      </c>
      <c r="D63" s="11">
        <v>4.9400000000000004</v>
      </c>
      <c r="E63" s="11">
        <v>4.57</v>
      </c>
      <c r="F63" s="11">
        <v>5.54</v>
      </c>
      <c r="G63" s="11">
        <v>4.08</v>
      </c>
      <c r="H63" s="11">
        <v>6.35</v>
      </c>
      <c r="I63" s="11">
        <v>6.83</v>
      </c>
      <c r="J63" s="11">
        <v>4.5999999999999996</v>
      </c>
      <c r="L63" s="11">
        <v>2.5</v>
      </c>
      <c r="M63" s="11">
        <v>3.02</v>
      </c>
      <c r="N63" s="11">
        <v>4.78</v>
      </c>
      <c r="O63" s="11">
        <v>0.93262999999999996</v>
      </c>
      <c r="P63" s="11">
        <v>5.7</v>
      </c>
      <c r="Q63" s="11">
        <v>2.8</v>
      </c>
      <c r="R63" s="11">
        <v>4.87</v>
      </c>
      <c r="S63" s="11">
        <v>3.9</v>
      </c>
      <c r="T63" s="11">
        <v>3.77</v>
      </c>
      <c r="U63" s="11">
        <v>1.21</v>
      </c>
    </row>
  </sheetData>
  <mergeCells count="4">
    <mergeCell ref="A1:J1"/>
    <mergeCell ref="L1:U1"/>
    <mergeCell ref="A2:J2"/>
    <mergeCell ref="L2:U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EB7FE-28CE-2846-B7A1-BA840E6A0E45}">
  <dimension ref="A1:Q8"/>
  <sheetViews>
    <sheetView workbookViewId="0">
      <selection sqref="A1:E1"/>
    </sheetView>
  </sheetViews>
  <sheetFormatPr baseColWidth="10" defaultRowHeight="15.75"/>
  <cols>
    <col min="6" max="6" width="1" customWidth="1"/>
    <col min="12" max="12" width="1" customWidth="1"/>
  </cols>
  <sheetData>
    <row r="1" spans="1:17">
      <c r="A1" s="85" t="s">
        <v>78</v>
      </c>
      <c r="B1" s="85"/>
      <c r="C1" s="85"/>
      <c r="D1" s="85"/>
      <c r="E1" s="85"/>
      <c r="G1" s="85" t="s">
        <v>79</v>
      </c>
      <c r="H1" s="85"/>
      <c r="I1" s="85"/>
      <c r="J1" s="85"/>
      <c r="K1" s="85"/>
      <c r="M1" s="85" t="s">
        <v>80</v>
      </c>
      <c r="N1" s="85"/>
      <c r="O1" s="85"/>
      <c r="P1" s="85"/>
      <c r="Q1" s="85"/>
    </row>
    <row r="2" spans="1:17">
      <c r="B2" s="33">
        <v>1</v>
      </c>
      <c r="C2" s="33">
        <v>2</v>
      </c>
      <c r="D2" s="33">
        <v>3</v>
      </c>
      <c r="E2" s="33" t="s">
        <v>47</v>
      </c>
      <c r="H2" s="33">
        <v>1</v>
      </c>
      <c r="I2" s="33">
        <v>2</v>
      </c>
      <c r="J2" s="33">
        <v>3</v>
      </c>
      <c r="K2" s="33" t="s">
        <v>47</v>
      </c>
      <c r="N2" s="33">
        <v>1</v>
      </c>
      <c r="O2" s="33">
        <v>2</v>
      </c>
      <c r="P2" s="33">
        <v>3</v>
      </c>
      <c r="Q2" s="33" t="s">
        <v>47</v>
      </c>
    </row>
    <row r="3" spans="1:17">
      <c r="A3" s="33">
        <v>1</v>
      </c>
      <c r="B3">
        <v>48</v>
      </c>
      <c r="C3">
        <v>1</v>
      </c>
      <c r="D3">
        <v>2</v>
      </c>
      <c r="E3">
        <f>(B3+C3+D3)</f>
        <v>51</v>
      </c>
      <c r="G3" s="33">
        <v>1</v>
      </c>
      <c r="H3">
        <v>35</v>
      </c>
      <c r="I3">
        <v>0</v>
      </c>
      <c r="J3">
        <v>1</v>
      </c>
      <c r="K3">
        <f>(H3+I3+J3)</f>
        <v>36</v>
      </c>
      <c r="M3" s="33">
        <v>1</v>
      </c>
      <c r="N3">
        <v>26</v>
      </c>
      <c r="O3">
        <v>11</v>
      </c>
      <c r="P3">
        <v>26</v>
      </c>
      <c r="Q3">
        <f>(N3+O3+P3)</f>
        <v>63</v>
      </c>
    </row>
    <row r="4" spans="1:17">
      <c r="A4" s="33">
        <v>2</v>
      </c>
      <c r="B4">
        <v>30</v>
      </c>
      <c r="C4">
        <v>0</v>
      </c>
      <c r="D4">
        <v>2</v>
      </c>
      <c r="E4">
        <f t="shared" ref="E4:E7" si="0">(B4+C4+D4)</f>
        <v>32</v>
      </c>
      <c r="G4" s="33">
        <v>2</v>
      </c>
      <c r="H4">
        <v>28</v>
      </c>
      <c r="I4">
        <v>0</v>
      </c>
      <c r="J4">
        <v>1</v>
      </c>
      <c r="K4">
        <f t="shared" ref="K4:K8" si="1">(H4+I4+J4)</f>
        <v>29</v>
      </c>
      <c r="M4" s="33">
        <v>2</v>
      </c>
      <c r="N4">
        <v>12</v>
      </c>
      <c r="O4">
        <v>7</v>
      </c>
      <c r="P4">
        <v>13</v>
      </c>
      <c r="Q4">
        <f t="shared" ref="Q4:Q8" si="2">(N4+O4+P4)</f>
        <v>32</v>
      </c>
    </row>
    <row r="5" spans="1:17">
      <c r="A5" s="33">
        <v>3</v>
      </c>
      <c r="B5">
        <v>19</v>
      </c>
      <c r="C5">
        <v>1</v>
      </c>
      <c r="D5">
        <v>1</v>
      </c>
      <c r="E5">
        <f t="shared" si="0"/>
        <v>21</v>
      </c>
      <c r="G5" s="33">
        <v>3</v>
      </c>
      <c r="H5">
        <v>36</v>
      </c>
      <c r="I5">
        <v>2</v>
      </c>
      <c r="J5">
        <v>2</v>
      </c>
      <c r="K5">
        <f t="shared" si="1"/>
        <v>40</v>
      </c>
      <c r="M5" s="33">
        <v>3</v>
      </c>
      <c r="N5">
        <v>18</v>
      </c>
      <c r="O5">
        <v>12</v>
      </c>
      <c r="P5">
        <v>16</v>
      </c>
      <c r="Q5">
        <f t="shared" si="2"/>
        <v>46</v>
      </c>
    </row>
    <row r="6" spans="1:17">
      <c r="A6" s="33">
        <v>4</v>
      </c>
      <c r="B6">
        <v>16</v>
      </c>
      <c r="C6">
        <v>1</v>
      </c>
      <c r="D6">
        <v>1</v>
      </c>
      <c r="E6">
        <f t="shared" si="0"/>
        <v>18</v>
      </c>
      <c r="G6" s="33">
        <v>4</v>
      </c>
      <c r="H6">
        <v>36</v>
      </c>
      <c r="I6">
        <v>2</v>
      </c>
      <c r="J6">
        <v>2</v>
      </c>
      <c r="K6">
        <f t="shared" si="1"/>
        <v>40</v>
      </c>
      <c r="M6" s="33">
        <v>4</v>
      </c>
      <c r="N6">
        <v>20</v>
      </c>
      <c r="O6">
        <v>5</v>
      </c>
      <c r="P6">
        <v>13</v>
      </c>
      <c r="Q6">
        <f t="shared" si="2"/>
        <v>38</v>
      </c>
    </row>
    <row r="7" spans="1:17">
      <c r="A7" s="33" t="s">
        <v>47</v>
      </c>
      <c r="B7">
        <f>(B3+B4+B5+B6)</f>
        <v>113</v>
      </c>
      <c r="C7">
        <f t="shared" ref="C7:D7" si="3">(C3+C4+C5+C6)</f>
        <v>3</v>
      </c>
      <c r="D7">
        <f t="shared" si="3"/>
        <v>6</v>
      </c>
      <c r="E7">
        <f t="shared" si="0"/>
        <v>122</v>
      </c>
      <c r="G7" s="33" t="s">
        <v>47</v>
      </c>
      <c r="H7">
        <f>(H3+H4+H5+H6)</f>
        <v>135</v>
      </c>
      <c r="I7">
        <f t="shared" ref="I7:J7" si="4">(I3+I4+I5+I6)</f>
        <v>4</v>
      </c>
      <c r="J7">
        <f t="shared" si="4"/>
        <v>6</v>
      </c>
      <c r="K7">
        <f t="shared" si="1"/>
        <v>145</v>
      </c>
      <c r="M7" s="33" t="s">
        <v>47</v>
      </c>
      <c r="N7">
        <f>(N3+N4+N5+N6)</f>
        <v>76</v>
      </c>
      <c r="O7">
        <f t="shared" ref="O7:P7" si="5">(O3+O4+O5+O6)</f>
        <v>35</v>
      </c>
      <c r="P7">
        <f t="shared" si="5"/>
        <v>68</v>
      </c>
      <c r="Q7">
        <f t="shared" si="2"/>
        <v>179</v>
      </c>
    </row>
    <row r="8" spans="1:17">
      <c r="A8" s="33" t="s">
        <v>48</v>
      </c>
      <c r="B8">
        <f>(B7*100)/E7</f>
        <v>92.622950819672127</v>
      </c>
      <c r="C8">
        <f>(C7*100)/E7</f>
        <v>2.459016393442623</v>
      </c>
      <c r="D8">
        <f>(D7*100)/E7</f>
        <v>4.918032786885246</v>
      </c>
      <c r="E8">
        <f>(E7*100)/E7</f>
        <v>100</v>
      </c>
      <c r="G8" s="33" t="s">
        <v>48</v>
      </c>
      <c r="H8">
        <f>(H7*100)/K$7</f>
        <v>93.103448275862064</v>
      </c>
      <c r="I8">
        <f>(I7*100)/K$7</f>
        <v>2.7586206896551726</v>
      </c>
      <c r="J8">
        <f>(J7*100)/K$7</f>
        <v>4.1379310344827589</v>
      </c>
      <c r="K8">
        <f t="shared" si="1"/>
        <v>100</v>
      </c>
      <c r="M8" s="33" t="s">
        <v>48</v>
      </c>
      <c r="N8">
        <f>(N7*100)/Q$7</f>
        <v>42.458100558659218</v>
      </c>
      <c r="O8">
        <f>(O7*100)/Q$7</f>
        <v>19.553072625698324</v>
      </c>
      <c r="P8">
        <f>(P7*100)/Q$7</f>
        <v>37.988826815642462</v>
      </c>
      <c r="Q8">
        <f t="shared" si="2"/>
        <v>100</v>
      </c>
    </row>
  </sheetData>
  <mergeCells count="3">
    <mergeCell ref="A1:E1"/>
    <mergeCell ref="G1:K1"/>
    <mergeCell ref="M1:Q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B7255-11E1-6442-9E88-F5F2A1ABBB19}">
  <dimension ref="A1:N13"/>
  <sheetViews>
    <sheetView workbookViewId="0">
      <selection sqref="A1:D1"/>
    </sheetView>
  </sheetViews>
  <sheetFormatPr baseColWidth="10" defaultRowHeight="15.75"/>
  <cols>
    <col min="5" max="5" width="0.625" customWidth="1"/>
    <col min="10" max="10" width="0.875" customWidth="1"/>
  </cols>
  <sheetData>
    <row r="1" spans="1:14">
      <c r="A1" s="84" t="s">
        <v>81</v>
      </c>
      <c r="B1" s="84"/>
      <c r="C1" s="84"/>
      <c r="D1" s="84"/>
      <c r="F1" s="84" t="s">
        <v>82</v>
      </c>
      <c r="G1" s="84"/>
      <c r="H1" s="84"/>
      <c r="I1" s="84"/>
      <c r="K1" s="84" t="s">
        <v>83</v>
      </c>
      <c r="L1" s="84"/>
      <c r="M1" s="84"/>
      <c r="N1" s="84"/>
    </row>
    <row r="2" spans="1:14">
      <c r="A2" s="86" t="s">
        <v>84</v>
      </c>
      <c r="B2" s="86"/>
      <c r="C2" s="86"/>
      <c r="D2" s="86"/>
      <c r="F2" s="86" t="s">
        <v>84</v>
      </c>
      <c r="G2" s="86"/>
      <c r="H2" s="86"/>
      <c r="I2" s="86"/>
      <c r="K2" s="86" t="s">
        <v>84</v>
      </c>
      <c r="L2" s="86"/>
      <c r="M2" s="86"/>
      <c r="N2" s="86"/>
    </row>
    <row r="3" spans="1:14">
      <c r="B3" s="36" t="s">
        <v>85</v>
      </c>
      <c r="C3" s="36" t="s">
        <v>86</v>
      </c>
      <c r="D3" s="36" t="s">
        <v>87</v>
      </c>
      <c r="G3" s="36" t="s">
        <v>85</v>
      </c>
      <c r="H3" s="36" t="s">
        <v>86</v>
      </c>
      <c r="I3" s="36" t="s">
        <v>87</v>
      </c>
      <c r="K3" s="35"/>
      <c r="L3" s="36" t="s">
        <v>85</v>
      </c>
      <c r="M3" s="36" t="s">
        <v>86</v>
      </c>
      <c r="N3" s="36" t="s">
        <v>87</v>
      </c>
    </row>
    <row r="4" spans="1:14">
      <c r="A4" s="33" t="s">
        <v>71</v>
      </c>
      <c r="B4">
        <v>840</v>
      </c>
      <c r="C4">
        <v>534</v>
      </c>
      <c r="D4">
        <v>613</v>
      </c>
      <c r="F4" s="33" t="s">
        <v>71</v>
      </c>
      <c r="G4">
        <v>894</v>
      </c>
      <c r="H4">
        <v>580</v>
      </c>
      <c r="I4">
        <v>907</v>
      </c>
      <c r="K4" s="37" t="s">
        <v>71</v>
      </c>
      <c r="L4" s="35">
        <v>536</v>
      </c>
      <c r="M4" s="35">
        <v>429</v>
      </c>
      <c r="N4" s="35">
        <v>557</v>
      </c>
    </row>
    <row r="5" spans="1:14">
      <c r="A5" s="33" t="s">
        <v>88</v>
      </c>
      <c r="B5">
        <v>60</v>
      </c>
      <c r="C5">
        <v>87</v>
      </c>
      <c r="D5">
        <v>65</v>
      </c>
      <c r="F5" s="33" t="s">
        <v>88</v>
      </c>
      <c r="G5">
        <v>553</v>
      </c>
      <c r="H5">
        <v>471</v>
      </c>
      <c r="I5">
        <v>669</v>
      </c>
      <c r="K5" s="37" t="s">
        <v>88</v>
      </c>
      <c r="L5" s="35">
        <v>302</v>
      </c>
      <c r="M5" s="35">
        <v>266</v>
      </c>
      <c r="N5" s="35">
        <v>241</v>
      </c>
    </row>
    <row r="6" spans="1:14">
      <c r="A6" s="33" t="s">
        <v>89</v>
      </c>
      <c r="B6">
        <f>(B5*100)/B4</f>
        <v>7.1428571428571432</v>
      </c>
      <c r="C6">
        <f t="shared" ref="C6:D6" si="0">(C5*100)/C4</f>
        <v>16.292134831460675</v>
      </c>
      <c r="D6">
        <f t="shared" si="0"/>
        <v>10.603588907014682</v>
      </c>
      <c r="F6" s="33" t="s">
        <v>89</v>
      </c>
      <c r="G6">
        <f>(G5*100)/G4</f>
        <v>61.856823266219237</v>
      </c>
      <c r="H6">
        <f t="shared" ref="H6:I6" si="1">(H5*100)/H4</f>
        <v>81.206896551724142</v>
      </c>
      <c r="I6">
        <f t="shared" si="1"/>
        <v>73.759647188533634</v>
      </c>
      <c r="K6" s="37" t="s">
        <v>89</v>
      </c>
      <c r="L6" s="35">
        <f>(L5*100)/L4</f>
        <v>56.343283582089555</v>
      </c>
      <c r="M6" s="35">
        <f t="shared" ref="M6:N6" si="2">(M5*100)/M4</f>
        <v>62.004662004662002</v>
      </c>
      <c r="N6" s="35">
        <f t="shared" si="2"/>
        <v>43.267504488330339</v>
      </c>
    </row>
    <row r="8" spans="1:14">
      <c r="A8" s="84" t="s">
        <v>81</v>
      </c>
      <c r="B8" s="84"/>
      <c r="C8" s="84"/>
      <c r="D8" s="84"/>
      <c r="F8" s="84" t="s">
        <v>82</v>
      </c>
      <c r="G8" s="84"/>
      <c r="H8" s="84"/>
      <c r="I8" s="84"/>
      <c r="K8" s="84" t="s">
        <v>83</v>
      </c>
      <c r="L8" s="84"/>
      <c r="M8" s="84"/>
      <c r="N8" s="84"/>
    </row>
    <row r="9" spans="1:14">
      <c r="A9" s="86" t="s">
        <v>90</v>
      </c>
      <c r="B9" s="86"/>
      <c r="C9" s="86"/>
      <c r="D9" s="86"/>
      <c r="F9" s="86" t="s">
        <v>90</v>
      </c>
      <c r="G9" s="86"/>
      <c r="H9" s="86"/>
      <c r="I9" s="86"/>
      <c r="K9" s="86" t="s">
        <v>90</v>
      </c>
      <c r="L9" s="86"/>
      <c r="M9" s="86"/>
      <c r="N9" s="86"/>
    </row>
    <row r="10" spans="1:14">
      <c r="B10" s="36" t="s">
        <v>85</v>
      </c>
      <c r="C10" s="36" t="s">
        <v>86</v>
      </c>
      <c r="D10" s="36" t="s">
        <v>87</v>
      </c>
      <c r="G10" s="36" t="s">
        <v>85</v>
      </c>
      <c r="H10" s="36" t="s">
        <v>86</v>
      </c>
      <c r="I10" s="36" t="s">
        <v>87</v>
      </c>
      <c r="L10" s="36" t="s">
        <v>85</v>
      </c>
      <c r="M10" s="36" t="s">
        <v>86</v>
      </c>
      <c r="N10" s="36" t="s">
        <v>87</v>
      </c>
    </row>
    <row r="11" spans="1:14">
      <c r="A11" s="33" t="s">
        <v>71</v>
      </c>
      <c r="B11">
        <v>383</v>
      </c>
      <c r="C11">
        <v>476</v>
      </c>
      <c r="D11">
        <v>390</v>
      </c>
      <c r="F11" s="33" t="s">
        <v>71</v>
      </c>
      <c r="G11">
        <v>518</v>
      </c>
      <c r="H11">
        <v>492</v>
      </c>
      <c r="I11">
        <v>328</v>
      </c>
      <c r="K11" s="33" t="s">
        <v>71</v>
      </c>
      <c r="L11">
        <v>304</v>
      </c>
      <c r="M11">
        <v>343</v>
      </c>
      <c r="N11">
        <v>412</v>
      </c>
    </row>
    <row r="12" spans="1:14">
      <c r="A12" s="33" t="s">
        <v>88</v>
      </c>
      <c r="B12">
        <v>37</v>
      </c>
      <c r="C12">
        <v>29</v>
      </c>
      <c r="D12">
        <v>18</v>
      </c>
      <c r="F12" s="33" t="s">
        <v>88</v>
      </c>
      <c r="G12">
        <v>114</v>
      </c>
      <c r="H12">
        <v>89</v>
      </c>
      <c r="I12">
        <v>82</v>
      </c>
      <c r="K12" s="33" t="s">
        <v>88</v>
      </c>
      <c r="L12">
        <v>72</v>
      </c>
      <c r="M12">
        <v>18</v>
      </c>
      <c r="N12">
        <v>53</v>
      </c>
    </row>
    <row r="13" spans="1:14">
      <c r="A13" s="33" t="s">
        <v>89</v>
      </c>
      <c r="B13">
        <f>(B12*100)/B11</f>
        <v>9.6605744125326378</v>
      </c>
      <c r="C13">
        <f t="shared" ref="C13:D13" si="3">(C12*100)/C11</f>
        <v>6.0924369747899156</v>
      </c>
      <c r="D13">
        <f t="shared" si="3"/>
        <v>4.615384615384615</v>
      </c>
      <c r="F13" s="33" t="s">
        <v>89</v>
      </c>
      <c r="G13">
        <f>(G12*100)/G11</f>
        <v>22.007722007722009</v>
      </c>
      <c r="H13">
        <f t="shared" ref="H13:I13" si="4">(H12*100)/H11</f>
        <v>18.089430894308943</v>
      </c>
      <c r="I13">
        <f t="shared" si="4"/>
        <v>25</v>
      </c>
      <c r="K13" s="33" t="s">
        <v>89</v>
      </c>
      <c r="L13">
        <f>(L12*100)/L11</f>
        <v>23.684210526315791</v>
      </c>
      <c r="M13">
        <f t="shared" ref="M13:N13" si="5">(M12*100)/M11</f>
        <v>5.2478134110787176</v>
      </c>
      <c r="N13">
        <f t="shared" si="5"/>
        <v>12.864077669902912</v>
      </c>
    </row>
  </sheetData>
  <mergeCells count="12">
    <mergeCell ref="A1:D1"/>
    <mergeCell ref="F1:I1"/>
    <mergeCell ref="K1:N1"/>
    <mergeCell ref="A2:D2"/>
    <mergeCell ref="F2:I2"/>
    <mergeCell ref="K2:N2"/>
    <mergeCell ref="A8:D8"/>
    <mergeCell ref="F8:I8"/>
    <mergeCell ref="K8:N8"/>
    <mergeCell ref="A9:D9"/>
    <mergeCell ref="F9:I9"/>
    <mergeCell ref="K9:N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E515E-4AEA-5740-BF1B-5C44D8E96BF0}">
  <dimension ref="A1:K27"/>
  <sheetViews>
    <sheetView workbookViewId="0">
      <selection sqref="A1:E1"/>
    </sheetView>
  </sheetViews>
  <sheetFormatPr baseColWidth="10" defaultRowHeight="15.75"/>
  <cols>
    <col min="1" max="11" width="19.5" customWidth="1"/>
  </cols>
  <sheetData>
    <row r="1" spans="1:11">
      <c r="A1" s="61" t="s">
        <v>40</v>
      </c>
      <c r="B1" s="61"/>
      <c r="C1" s="61"/>
      <c r="D1" s="61"/>
      <c r="E1" s="61"/>
      <c r="F1" s="87" t="s">
        <v>41</v>
      </c>
      <c r="G1" s="61" t="s">
        <v>42</v>
      </c>
      <c r="H1" s="61"/>
      <c r="I1" s="61"/>
      <c r="J1" s="61"/>
      <c r="K1" s="61"/>
    </row>
    <row r="2" spans="1:11">
      <c r="A2" s="21" t="s">
        <v>43</v>
      </c>
      <c r="B2" s="24" t="s">
        <v>44</v>
      </c>
      <c r="C2" s="24" t="s">
        <v>45</v>
      </c>
      <c r="D2" s="24" t="s">
        <v>46</v>
      </c>
      <c r="E2" s="24" t="s">
        <v>47</v>
      </c>
      <c r="F2" s="87"/>
      <c r="G2" s="21" t="s">
        <v>43</v>
      </c>
      <c r="H2" s="24" t="s">
        <v>44</v>
      </c>
      <c r="I2" s="24" t="s">
        <v>45</v>
      </c>
      <c r="J2" s="24" t="s">
        <v>46</v>
      </c>
      <c r="K2" s="24" t="s">
        <v>47</v>
      </c>
    </row>
    <row r="3" spans="1:11">
      <c r="A3" s="5">
        <v>1</v>
      </c>
      <c r="B3" s="5">
        <v>77</v>
      </c>
      <c r="C3" s="5">
        <v>9</v>
      </c>
      <c r="D3" s="5">
        <v>2</v>
      </c>
      <c r="E3" s="5">
        <f>(B3+C3+D3)</f>
        <v>88</v>
      </c>
      <c r="F3" s="87"/>
      <c r="G3" s="5">
        <v>1</v>
      </c>
      <c r="H3" s="5">
        <v>62</v>
      </c>
      <c r="I3" s="5">
        <v>12</v>
      </c>
      <c r="J3" s="5">
        <v>2</v>
      </c>
      <c r="K3" s="5">
        <f>(H3+I3+J3)</f>
        <v>76</v>
      </c>
    </row>
    <row r="4" spans="1:11">
      <c r="A4" s="5">
        <v>2</v>
      </c>
      <c r="B4" s="5">
        <v>60</v>
      </c>
      <c r="C4" s="5">
        <v>10</v>
      </c>
      <c r="D4" s="5">
        <v>2</v>
      </c>
      <c r="E4" s="5">
        <f t="shared" ref="E4:E5" si="0">(B4+C4+D4)</f>
        <v>72</v>
      </c>
      <c r="F4" s="87"/>
      <c r="G4" s="5">
        <v>2</v>
      </c>
      <c r="H4" s="5">
        <v>63</v>
      </c>
      <c r="I4" s="5">
        <v>11</v>
      </c>
      <c r="J4" s="5">
        <v>5</v>
      </c>
      <c r="K4" s="5">
        <f t="shared" ref="K4:K5" si="1">(H4+I4+J4)</f>
        <v>79</v>
      </c>
    </row>
    <row r="5" spans="1:11">
      <c r="A5" s="25" t="s">
        <v>47</v>
      </c>
      <c r="B5" s="5">
        <f>(B3+B4)</f>
        <v>137</v>
      </c>
      <c r="C5" s="5">
        <f t="shared" ref="C5:D5" si="2">(C3+C4)</f>
        <v>19</v>
      </c>
      <c r="D5" s="5">
        <f t="shared" si="2"/>
        <v>4</v>
      </c>
      <c r="E5" s="5">
        <f t="shared" si="0"/>
        <v>160</v>
      </c>
      <c r="F5" s="87"/>
      <c r="G5" s="25" t="s">
        <v>47</v>
      </c>
      <c r="H5" s="5">
        <f>(H3+H4)</f>
        <v>125</v>
      </c>
      <c r="I5" s="5">
        <f t="shared" ref="I5:J5" si="3">(I3+I4)</f>
        <v>23</v>
      </c>
      <c r="J5" s="5">
        <f t="shared" si="3"/>
        <v>7</v>
      </c>
      <c r="K5" s="5">
        <f t="shared" si="1"/>
        <v>155</v>
      </c>
    </row>
    <row r="6" spans="1:11">
      <c r="A6" s="25" t="s">
        <v>48</v>
      </c>
      <c r="B6" s="25">
        <f>(B5*100)/160</f>
        <v>85.625</v>
      </c>
      <c r="C6" s="25">
        <f t="shared" ref="C6:E6" si="4">(C5*100)/160</f>
        <v>11.875</v>
      </c>
      <c r="D6" s="25">
        <f t="shared" si="4"/>
        <v>2.5</v>
      </c>
      <c r="E6" s="25">
        <f t="shared" si="4"/>
        <v>100</v>
      </c>
      <c r="F6" s="87"/>
      <c r="G6" s="25" t="s">
        <v>48</v>
      </c>
      <c r="H6" s="25">
        <f>(H5*100)/155</f>
        <v>80.645161290322577</v>
      </c>
      <c r="I6" s="25">
        <f t="shared" ref="I6:K6" si="5">(I5*100)/155</f>
        <v>14.838709677419354</v>
      </c>
      <c r="J6" s="25">
        <f t="shared" si="5"/>
        <v>4.5161290322580649</v>
      </c>
      <c r="K6" s="25">
        <f t="shared" si="5"/>
        <v>100</v>
      </c>
    </row>
    <row r="7" spans="1:11">
      <c r="A7" s="5"/>
      <c r="B7" s="5"/>
      <c r="C7" s="5"/>
      <c r="D7" s="5"/>
      <c r="E7" s="5"/>
      <c r="F7" s="5"/>
      <c r="G7" s="5"/>
      <c r="H7" s="5"/>
      <c r="I7" s="5"/>
      <c r="J7" s="5"/>
      <c r="K7" s="5"/>
    </row>
    <row r="8" spans="1:11">
      <c r="A8" s="5"/>
      <c r="B8" s="5"/>
      <c r="C8" s="5"/>
      <c r="D8" s="5"/>
      <c r="E8" s="5"/>
      <c r="F8" s="5"/>
      <c r="G8" s="61" t="s">
        <v>49</v>
      </c>
      <c r="H8" s="61"/>
      <c r="I8" s="61"/>
      <c r="J8" s="61"/>
      <c r="K8" s="61"/>
    </row>
    <row r="9" spans="1:11">
      <c r="A9" s="5"/>
      <c r="B9" s="5"/>
      <c r="C9" s="5"/>
      <c r="D9" s="5"/>
      <c r="E9" s="5"/>
      <c r="F9" s="5"/>
      <c r="G9" s="21" t="s">
        <v>43</v>
      </c>
      <c r="H9" s="24" t="s">
        <v>44</v>
      </c>
      <c r="I9" s="24" t="s">
        <v>45</v>
      </c>
      <c r="J9" s="24" t="s">
        <v>46</v>
      </c>
      <c r="K9" s="24" t="s">
        <v>47</v>
      </c>
    </row>
    <row r="10" spans="1:11">
      <c r="A10" s="5"/>
      <c r="B10" s="5"/>
      <c r="C10" s="5"/>
      <c r="D10" s="5"/>
      <c r="E10" s="5"/>
      <c r="F10" s="5"/>
      <c r="G10" s="5">
        <v>1</v>
      </c>
      <c r="H10" s="5">
        <v>61</v>
      </c>
      <c r="I10" s="5">
        <v>14</v>
      </c>
      <c r="J10" s="5">
        <v>3</v>
      </c>
      <c r="K10" s="5">
        <f>(H10+I10+J10)</f>
        <v>78</v>
      </c>
    </row>
    <row r="11" spans="1:11">
      <c r="A11" s="5"/>
      <c r="B11" s="5"/>
      <c r="C11" s="5"/>
      <c r="D11" s="5"/>
      <c r="E11" s="5"/>
      <c r="F11" s="5"/>
      <c r="G11" s="5">
        <v>2</v>
      </c>
      <c r="H11" s="5">
        <v>51</v>
      </c>
      <c r="I11" s="5">
        <v>15</v>
      </c>
      <c r="J11" s="5">
        <v>1</v>
      </c>
      <c r="K11" s="5">
        <f t="shared" ref="K11:K12" si="6">(H11+I11+J11)</f>
        <v>67</v>
      </c>
    </row>
    <row r="12" spans="1:11">
      <c r="A12" s="5"/>
      <c r="B12" s="5"/>
      <c r="C12" s="5"/>
      <c r="D12" s="5"/>
      <c r="E12" s="5"/>
      <c r="F12" s="5"/>
      <c r="G12" s="25" t="s">
        <v>47</v>
      </c>
      <c r="H12" s="5">
        <f>(H10+H11)</f>
        <v>112</v>
      </c>
      <c r="I12" s="5">
        <f t="shared" ref="I12:J12" si="7">(I10+I11)</f>
        <v>29</v>
      </c>
      <c r="J12" s="5">
        <f t="shared" si="7"/>
        <v>4</v>
      </c>
      <c r="K12" s="5">
        <f t="shared" si="6"/>
        <v>145</v>
      </c>
    </row>
    <row r="13" spans="1:11">
      <c r="A13" s="5"/>
      <c r="B13" s="5"/>
      <c r="C13" s="5"/>
      <c r="D13" s="5"/>
      <c r="E13" s="5"/>
      <c r="F13" s="5"/>
      <c r="G13" s="25" t="s">
        <v>48</v>
      </c>
      <c r="H13" s="25">
        <f>(H12*100)/145</f>
        <v>77.241379310344826</v>
      </c>
      <c r="I13" s="25">
        <f t="shared" ref="I13:K13" si="8">(I12*100)/145</f>
        <v>20</v>
      </c>
      <c r="J13" s="25">
        <f t="shared" si="8"/>
        <v>2.7586206896551726</v>
      </c>
      <c r="K13" s="25">
        <f t="shared" si="8"/>
        <v>100</v>
      </c>
    </row>
    <row r="14" spans="1:11">
      <c r="A14" s="5"/>
      <c r="B14" s="5"/>
      <c r="C14" s="5"/>
      <c r="D14" s="5"/>
      <c r="E14" s="5"/>
      <c r="F14" s="5"/>
      <c r="G14" s="5"/>
      <c r="H14" s="5"/>
      <c r="I14" s="5"/>
      <c r="J14" s="5"/>
      <c r="K14" s="5"/>
    </row>
    <row r="15" spans="1:11">
      <c r="A15" s="5"/>
      <c r="B15" s="5"/>
      <c r="C15" s="5"/>
      <c r="D15" s="5"/>
      <c r="E15" s="5"/>
      <c r="F15" s="5"/>
      <c r="G15" s="61" t="s">
        <v>50</v>
      </c>
      <c r="H15" s="61"/>
      <c r="I15" s="61"/>
      <c r="J15" s="61"/>
      <c r="K15" s="61"/>
    </row>
    <row r="16" spans="1:11">
      <c r="A16" s="5"/>
      <c r="B16" s="5"/>
      <c r="C16" s="5"/>
      <c r="D16" s="5"/>
      <c r="E16" s="5"/>
      <c r="F16" s="5"/>
      <c r="G16" s="21" t="s">
        <v>43</v>
      </c>
      <c r="H16" s="24" t="s">
        <v>44</v>
      </c>
      <c r="I16" s="24" t="s">
        <v>45</v>
      </c>
      <c r="J16" s="24" t="s">
        <v>46</v>
      </c>
      <c r="K16" s="24" t="s">
        <v>47</v>
      </c>
    </row>
    <row r="17" spans="1:11">
      <c r="A17" s="5"/>
      <c r="B17" s="5"/>
      <c r="C17" s="5"/>
      <c r="D17" s="5"/>
      <c r="E17" s="5"/>
      <c r="F17" s="5"/>
      <c r="G17" s="5">
        <v>1</v>
      </c>
      <c r="H17" s="5">
        <v>6</v>
      </c>
      <c r="I17" s="5">
        <v>0</v>
      </c>
      <c r="J17" s="5">
        <v>90</v>
      </c>
      <c r="K17" s="5">
        <f>(H17+I17+J17)</f>
        <v>96</v>
      </c>
    </row>
    <row r="18" spans="1:11">
      <c r="A18" s="5"/>
      <c r="B18" s="5"/>
      <c r="C18" s="5"/>
      <c r="D18" s="5"/>
      <c r="E18" s="5"/>
      <c r="F18" s="5"/>
      <c r="G18" s="5">
        <v>2</v>
      </c>
      <c r="H18" s="5">
        <v>4</v>
      </c>
      <c r="I18" s="5">
        <v>0</v>
      </c>
      <c r="J18" s="5">
        <v>43</v>
      </c>
      <c r="K18" s="5">
        <f t="shared" ref="K18:K19" si="9">(H18+I18+J18)</f>
        <v>47</v>
      </c>
    </row>
    <row r="19" spans="1:11">
      <c r="A19" s="5"/>
      <c r="B19" s="5"/>
      <c r="C19" s="5"/>
      <c r="D19" s="5"/>
      <c r="E19" s="5"/>
      <c r="F19" s="5"/>
      <c r="G19" s="25" t="s">
        <v>47</v>
      </c>
      <c r="H19" s="5">
        <f>(H17+H18)</f>
        <v>10</v>
      </c>
      <c r="I19" s="5">
        <f t="shared" ref="I19:J19" si="10">(I17+I18)</f>
        <v>0</v>
      </c>
      <c r="J19" s="5">
        <f t="shared" si="10"/>
        <v>133</v>
      </c>
      <c r="K19" s="5">
        <f t="shared" si="9"/>
        <v>143</v>
      </c>
    </row>
    <row r="20" spans="1:11">
      <c r="A20" s="5"/>
      <c r="B20" s="5"/>
      <c r="C20" s="5"/>
      <c r="D20" s="5"/>
      <c r="E20" s="5"/>
      <c r="F20" s="5"/>
      <c r="G20" s="25" t="s">
        <v>48</v>
      </c>
      <c r="H20" s="25">
        <f>(H19*100)/143</f>
        <v>6.9930069930069934</v>
      </c>
      <c r="I20" s="25">
        <f t="shared" ref="I20:J20" si="11">(I19*100)/143</f>
        <v>0</v>
      </c>
      <c r="J20" s="25">
        <f t="shared" si="11"/>
        <v>93.006993006993014</v>
      </c>
      <c r="K20" s="25">
        <f>(K19*100)/143</f>
        <v>100</v>
      </c>
    </row>
    <row r="21" spans="1:11">
      <c r="A21" s="5"/>
      <c r="B21" s="5"/>
      <c r="C21" s="5"/>
      <c r="D21" s="5"/>
      <c r="E21" s="5"/>
      <c r="F21" s="5"/>
      <c r="G21" s="5"/>
      <c r="H21" s="5"/>
      <c r="I21" s="5"/>
      <c r="J21" s="5"/>
      <c r="K21" s="5"/>
    </row>
    <row r="22" spans="1:11">
      <c r="A22" s="5"/>
      <c r="B22" s="5"/>
      <c r="C22" s="5"/>
      <c r="D22" s="5"/>
      <c r="E22" s="5"/>
      <c r="F22" s="5"/>
      <c r="G22" s="61" t="s">
        <v>51</v>
      </c>
      <c r="H22" s="61"/>
      <c r="I22" s="61"/>
      <c r="J22" s="61"/>
      <c r="K22" s="61"/>
    </row>
    <row r="23" spans="1:11">
      <c r="A23" s="5"/>
      <c r="B23" s="5"/>
      <c r="C23" s="5"/>
      <c r="D23" s="5"/>
      <c r="E23" s="5"/>
      <c r="F23" s="5"/>
      <c r="G23" s="21" t="s">
        <v>43</v>
      </c>
      <c r="H23" s="24" t="s">
        <v>44</v>
      </c>
      <c r="I23" s="24" t="s">
        <v>45</v>
      </c>
      <c r="J23" s="24" t="s">
        <v>46</v>
      </c>
      <c r="K23" s="24" t="s">
        <v>47</v>
      </c>
    </row>
    <row r="24" spans="1:11">
      <c r="A24" s="5"/>
      <c r="B24" s="5"/>
      <c r="C24" s="5"/>
      <c r="D24" s="5"/>
      <c r="E24" s="5"/>
      <c r="F24" s="5"/>
      <c r="G24" s="5">
        <v>1</v>
      </c>
      <c r="H24" s="5">
        <v>6</v>
      </c>
      <c r="I24" s="5">
        <v>21</v>
      </c>
      <c r="J24" s="5">
        <v>1</v>
      </c>
      <c r="K24" s="5">
        <f>(H24+I24+J24)</f>
        <v>28</v>
      </c>
    </row>
    <row r="25" spans="1:11">
      <c r="A25" s="5"/>
      <c r="B25" s="5"/>
      <c r="C25" s="5"/>
      <c r="D25" s="5"/>
      <c r="E25" s="5"/>
      <c r="F25" s="5"/>
      <c r="G25" s="5">
        <v>2</v>
      </c>
      <c r="H25" s="5">
        <v>14</v>
      </c>
      <c r="I25" s="5">
        <v>85</v>
      </c>
      <c r="J25" s="5">
        <v>5</v>
      </c>
      <c r="K25" s="5">
        <f t="shared" ref="K25:K26" si="12">(H25+I25+J25)</f>
        <v>104</v>
      </c>
    </row>
    <row r="26" spans="1:11">
      <c r="A26" s="5"/>
      <c r="B26" s="5"/>
      <c r="C26" s="5"/>
      <c r="D26" s="5"/>
      <c r="E26" s="5"/>
      <c r="F26" s="5"/>
      <c r="G26" s="25" t="s">
        <v>47</v>
      </c>
      <c r="H26" s="5">
        <f>(H24+H25)</f>
        <v>20</v>
      </c>
      <c r="I26" s="5">
        <f t="shared" ref="I26:J26" si="13">(I24+I25)</f>
        <v>106</v>
      </c>
      <c r="J26" s="5">
        <f t="shared" si="13"/>
        <v>6</v>
      </c>
      <c r="K26" s="5">
        <f t="shared" si="12"/>
        <v>132</v>
      </c>
    </row>
    <row r="27" spans="1:11">
      <c r="A27" s="5"/>
      <c r="B27" s="5"/>
      <c r="C27" s="5"/>
      <c r="D27" s="5"/>
      <c r="E27" s="5"/>
      <c r="F27" s="5"/>
      <c r="G27" s="25" t="s">
        <v>48</v>
      </c>
      <c r="H27" s="25">
        <f>(H26*100)/132</f>
        <v>15.151515151515152</v>
      </c>
      <c r="I27" s="25">
        <f t="shared" ref="I27:K27" si="14">(I26*100)/132</f>
        <v>80.303030303030297</v>
      </c>
      <c r="J27" s="25">
        <f t="shared" si="14"/>
        <v>4.5454545454545459</v>
      </c>
      <c r="K27" s="25">
        <f t="shared" si="14"/>
        <v>100</v>
      </c>
    </row>
  </sheetData>
  <mergeCells count="6">
    <mergeCell ref="G22:K22"/>
    <mergeCell ref="A1:E1"/>
    <mergeCell ref="F1:F6"/>
    <mergeCell ref="G1:K1"/>
    <mergeCell ref="G8:K8"/>
    <mergeCell ref="G15:K1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52D8D-E232-2E48-A638-715A402A6A50}">
  <dimension ref="A1:E104"/>
  <sheetViews>
    <sheetView workbookViewId="0">
      <selection sqref="A1:A3"/>
    </sheetView>
  </sheetViews>
  <sheetFormatPr baseColWidth="10" defaultRowHeight="15.75"/>
  <cols>
    <col min="1" max="1" width="18.375" customWidth="1"/>
    <col min="2" max="2" width="13.625" customWidth="1"/>
    <col min="3" max="3" width="15" customWidth="1"/>
  </cols>
  <sheetData>
    <row r="1" spans="1:5">
      <c r="A1" s="60" t="s">
        <v>28</v>
      </c>
      <c r="B1" s="61" t="s">
        <v>29</v>
      </c>
      <c r="C1" s="61"/>
      <c r="D1" s="61"/>
      <c r="E1" s="61"/>
    </row>
    <row r="2" spans="1:5">
      <c r="A2" s="60"/>
      <c r="B2" s="73" t="s">
        <v>30</v>
      </c>
      <c r="C2" s="73"/>
      <c r="D2" s="73" t="s">
        <v>31</v>
      </c>
      <c r="E2" s="73"/>
    </row>
    <row r="3" spans="1:5">
      <c r="A3" s="60"/>
      <c r="B3" s="73"/>
      <c r="C3" s="73"/>
      <c r="D3" s="73"/>
      <c r="E3" s="73"/>
    </row>
    <row r="4" spans="1:5">
      <c r="A4" s="3" t="s">
        <v>6</v>
      </c>
      <c r="B4" s="1" t="s">
        <v>11</v>
      </c>
      <c r="C4" s="1" t="s">
        <v>12</v>
      </c>
      <c r="D4" s="2" t="s">
        <v>11</v>
      </c>
      <c r="E4" s="1" t="s">
        <v>12</v>
      </c>
    </row>
    <row r="5" spans="1:5">
      <c r="A5" s="5">
        <v>9.24</v>
      </c>
      <c r="B5" s="5">
        <v>8.6300000000000008</v>
      </c>
      <c r="C5" s="5">
        <v>7.71</v>
      </c>
      <c r="D5" s="5">
        <v>9.36</v>
      </c>
      <c r="E5" s="5">
        <v>10.81</v>
      </c>
    </row>
    <row r="6" spans="1:5">
      <c r="A6" s="5">
        <v>11.39</v>
      </c>
      <c r="B6" s="5">
        <v>10.74</v>
      </c>
      <c r="C6" s="5">
        <v>4.96</v>
      </c>
      <c r="D6" s="5">
        <v>9.94</v>
      </c>
      <c r="E6" s="5">
        <v>7.32</v>
      </c>
    </row>
    <row r="7" spans="1:5">
      <c r="A7" s="5">
        <v>10.92</v>
      </c>
      <c r="B7" s="5">
        <v>9.34</v>
      </c>
      <c r="C7" s="5">
        <v>7.61</v>
      </c>
      <c r="D7" s="5">
        <v>11.27</v>
      </c>
      <c r="E7" s="5">
        <v>6.54</v>
      </c>
    </row>
    <row r="8" spans="1:5">
      <c r="A8" s="5">
        <v>6.58</v>
      </c>
      <c r="B8" s="5">
        <v>10.38</v>
      </c>
      <c r="C8" s="5">
        <v>5.67</v>
      </c>
      <c r="D8" s="5">
        <v>10.51</v>
      </c>
      <c r="E8" s="5">
        <v>5.3</v>
      </c>
    </row>
    <row r="9" spans="1:5">
      <c r="A9" s="5">
        <v>9.02</v>
      </c>
      <c r="B9" s="5">
        <v>9.07</v>
      </c>
      <c r="C9" s="5">
        <v>7.66</v>
      </c>
      <c r="D9" s="5">
        <v>9.5500000000000007</v>
      </c>
      <c r="E9" s="5">
        <v>6.79</v>
      </c>
    </row>
    <row r="10" spans="1:5">
      <c r="A10" s="5">
        <v>7.37</v>
      </c>
      <c r="B10" s="5">
        <v>10.050000000000001</v>
      </c>
      <c r="C10" s="5">
        <v>5.6</v>
      </c>
      <c r="D10" s="5">
        <v>8.86</v>
      </c>
      <c r="E10" s="5">
        <v>7.24</v>
      </c>
    </row>
    <row r="11" spans="1:5">
      <c r="A11" s="5">
        <v>5.34</v>
      </c>
      <c r="B11" s="5">
        <v>11.42</v>
      </c>
      <c r="C11" s="5">
        <v>8.02</v>
      </c>
      <c r="D11" s="5">
        <v>10.76</v>
      </c>
      <c r="E11" s="5">
        <v>6.02</v>
      </c>
    </row>
    <row r="12" spans="1:5">
      <c r="A12" s="5">
        <v>10.08</v>
      </c>
      <c r="B12" s="5">
        <v>13.9</v>
      </c>
      <c r="C12" s="5">
        <v>8.89</v>
      </c>
      <c r="D12" s="5">
        <v>12.49</v>
      </c>
      <c r="E12" s="5">
        <v>7.32</v>
      </c>
    </row>
    <row r="13" spans="1:5">
      <c r="A13" s="5">
        <v>10.52</v>
      </c>
      <c r="B13" s="5">
        <v>9.41</v>
      </c>
      <c r="C13" s="5">
        <v>6.19</v>
      </c>
      <c r="D13" s="5">
        <v>7.15</v>
      </c>
      <c r="E13" s="5">
        <v>7.45</v>
      </c>
    </row>
    <row r="14" spans="1:5">
      <c r="A14" s="5">
        <v>10.43</v>
      </c>
      <c r="B14" s="5">
        <v>10.53</v>
      </c>
      <c r="C14" s="5">
        <v>10.98</v>
      </c>
      <c r="D14" s="5">
        <v>8.93</v>
      </c>
      <c r="E14" s="5">
        <v>6.29</v>
      </c>
    </row>
    <row r="15" spans="1:5">
      <c r="A15" s="5">
        <v>12.82</v>
      </c>
      <c r="B15" s="5">
        <v>10.55</v>
      </c>
      <c r="C15" s="5">
        <v>9.1300000000000008</v>
      </c>
      <c r="D15" s="5">
        <v>8.93</v>
      </c>
      <c r="E15" s="5">
        <v>4.74</v>
      </c>
    </row>
    <row r="16" spans="1:5">
      <c r="A16" s="5">
        <v>10.88</v>
      </c>
      <c r="B16" s="5">
        <v>11.8</v>
      </c>
      <c r="C16" s="5">
        <v>10.42</v>
      </c>
      <c r="D16" s="5">
        <v>6.36</v>
      </c>
      <c r="E16" s="5">
        <v>4.3099999999999996</v>
      </c>
    </row>
    <row r="17" spans="1:5">
      <c r="A17" s="5">
        <v>9.77</v>
      </c>
      <c r="B17" s="5">
        <v>10.3</v>
      </c>
      <c r="C17" s="5">
        <v>4.71</v>
      </c>
      <c r="D17" s="5">
        <v>7.46</v>
      </c>
      <c r="E17" s="5">
        <v>4.82</v>
      </c>
    </row>
    <row r="18" spans="1:5">
      <c r="A18" s="5">
        <v>12.34</v>
      </c>
      <c r="B18" s="5">
        <v>10.61</v>
      </c>
      <c r="C18" s="5">
        <v>7.5</v>
      </c>
      <c r="D18" s="5">
        <v>10.199999999999999</v>
      </c>
      <c r="E18" s="5">
        <v>6.62</v>
      </c>
    </row>
    <row r="19" spans="1:5">
      <c r="A19" s="5">
        <v>10.4</v>
      </c>
      <c r="B19" s="5">
        <v>8.2899999999999991</v>
      </c>
      <c r="C19" s="5">
        <v>7.16</v>
      </c>
      <c r="D19" s="5">
        <v>10.69</v>
      </c>
      <c r="E19" s="5">
        <v>7.09</v>
      </c>
    </row>
    <row r="20" spans="1:5">
      <c r="A20" s="5">
        <v>7.64</v>
      </c>
      <c r="B20" s="5">
        <v>10.75</v>
      </c>
      <c r="C20" s="5">
        <v>9.0399999999999991</v>
      </c>
      <c r="D20" s="5">
        <v>8.76</v>
      </c>
      <c r="E20" s="5">
        <v>6.73</v>
      </c>
    </row>
    <row r="21" spans="1:5">
      <c r="A21" s="5">
        <v>10.62</v>
      </c>
      <c r="B21" s="5">
        <v>6.55</v>
      </c>
      <c r="C21" s="5">
        <v>11.35</v>
      </c>
      <c r="D21" s="5">
        <v>8.75</v>
      </c>
      <c r="E21" s="5">
        <v>5.35</v>
      </c>
    </row>
    <row r="22" spans="1:5">
      <c r="A22" s="5">
        <v>10.91</v>
      </c>
      <c r="B22" s="5">
        <v>11.35</v>
      </c>
      <c r="C22" s="5">
        <v>6.4</v>
      </c>
      <c r="D22" s="5">
        <v>9.77</v>
      </c>
      <c r="E22" s="5">
        <v>5.4</v>
      </c>
    </row>
    <row r="23" spans="1:5">
      <c r="A23" s="5">
        <v>10.9</v>
      </c>
      <c r="B23" s="5">
        <v>7.42</v>
      </c>
      <c r="C23" s="5">
        <v>5.41</v>
      </c>
      <c r="D23" s="5">
        <v>10.78</v>
      </c>
      <c r="E23" s="5">
        <v>4.5199999999999996</v>
      </c>
    </row>
    <row r="24" spans="1:5">
      <c r="A24" s="5">
        <v>8.81</v>
      </c>
      <c r="B24" s="5">
        <v>11.46</v>
      </c>
      <c r="C24" s="5">
        <v>4.6399999999999997</v>
      </c>
      <c r="D24" s="5">
        <v>8.2899999999999991</v>
      </c>
      <c r="E24" s="5">
        <v>6.54</v>
      </c>
    </row>
    <row r="25" spans="1:5">
      <c r="A25" s="5">
        <v>11.1</v>
      </c>
      <c r="B25" s="5">
        <v>8.15</v>
      </c>
      <c r="C25" s="5">
        <v>10.52</v>
      </c>
      <c r="D25" s="5">
        <v>7.7</v>
      </c>
      <c r="E25" s="5">
        <v>6.2</v>
      </c>
    </row>
    <row r="26" spans="1:5">
      <c r="A26" s="5">
        <v>8.7100000000000009</v>
      </c>
      <c r="B26" s="5">
        <v>8.44</v>
      </c>
      <c r="C26" s="5">
        <v>6.64</v>
      </c>
      <c r="D26" s="5">
        <v>11.57</v>
      </c>
      <c r="E26" s="5">
        <v>6.55</v>
      </c>
    </row>
    <row r="27" spans="1:5">
      <c r="A27" s="5">
        <v>9.43</v>
      </c>
      <c r="B27" s="5">
        <v>11.66</v>
      </c>
      <c r="C27" s="5">
        <v>10.199999999999999</v>
      </c>
      <c r="D27" s="5">
        <v>9.0299999999999994</v>
      </c>
      <c r="E27" s="5">
        <v>3.75</v>
      </c>
    </row>
    <row r="28" spans="1:5">
      <c r="A28" s="5">
        <v>8.2899999999999991</v>
      </c>
      <c r="B28" s="5">
        <v>10.59</v>
      </c>
      <c r="C28" s="5">
        <v>7.33</v>
      </c>
      <c r="D28" s="5">
        <v>10.38</v>
      </c>
      <c r="E28" s="5">
        <v>4.51</v>
      </c>
    </row>
    <row r="29" spans="1:5">
      <c r="A29" s="5">
        <v>10.220000000000001</v>
      </c>
      <c r="B29" s="5">
        <v>9.89</v>
      </c>
      <c r="C29" s="5">
        <v>9.44</v>
      </c>
      <c r="D29" s="5">
        <v>9.4</v>
      </c>
      <c r="E29" s="5">
        <v>7</v>
      </c>
    </row>
    <row r="30" spans="1:5">
      <c r="A30" s="5">
        <v>10.23</v>
      </c>
      <c r="B30" s="5">
        <v>10.91</v>
      </c>
      <c r="C30" s="5">
        <v>12.05</v>
      </c>
      <c r="D30" s="5">
        <v>9.08</v>
      </c>
      <c r="E30" s="5">
        <v>5.03</v>
      </c>
    </row>
    <row r="31" spans="1:5">
      <c r="A31" s="5">
        <v>9.89</v>
      </c>
      <c r="B31" s="5">
        <v>10.59</v>
      </c>
      <c r="C31" s="5">
        <v>7.95</v>
      </c>
      <c r="D31" s="5">
        <v>8.76</v>
      </c>
      <c r="E31" s="5">
        <v>3.98</v>
      </c>
    </row>
    <row r="32" spans="1:5">
      <c r="A32" s="5">
        <v>8.48</v>
      </c>
      <c r="B32" s="5">
        <v>12.18</v>
      </c>
      <c r="C32" s="5">
        <v>3.9</v>
      </c>
      <c r="D32" s="5">
        <v>8.91</v>
      </c>
      <c r="E32" s="5">
        <v>6.02</v>
      </c>
    </row>
    <row r="33" spans="1:5">
      <c r="A33" s="5">
        <v>8.15</v>
      </c>
      <c r="B33" s="5">
        <v>11.54</v>
      </c>
      <c r="C33" s="5">
        <v>7.17</v>
      </c>
      <c r="D33" s="5">
        <v>9.67</v>
      </c>
      <c r="E33" s="5">
        <v>6.36</v>
      </c>
    </row>
    <row r="34" spans="1:5">
      <c r="A34" s="5">
        <v>11.02</v>
      </c>
      <c r="B34" s="5">
        <v>10.56</v>
      </c>
      <c r="C34" s="5">
        <v>8.07</v>
      </c>
      <c r="D34" s="5">
        <v>13.66</v>
      </c>
      <c r="E34" s="5">
        <v>9.41</v>
      </c>
    </row>
    <row r="35" spans="1:5">
      <c r="A35" s="5">
        <v>10.59</v>
      </c>
      <c r="B35" s="5">
        <v>11.3</v>
      </c>
      <c r="C35" s="5">
        <v>7.29</v>
      </c>
      <c r="D35" s="5">
        <v>9.31</v>
      </c>
      <c r="E35" s="5">
        <v>8.32</v>
      </c>
    </row>
    <row r="36" spans="1:5">
      <c r="A36" s="5">
        <v>10.29</v>
      </c>
      <c r="B36" s="5">
        <v>9.3800000000000008</v>
      </c>
      <c r="C36" s="5">
        <v>4.88</v>
      </c>
      <c r="D36" s="5">
        <v>9.86</v>
      </c>
      <c r="E36" s="5">
        <v>7.34</v>
      </c>
    </row>
    <row r="37" spans="1:5">
      <c r="A37" s="5">
        <v>10.31</v>
      </c>
      <c r="B37" s="5">
        <v>8.11</v>
      </c>
      <c r="C37" s="5">
        <v>5.96</v>
      </c>
      <c r="D37" s="5">
        <v>9.49</v>
      </c>
      <c r="E37" s="5">
        <v>5.55</v>
      </c>
    </row>
    <row r="38" spans="1:5">
      <c r="A38" s="5">
        <v>8.31</v>
      </c>
      <c r="B38" s="5">
        <v>10.88</v>
      </c>
      <c r="C38" s="5">
        <v>5.42</v>
      </c>
      <c r="D38" s="5">
        <v>8.8800000000000008</v>
      </c>
      <c r="E38" s="5">
        <v>7.1</v>
      </c>
    </row>
    <row r="39" spans="1:5">
      <c r="A39" s="5">
        <v>7.1</v>
      </c>
      <c r="B39" s="5">
        <v>9.3800000000000008</v>
      </c>
      <c r="C39" s="5">
        <v>8.65</v>
      </c>
      <c r="D39" s="5">
        <v>10.14</v>
      </c>
      <c r="E39" s="5">
        <v>4.83</v>
      </c>
    </row>
    <row r="40" spans="1:5">
      <c r="A40" s="5">
        <v>7.56</v>
      </c>
      <c r="B40" s="5">
        <v>10.130000000000001</v>
      </c>
      <c r="C40" s="5">
        <v>5.85</v>
      </c>
      <c r="D40" s="5">
        <v>9.25</v>
      </c>
      <c r="E40" s="5">
        <v>5.89</v>
      </c>
    </row>
    <row r="41" spans="1:5">
      <c r="A41" s="5">
        <v>9.9</v>
      </c>
      <c r="B41" s="5">
        <v>10.72</v>
      </c>
      <c r="C41" s="5">
        <v>6.51</v>
      </c>
      <c r="D41" s="5">
        <v>9.3699999999999992</v>
      </c>
      <c r="E41" s="5">
        <v>4.88</v>
      </c>
    </row>
    <row r="42" spans="1:5">
      <c r="A42" s="5">
        <v>8.6300000000000008</v>
      </c>
      <c r="B42" s="5">
        <v>10.46</v>
      </c>
      <c r="C42" s="5">
        <v>6.7</v>
      </c>
      <c r="D42" s="5">
        <v>9.59</v>
      </c>
      <c r="E42" s="5">
        <v>5.72</v>
      </c>
    </row>
    <row r="43" spans="1:5">
      <c r="A43" s="5">
        <v>9.8800000000000008</v>
      </c>
      <c r="B43" s="5">
        <v>11.37</v>
      </c>
      <c r="C43" s="5">
        <v>3.76</v>
      </c>
      <c r="D43" s="5">
        <v>9.2100000000000009</v>
      </c>
      <c r="E43" s="5">
        <v>7.72</v>
      </c>
    </row>
    <row r="44" spans="1:5">
      <c r="A44" s="5">
        <v>9.98</v>
      </c>
      <c r="B44" s="5">
        <v>6.96</v>
      </c>
      <c r="C44" s="5">
        <v>8.1999999999999993</v>
      </c>
      <c r="D44" s="5">
        <v>8.6300000000000008</v>
      </c>
      <c r="E44" s="5">
        <v>5.8</v>
      </c>
    </row>
    <row r="45" spans="1:5">
      <c r="A45" s="5">
        <v>8.5299999999999994</v>
      </c>
      <c r="B45" s="5">
        <v>11.05</v>
      </c>
      <c r="C45" s="5">
        <v>6.43</v>
      </c>
      <c r="D45" s="5">
        <v>11.26</v>
      </c>
      <c r="E45" s="5">
        <v>6.78</v>
      </c>
    </row>
    <row r="46" spans="1:5">
      <c r="A46" s="5">
        <v>7.5</v>
      </c>
      <c r="B46" s="5">
        <v>10.95</v>
      </c>
      <c r="C46" s="5">
        <v>3.73</v>
      </c>
      <c r="D46" s="5">
        <v>12.76</v>
      </c>
      <c r="E46" s="5">
        <v>6.19</v>
      </c>
    </row>
    <row r="47" spans="1:5">
      <c r="A47" s="5">
        <v>10.62</v>
      </c>
      <c r="B47" s="5">
        <v>9.1300000000000008</v>
      </c>
      <c r="C47" s="5">
        <v>6.91</v>
      </c>
      <c r="D47" s="5">
        <v>9.33</v>
      </c>
      <c r="E47" s="5">
        <v>5.79</v>
      </c>
    </row>
    <row r="48" spans="1:5">
      <c r="A48" s="5">
        <v>9.75</v>
      </c>
      <c r="B48" s="5">
        <v>7.95</v>
      </c>
      <c r="C48" s="5">
        <v>6.89</v>
      </c>
      <c r="D48" s="5">
        <v>8.06</v>
      </c>
      <c r="E48" s="5">
        <v>5.9</v>
      </c>
    </row>
    <row r="49" spans="1:5">
      <c r="A49" s="5">
        <v>9.0500000000000007</v>
      </c>
      <c r="B49" s="5">
        <v>11.42</v>
      </c>
      <c r="C49" s="5">
        <v>10.42</v>
      </c>
      <c r="D49" s="5">
        <v>11.35</v>
      </c>
      <c r="E49" s="5">
        <v>7.06</v>
      </c>
    </row>
    <row r="50" spans="1:5">
      <c r="A50" s="5">
        <v>9.44</v>
      </c>
      <c r="B50" s="5">
        <v>11.05</v>
      </c>
      <c r="C50" s="5">
        <v>8.5299999999999994</v>
      </c>
      <c r="D50" s="5">
        <v>11.48</v>
      </c>
      <c r="E50" s="5">
        <v>5.08</v>
      </c>
    </row>
    <row r="51" spans="1:5">
      <c r="A51" s="5">
        <v>7.92</v>
      </c>
      <c r="B51" s="5">
        <v>10.6</v>
      </c>
      <c r="C51" s="5">
        <v>7.15</v>
      </c>
      <c r="D51" s="5">
        <v>8.31</v>
      </c>
      <c r="E51" s="5">
        <v>5.49</v>
      </c>
    </row>
    <row r="52" spans="1:5">
      <c r="A52" s="5">
        <v>9.01</v>
      </c>
      <c r="B52" s="5">
        <v>9.94</v>
      </c>
      <c r="C52" s="5">
        <v>5.79</v>
      </c>
      <c r="D52" s="5">
        <v>7.83</v>
      </c>
      <c r="E52" s="5">
        <v>7.62</v>
      </c>
    </row>
    <row r="53" spans="1:5">
      <c r="A53" s="5">
        <v>5.36</v>
      </c>
      <c r="B53" s="5">
        <v>10.99</v>
      </c>
      <c r="C53" s="5">
        <v>5.75</v>
      </c>
      <c r="D53" s="5">
        <v>9.1999999999999993</v>
      </c>
      <c r="E53" s="5">
        <v>7.71</v>
      </c>
    </row>
    <row r="54" spans="1:5">
      <c r="A54" s="5">
        <v>11.48</v>
      </c>
      <c r="B54" s="5">
        <v>10.37</v>
      </c>
      <c r="C54" s="5">
        <v>9.94</v>
      </c>
      <c r="D54" s="5">
        <v>10.4</v>
      </c>
      <c r="E54" s="5">
        <v>6.77</v>
      </c>
    </row>
    <row r="55" spans="1:5">
      <c r="A55" s="5">
        <v>9.82</v>
      </c>
      <c r="B55" s="5">
        <v>9.6199999999999992</v>
      </c>
      <c r="C55" s="5">
        <v>7.41</v>
      </c>
      <c r="D55" s="5">
        <v>10.99</v>
      </c>
      <c r="E55" s="5">
        <v>4.22</v>
      </c>
    </row>
    <row r="56" spans="1:5">
      <c r="A56" s="5">
        <v>9.7100000000000009</v>
      </c>
      <c r="B56" s="5">
        <v>10.83</v>
      </c>
      <c r="C56" s="5">
        <v>6.16</v>
      </c>
      <c r="D56" s="5">
        <v>11.4</v>
      </c>
      <c r="E56" s="5">
        <v>8.14</v>
      </c>
    </row>
    <row r="57" spans="1:5">
      <c r="A57" s="5">
        <v>9.7200000000000006</v>
      </c>
      <c r="B57" s="5">
        <v>7.42</v>
      </c>
      <c r="C57" s="5">
        <v>7</v>
      </c>
      <c r="D57" s="5">
        <v>9.16</v>
      </c>
      <c r="E57" s="5">
        <v>6.76</v>
      </c>
    </row>
    <row r="58" spans="1:5">
      <c r="A58" s="5">
        <v>9.25</v>
      </c>
      <c r="B58" s="5">
        <v>11.79</v>
      </c>
      <c r="C58" s="5">
        <v>5.93</v>
      </c>
      <c r="D58" s="5">
        <v>9.6300000000000008</v>
      </c>
      <c r="E58" s="5">
        <v>6.66</v>
      </c>
    </row>
    <row r="59" spans="1:5">
      <c r="A59" s="5">
        <v>9.4</v>
      </c>
      <c r="B59" s="5">
        <v>12.3</v>
      </c>
      <c r="C59" s="5">
        <v>8.6</v>
      </c>
      <c r="D59" s="5">
        <v>11.12</v>
      </c>
      <c r="E59" s="5">
        <v>5.43</v>
      </c>
    </row>
    <row r="60" spans="1:5">
      <c r="A60" s="5">
        <v>12.34</v>
      </c>
      <c r="B60" s="5">
        <v>11.77</v>
      </c>
      <c r="C60" s="5">
        <v>5.07</v>
      </c>
      <c r="D60" s="5">
        <v>7.77</v>
      </c>
      <c r="E60" s="5">
        <v>5.96</v>
      </c>
    </row>
    <row r="61" spans="1:5">
      <c r="A61" s="5">
        <v>7.67</v>
      </c>
      <c r="B61" s="5">
        <v>9.15</v>
      </c>
      <c r="C61" s="5">
        <v>6.39</v>
      </c>
      <c r="D61" s="5">
        <v>11.32</v>
      </c>
      <c r="E61" s="5">
        <v>6.9</v>
      </c>
    </row>
    <row r="62" spans="1:5">
      <c r="A62" s="5">
        <v>9</v>
      </c>
      <c r="B62" s="5">
        <v>11.47</v>
      </c>
      <c r="C62" s="5">
        <v>5.79</v>
      </c>
      <c r="D62" s="5">
        <v>10.09</v>
      </c>
      <c r="E62" s="5">
        <v>5.44</v>
      </c>
    </row>
    <row r="63" spans="1:5">
      <c r="A63" s="5">
        <v>7.72</v>
      </c>
      <c r="B63" s="5">
        <v>10.42</v>
      </c>
      <c r="C63" s="5">
        <v>7.37</v>
      </c>
      <c r="D63" s="5">
        <v>8.32</v>
      </c>
      <c r="E63" s="5">
        <v>5.0599999999999996</v>
      </c>
    </row>
    <row r="64" spans="1:5">
      <c r="A64" s="5">
        <v>8.82</v>
      </c>
      <c r="B64" s="5">
        <v>10.039999999999999</v>
      </c>
      <c r="C64" s="5">
        <v>7.89</v>
      </c>
      <c r="D64" s="5">
        <v>11.93</v>
      </c>
      <c r="E64" s="5">
        <v>4.07</v>
      </c>
    </row>
    <row r="65" spans="1:5">
      <c r="A65" s="5">
        <v>10.18</v>
      </c>
      <c r="B65" s="5">
        <v>10.99</v>
      </c>
      <c r="C65" s="5">
        <v>6.91</v>
      </c>
      <c r="D65" s="5">
        <v>7.69</v>
      </c>
      <c r="E65" s="5">
        <v>7.15</v>
      </c>
    </row>
    <row r="66" spans="1:5">
      <c r="A66" s="5">
        <v>9.56</v>
      </c>
      <c r="B66" s="5">
        <v>10.11</v>
      </c>
      <c r="C66" s="5">
        <v>5.78</v>
      </c>
      <c r="D66" s="5">
        <v>9.4600000000000009</v>
      </c>
      <c r="E66" s="5">
        <v>5.32</v>
      </c>
    </row>
    <row r="67" spans="1:5">
      <c r="A67" s="5">
        <v>6.36</v>
      </c>
      <c r="B67" s="5">
        <v>10.98</v>
      </c>
      <c r="C67" s="5">
        <v>6.85</v>
      </c>
      <c r="D67" s="5">
        <v>9.85</v>
      </c>
      <c r="E67" s="5">
        <v>6.49</v>
      </c>
    </row>
    <row r="68" spans="1:5">
      <c r="A68" s="5">
        <v>8.19</v>
      </c>
      <c r="B68" s="5">
        <v>10.74</v>
      </c>
      <c r="C68" s="5">
        <v>6.73</v>
      </c>
      <c r="D68" s="5">
        <v>10.220000000000001</v>
      </c>
      <c r="E68" s="5">
        <v>5.22</v>
      </c>
    </row>
    <row r="69" spans="1:5">
      <c r="A69" s="5">
        <v>10.029999999999999</v>
      </c>
      <c r="B69" s="5">
        <v>10.48</v>
      </c>
      <c r="C69" s="5">
        <v>8.92</v>
      </c>
      <c r="D69" s="5">
        <v>8.35</v>
      </c>
      <c r="E69" s="5">
        <v>7.78</v>
      </c>
    </row>
    <row r="70" spans="1:5">
      <c r="A70" s="5">
        <v>8.08</v>
      </c>
      <c r="B70" s="5">
        <v>8.49</v>
      </c>
      <c r="C70" s="5">
        <v>6.36</v>
      </c>
      <c r="D70" s="5">
        <v>7.67</v>
      </c>
      <c r="E70" s="5">
        <v>7.8</v>
      </c>
    </row>
    <row r="71" spans="1:5">
      <c r="A71" s="5">
        <v>7.3</v>
      </c>
      <c r="B71" s="5">
        <v>6.84</v>
      </c>
      <c r="C71" s="5">
        <v>4.3899999999999997</v>
      </c>
      <c r="D71" s="5">
        <v>11.82</v>
      </c>
      <c r="E71" s="5">
        <v>5.43</v>
      </c>
    </row>
    <row r="72" spans="1:5">
      <c r="A72" s="5">
        <v>9.81</v>
      </c>
      <c r="B72" s="5">
        <v>9.17</v>
      </c>
      <c r="C72" s="5">
        <v>8.26</v>
      </c>
      <c r="D72" s="5">
        <v>10.42</v>
      </c>
      <c r="E72" s="5">
        <v>6.62</v>
      </c>
    </row>
    <row r="73" spans="1:5">
      <c r="A73" s="5">
        <v>10.76</v>
      </c>
      <c r="B73" s="5">
        <v>10.199999999999999</v>
      </c>
      <c r="C73" s="5">
        <v>4.25</v>
      </c>
      <c r="D73" s="5">
        <v>10.38</v>
      </c>
      <c r="E73" s="5">
        <v>5.5</v>
      </c>
    </row>
    <row r="74" spans="1:5">
      <c r="A74" s="5">
        <v>10.63</v>
      </c>
      <c r="B74" s="5">
        <v>11.8</v>
      </c>
      <c r="C74" s="5">
        <v>7.84</v>
      </c>
      <c r="D74" s="5">
        <v>12.96</v>
      </c>
      <c r="E74" s="5">
        <v>3.32</v>
      </c>
    </row>
    <row r="75" spans="1:5">
      <c r="A75" s="5">
        <v>10.11</v>
      </c>
      <c r="B75" s="5">
        <v>9.8699999999999992</v>
      </c>
      <c r="C75" s="5">
        <v>7.11</v>
      </c>
      <c r="D75" s="5">
        <v>10</v>
      </c>
      <c r="E75" s="5">
        <v>6.41</v>
      </c>
    </row>
    <row r="76" spans="1:5">
      <c r="A76" s="5">
        <v>8.85</v>
      </c>
      <c r="B76" s="5">
        <v>11.12</v>
      </c>
      <c r="C76" s="5">
        <v>9.26</v>
      </c>
      <c r="D76" s="5">
        <v>10.01</v>
      </c>
      <c r="E76" s="5">
        <v>5.95</v>
      </c>
    </row>
    <row r="77" spans="1:5">
      <c r="A77" s="5">
        <v>5.91</v>
      </c>
      <c r="B77" s="5">
        <v>8.4600000000000009</v>
      </c>
      <c r="C77" s="5">
        <v>7.32</v>
      </c>
      <c r="D77" s="5">
        <v>9.89</v>
      </c>
      <c r="E77" s="5">
        <v>5.31</v>
      </c>
    </row>
    <row r="78" spans="1:5">
      <c r="A78" s="5">
        <v>10.06</v>
      </c>
      <c r="B78" s="5">
        <v>8.25</v>
      </c>
      <c r="C78" s="5">
        <v>6.46</v>
      </c>
      <c r="D78" s="5">
        <v>8.7899999999999991</v>
      </c>
      <c r="E78" s="5">
        <v>7.62</v>
      </c>
    </row>
    <row r="79" spans="1:5">
      <c r="A79" s="5">
        <v>6.96</v>
      </c>
      <c r="B79" s="5">
        <v>7.74</v>
      </c>
      <c r="C79" s="5">
        <v>5.43</v>
      </c>
      <c r="D79" s="5">
        <v>7.96</v>
      </c>
      <c r="E79" s="5">
        <v>5.0599999999999996</v>
      </c>
    </row>
    <row r="80" spans="1:5">
      <c r="A80" s="5">
        <v>7.97</v>
      </c>
      <c r="B80" s="5">
        <v>10.16</v>
      </c>
      <c r="C80" s="5">
        <v>5.51</v>
      </c>
      <c r="D80" s="5">
        <v>8.1300000000000008</v>
      </c>
      <c r="E80" s="5">
        <v>7.03</v>
      </c>
    </row>
    <row r="81" spans="1:5">
      <c r="A81" s="5">
        <v>8.75</v>
      </c>
      <c r="B81" s="5">
        <v>11.94</v>
      </c>
      <c r="C81" s="5">
        <v>3.85</v>
      </c>
      <c r="D81" s="5">
        <v>10.029999999999999</v>
      </c>
      <c r="E81" s="5">
        <v>5.48</v>
      </c>
    </row>
    <row r="82" spans="1:5">
      <c r="A82" s="5">
        <v>10.97</v>
      </c>
      <c r="B82" s="5">
        <v>11.13</v>
      </c>
      <c r="C82" s="5">
        <v>5.8</v>
      </c>
      <c r="D82" s="5">
        <v>10.45</v>
      </c>
      <c r="E82" s="5">
        <v>8.15</v>
      </c>
    </row>
    <row r="83" spans="1:5">
      <c r="A83" s="5">
        <v>9.5299999999999994</v>
      </c>
      <c r="B83" s="5">
        <v>7.99</v>
      </c>
      <c r="C83" s="5">
        <v>9.66</v>
      </c>
      <c r="D83" s="5">
        <v>10.53</v>
      </c>
      <c r="E83" s="5">
        <v>3.44</v>
      </c>
    </row>
    <row r="84" spans="1:5">
      <c r="A84" s="5">
        <v>9.51</v>
      </c>
      <c r="B84" s="5">
        <v>10</v>
      </c>
      <c r="C84" s="5">
        <v>8.6300000000000008</v>
      </c>
      <c r="D84" s="5">
        <v>10.71</v>
      </c>
      <c r="E84" s="5">
        <v>7.09</v>
      </c>
    </row>
    <row r="85" spans="1:5">
      <c r="A85" s="5">
        <v>10.46</v>
      </c>
      <c r="B85" s="5">
        <v>8.17</v>
      </c>
      <c r="C85" s="5">
        <v>2.64</v>
      </c>
      <c r="D85" s="5">
        <v>11.7</v>
      </c>
      <c r="E85" s="5">
        <v>4.76</v>
      </c>
    </row>
    <row r="86" spans="1:5">
      <c r="A86" s="5">
        <v>10.67</v>
      </c>
      <c r="B86" s="5">
        <v>10.55</v>
      </c>
      <c r="C86" s="5">
        <v>7.68</v>
      </c>
      <c r="D86" s="5">
        <v>10.24</v>
      </c>
      <c r="E86" s="5">
        <v>6.09</v>
      </c>
    </row>
    <row r="87" spans="1:5">
      <c r="A87" s="5">
        <v>11.28</v>
      </c>
      <c r="B87" s="5">
        <v>12</v>
      </c>
      <c r="C87" s="5">
        <v>7.54</v>
      </c>
      <c r="D87" s="5">
        <v>11.94</v>
      </c>
      <c r="E87" s="5">
        <v>4.37</v>
      </c>
    </row>
    <row r="88" spans="1:5">
      <c r="A88" s="5">
        <v>10.89</v>
      </c>
      <c r="B88" s="5">
        <v>10.53</v>
      </c>
      <c r="C88" s="5">
        <v>3.59</v>
      </c>
      <c r="D88" s="5">
        <v>8.9</v>
      </c>
      <c r="E88" s="5">
        <v>7.51</v>
      </c>
    </row>
    <row r="89" spans="1:5">
      <c r="A89" s="5">
        <v>8.67</v>
      </c>
      <c r="B89" s="5">
        <v>10.55</v>
      </c>
      <c r="C89" s="5">
        <v>3.17</v>
      </c>
      <c r="D89" s="5">
        <v>10.15</v>
      </c>
      <c r="E89" s="5">
        <v>6.15</v>
      </c>
    </row>
    <row r="90" spans="1:5">
      <c r="A90" s="5">
        <v>8.8800000000000008</v>
      </c>
      <c r="B90" s="5">
        <v>8.2799999999999994</v>
      </c>
      <c r="C90" s="5">
        <v>4.08</v>
      </c>
      <c r="D90" s="5">
        <v>9.61</v>
      </c>
      <c r="E90" s="5">
        <v>6.59</v>
      </c>
    </row>
    <row r="91" spans="1:5">
      <c r="A91" s="5">
        <v>10.41</v>
      </c>
      <c r="B91" s="5">
        <v>8.91</v>
      </c>
      <c r="C91" s="5">
        <v>5.16</v>
      </c>
      <c r="D91" s="5">
        <v>10.36</v>
      </c>
      <c r="E91" s="5">
        <v>4.12</v>
      </c>
    </row>
    <row r="92" spans="1:5">
      <c r="A92" s="5">
        <v>9.89</v>
      </c>
      <c r="B92" s="5">
        <v>7.09</v>
      </c>
      <c r="C92" s="5">
        <v>3.71</v>
      </c>
      <c r="D92" s="5">
        <v>11.01</v>
      </c>
      <c r="E92" s="5">
        <v>7.06</v>
      </c>
    </row>
    <row r="93" spans="1:5">
      <c r="A93" s="5">
        <v>7.93</v>
      </c>
      <c r="B93" s="5">
        <v>11.91</v>
      </c>
      <c r="C93" s="5">
        <v>4.28</v>
      </c>
      <c r="D93" s="5">
        <v>8.7200000000000006</v>
      </c>
      <c r="E93" s="5">
        <v>4.21</v>
      </c>
    </row>
    <row r="94" spans="1:5">
      <c r="A94" s="5">
        <v>9.82</v>
      </c>
      <c r="B94" s="5">
        <v>12.33</v>
      </c>
      <c r="C94" s="5">
        <v>8.77</v>
      </c>
      <c r="D94" s="5">
        <v>8.98</v>
      </c>
      <c r="E94" s="5">
        <v>7.04</v>
      </c>
    </row>
    <row r="95" spans="1:5">
      <c r="A95" s="5">
        <v>7.88</v>
      </c>
      <c r="B95" s="5">
        <v>10.76</v>
      </c>
      <c r="C95" s="5">
        <v>6.13</v>
      </c>
      <c r="D95" s="5">
        <v>10.34</v>
      </c>
      <c r="E95" s="5">
        <v>7.53</v>
      </c>
    </row>
    <row r="96" spans="1:5">
      <c r="A96" s="5">
        <v>9.3000000000000007</v>
      </c>
      <c r="B96" s="5">
        <v>5.7</v>
      </c>
      <c r="C96" s="5">
        <v>4.99</v>
      </c>
      <c r="D96" s="5">
        <v>8.36</v>
      </c>
      <c r="E96" s="5">
        <v>6.57</v>
      </c>
    </row>
    <row r="97" spans="1:5">
      <c r="A97" s="5">
        <v>8.58</v>
      </c>
      <c r="B97" s="5">
        <v>10.14</v>
      </c>
      <c r="C97" s="5">
        <v>7.87</v>
      </c>
      <c r="D97" s="5">
        <v>9.36</v>
      </c>
      <c r="E97" s="5">
        <v>7.74</v>
      </c>
    </row>
    <row r="98" spans="1:5">
      <c r="A98" s="5">
        <v>8.8800000000000008</v>
      </c>
      <c r="B98" s="5">
        <v>9.32</v>
      </c>
      <c r="C98" s="5">
        <v>6.26</v>
      </c>
      <c r="D98" s="5">
        <v>8.17</v>
      </c>
      <c r="E98" s="5">
        <v>6.59</v>
      </c>
    </row>
    <row r="99" spans="1:5">
      <c r="A99" s="5">
        <v>8.23</v>
      </c>
      <c r="B99" s="5">
        <v>13.11</v>
      </c>
      <c r="C99" s="5">
        <v>4.34</v>
      </c>
      <c r="D99" s="5">
        <v>9.82</v>
      </c>
      <c r="E99" s="5">
        <v>6.63</v>
      </c>
    </row>
    <row r="100" spans="1:5">
      <c r="A100" s="5">
        <v>10.46</v>
      </c>
      <c r="B100" s="5">
        <v>10.84</v>
      </c>
      <c r="C100" s="5">
        <v>3.49</v>
      </c>
      <c r="D100" s="5">
        <v>10.67</v>
      </c>
      <c r="E100" s="5">
        <v>5.69</v>
      </c>
    </row>
    <row r="101" spans="1:5">
      <c r="A101" s="5">
        <v>6.54</v>
      </c>
      <c r="B101" s="5">
        <v>11.05</v>
      </c>
      <c r="C101" s="5">
        <v>4.91</v>
      </c>
      <c r="D101" s="5">
        <v>10.029999999999999</v>
      </c>
      <c r="E101" s="5">
        <v>4.1100000000000003</v>
      </c>
    </row>
    <row r="102" spans="1:5">
      <c r="A102" s="5">
        <v>9.16</v>
      </c>
      <c r="B102" s="5">
        <v>11.86</v>
      </c>
      <c r="C102" s="5">
        <v>4.5599999999999996</v>
      </c>
      <c r="D102" s="5">
        <v>10.33</v>
      </c>
      <c r="E102" s="5">
        <v>5.07</v>
      </c>
    </row>
    <row r="103" spans="1:5">
      <c r="A103" s="5">
        <v>8.85</v>
      </c>
      <c r="B103" s="5">
        <v>11.11</v>
      </c>
      <c r="C103" s="5">
        <v>5.2</v>
      </c>
      <c r="D103" s="5">
        <v>10.44</v>
      </c>
      <c r="E103" s="5">
        <v>6.34</v>
      </c>
    </row>
    <row r="104" spans="1:5">
      <c r="A104" s="5">
        <v>10.26</v>
      </c>
      <c r="B104" s="5">
        <v>8.9600000000000009</v>
      </c>
      <c r="C104" s="5">
        <v>4.79</v>
      </c>
      <c r="D104" s="5">
        <v>11.05</v>
      </c>
      <c r="E104" s="5">
        <v>6.03</v>
      </c>
    </row>
  </sheetData>
  <mergeCells count="4">
    <mergeCell ref="A1:A3"/>
    <mergeCell ref="B1:E1"/>
    <mergeCell ref="B2:C3"/>
    <mergeCell ref="D2:E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7B3AC-F149-A042-A3B4-E301D5AE0F8E}">
  <dimension ref="A1:Q6"/>
  <sheetViews>
    <sheetView workbookViewId="0">
      <selection sqref="A1:A3"/>
    </sheetView>
  </sheetViews>
  <sheetFormatPr baseColWidth="10" defaultRowHeight="15.75"/>
  <cols>
    <col min="1" max="1" width="30.875" customWidth="1"/>
  </cols>
  <sheetData>
    <row r="1" spans="1:17">
      <c r="A1" s="67" t="s">
        <v>36</v>
      </c>
      <c r="B1" s="61" t="s">
        <v>37</v>
      </c>
      <c r="C1" s="61"/>
      <c r="D1" s="61"/>
      <c r="E1" s="61"/>
      <c r="F1" s="61"/>
      <c r="G1" s="61"/>
      <c r="H1" s="61"/>
      <c r="I1" s="61"/>
      <c r="J1" s="61"/>
      <c r="K1" s="61"/>
      <c r="L1" s="61"/>
      <c r="M1" s="61"/>
      <c r="N1" s="61"/>
      <c r="O1" s="61"/>
      <c r="P1" s="61"/>
    </row>
    <row r="2" spans="1:17">
      <c r="A2" s="67"/>
      <c r="B2" s="68" t="s">
        <v>6</v>
      </c>
      <c r="C2" s="69"/>
      <c r="D2" s="70"/>
      <c r="E2" s="63" t="s">
        <v>2</v>
      </c>
      <c r="F2" s="63"/>
      <c r="G2" s="63"/>
      <c r="H2" s="63"/>
      <c r="I2" s="63"/>
      <c r="J2" s="63"/>
      <c r="K2" s="63" t="s">
        <v>3</v>
      </c>
      <c r="L2" s="63"/>
      <c r="M2" s="63"/>
      <c r="N2" s="63"/>
      <c r="O2" s="63"/>
      <c r="P2" s="63"/>
    </row>
    <row r="3" spans="1:17">
      <c r="A3" s="67"/>
      <c r="B3" s="68"/>
      <c r="C3" s="69"/>
      <c r="D3" s="70"/>
      <c r="E3" s="71" t="s">
        <v>11</v>
      </c>
      <c r="F3" s="71"/>
      <c r="G3" s="72"/>
      <c r="H3" s="71" t="s">
        <v>12</v>
      </c>
      <c r="I3" s="71"/>
      <c r="J3" s="72"/>
      <c r="K3" s="71" t="s">
        <v>11</v>
      </c>
      <c r="L3" s="71"/>
      <c r="M3" s="71"/>
      <c r="N3" s="88" t="s">
        <v>12</v>
      </c>
      <c r="O3" s="71"/>
      <c r="P3" s="71"/>
    </row>
    <row r="4" spans="1:17">
      <c r="A4" s="6" t="s">
        <v>13</v>
      </c>
      <c r="B4" s="7">
        <v>1</v>
      </c>
      <c r="C4" s="7">
        <v>2</v>
      </c>
      <c r="D4" s="8">
        <v>3</v>
      </c>
      <c r="E4" s="7">
        <v>1</v>
      </c>
      <c r="F4" s="7">
        <v>2</v>
      </c>
      <c r="G4" s="8">
        <v>3</v>
      </c>
      <c r="H4" s="7">
        <v>1</v>
      </c>
      <c r="I4" s="7">
        <v>2</v>
      </c>
      <c r="J4" s="8">
        <v>3</v>
      </c>
      <c r="K4" s="7">
        <v>1</v>
      </c>
      <c r="L4" s="7">
        <v>2</v>
      </c>
      <c r="M4" s="7">
        <v>3</v>
      </c>
      <c r="N4" s="20">
        <v>1</v>
      </c>
      <c r="O4" s="7">
        <v>2</v>
      </c>
      <c r="P4" s="7">
        <v>3</v>
      </c>
      <c r="Q4" s="21" t="s">
        <v>38</v>
      </c>
    </row>
    <row r="5" spans="1:17">
      <c r="A5" s="10" t="s">
        <v>39</v>
      </c>
      <c r="B5" s="5">
        <v>97.916666666666671</v>
      </c>
      <c r="C5" s="5">
        <v>94.444444444444443</v>
      </c>
      <c r="D5" s="22">
        <v>98.75</v>
      </c>
      <c r="E5" s="5">
        <v>91.17647058823529</v>
      </c>
      <c r="F5" s="5">
        <v>94.285714285714292</v>
      </c>
      <c r="G5" s="22">
        <v>93.710691823899367</v>
      </c>
      <c r="H5" s="5">
        <v>14.285714285714286</v>
      </c>
      <c r="I5" s="5">
        <v>10.380622837370241</v>
      </c>
      <c r="J5" s="22">
        <v>12.556053811659194</v>
      </c>
      <c r="K5" s="5">
        <v>90.303030303030297</v>
      </c>
      <c r="L5" s="5">
        <v>95.138888888888886</v>
      </c>
      <c r="M5" s="5">
        <v>91.950464396284829</v>
      </c>
      <c r="N5" s="23">
        <v>10.526315789473685</v>
      </c>
      <c r="O5" s="5">
        <v>6.1452513966480451</v>
      </c>
      <c r="P5" s="5">
        <v>9.0517241379310338</v>
      </c>
    </row>
    <row r="6" spans="1:17">
      <c r="A6" s="10" t="s">
        <v>74</v>
      </c>
      <c r="B6" s="5">
        <v>2.0833333333333335</v>
      </c>
      <c r="C6" s="5">
        <v>5.5555555555555554</v>
      </c>
      <c r="D6" s="22">
        <v>1.25</v>
      </c>
      <c r="E6" s="5">
        <v>8.8235294117647065</v>
      </c>
      <c r="F6" s="5">
        <v>5.7142857142857144</v>
      </c>
      <c r="G6" s="22">
        <v>6.2893081761006293</v>
      </c>
      <c r="H6" s="5">
        <v>85.714285714285708</v>
      </c>
      <c r="I6" s="5">
        <v>89.61937716262976</v>
      </c>
      <c r="J6" s="22">
        <v>87.443946188340803</v>
      </c>
      <c r="K6" s="5">
        <v>9.6969696969696972</v>
      </c>
      <c r="L6" s="5">
        <v>4.8611111111111107</v>
      </c>
      <c r="M6" s="5">
        <v>8.0495356037151709</v>
      </c>
      <c r="N6" s="23">
        <v>89.473684210526315</v>
      </c>
      <c r="O6" s="5">
        <v>93.85474860335195</v>
      </c>
      <c r="P6" s="5">
        <v>90.948275862068968</v>
      </c>
    </row>
  </sheetData>
  <mergeCells count="9">
    <mergeCell ref="A1:A3"/>
    <mergeCell ref="B1:P1"/>
    <mergeCell ref="B2:D3"/>
    <mergeCell ref="E2:J2"/>
    <mergeCell ref="K2:P2"/>
    <mergeCell ref="E3:G3"/>
    <mergeCell ref="H3:J3"/>
    <mergeCell ref="K3:M3"/>
    <mergeCell ref="N3:P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7C0C9-BE8F-2945-9A37-E696F6AC0A23}">
  <dimension ref="A1"/>
  <sheetViews>
    <sheetView zoomScaleNormal="100" workbookViewId="0"/>
  </sheetViews>
  <sheetFormatPr baseColWidth="10" defaultRowHeight="15.75"/>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5522A-67B4-7147-9CD7-874A4AA01306}">
  <dimension ref="A1:X39"/>
  <sheetViews>
    <sheetView workbookViewId="0">
      <selection sqref="A1:U1"/>
    </sheetView>
  </sheetViews>
  <sheetFormatPr baseColWidth="10" defaultRowHeight="15.75"/>
  <cols>
    <col min="5" max="5" width="0.625" customWidth="1"/>
    <col min="8" max="8" width="0.625" customWidth="1"/>
    <col min="11" max="12" width="0.375" customWidth="1"/>
    <col min="15" max="15" width="10.5" customWidth="1"/>
    <col min="16" max="16" width="0.625" customWidth="1"/>
    <col min="19" max="19" width="0.5" customWidth="1"/>
    <col min="22" max="22" width="0.625" customWidth="1"/>
  </cols>
  <sheetData>
    <row r="1" spans="1:24" ht="18.75">
      <c r="A1" s="90" t="s">
        <v>110</v>
      </c>
      <c r="B1" s="90"/>
      <c r="C1" s="90"/>
      <c r="D1" s="90"/>
      <c r="E1" s="90"/>
      <c r="F1" s="90"/>
      <c r="G1" s="90"/>
      <c r="H1" s="90"/>
      <c r="I1" s="90"/>
      <c r="J1" s="90"/>
      <c r="K1" s="90"/>
      <c r="L1" s="90"/>
      <c r="M1" s="90"/>
      <c r="N1" s="90"/>
      <c r="O1" s="90"/>
      <c r="P1" s="90"/>
      <c r="Q1" s="90"/>
      <c r="R1" s="90"/>
      <c r="S1" s="90"/>
      <c r="T1" s="90"/>
      <c r="U1" s="90"/>
    </row>
    <row r="2" spans="1:24">
      <c r="B2" s="86" t="s">
        <v>108</v>
      </c>
      <c r="C2" s="86"/>
      <c r="D2" s="86"/>
      <c r="E2" s="86"/>
      <c r="F2" s="86"/>
      <c r="G2" s="86"/>
      <c r="H2" s="86"/>
      <c r="I2" s="86"/>
      <c r="J2" s="86"/>
      <c r="M2" s="86" t="s">
        <v>109</v>
      </c>
      <c r="N2" s="86"/>
      <c r="O2" s="86"/>
      <c r="P2" s="86"/>
      <c r="Q2" s="86"/>
      <c r="R2" s="86"/>
      <c r="S2" s="86"/>
      <c r="T2" s="86"/>
      <c r="U2" s="86"/>
    </row>
    <row r="3" spans="1:24" ht="47.25">
      <c r="A3" s="38"/>
      <c r="B3" s="46" t="s">
        <v>91</v>
      </c>
      <c r="C3" s="46" t="s">
        <v>92</v>
      </c>
      <c r="D3" s="46" t="s">
        <v>93</v>
      </c>
      <c r="E3" s="38"/>
      <c r="F3" s="46" t="s">
        <v>94</v>
      </c>
      <c r="G3" s="47" t="s">
        <v>95</v>
      </c>
      <c r="H3" s="38"/>
      <c r="I3" s="46" t="s">
        <v>96</v>
      </c>
      <c r="J3" s="48" t="s">
        <v>97</v>
      </c>
      <c r="K3" s="38"/>
      <c r="L3" s="38"/>
      <c r="M3" s="46" t="s">
        <v>91</v>
      </c>
      <c r="N3" s="46" t="s">
        <v>92</v>
      </c>
      <c r="O3" s="46" t="s">
        <v>93</v>
      </c>
      <c r="P3" s="38"/>
      <c r="Q3" s="46" t="s">
        <v>94</v>
      </c>
      <c r="R3" s="47" t="s">
        <v>95</v>
      </c>
      <c r="S3" s="38"/>
      <c r="T3" s="46" t="s">
        <v>96</v>
      </c>
      <c r="U3" s="48" t="s">
        <v>97</v>
      </c>
      <c r="V3" s="38"/>
      <c r="W3" s="49" t="s">
        <v>98</v>
      </c>
      <c r="X3" s="38"/>
    </row>
    <row r="4" spans="1:24">
      <c r="A4" s="50" t="s">
        <v>99</v>
      </c>
      <c r="B4" s="39">
        <v>11272652</v>
      </c>
      <c r="C4" s="39">
        <v>7559246</v>
      </c>
      <c r="D4" s="39">
        <v>571728</v>
      </c>
      <c r="F4" s="39">
        <f>C4+D4</f>
        <v>8130974</v>
      </c>
      <c r="G4">
        <f t="shared" ref="G4:G7" si="0">(F4/B4)/(F$8/B$8)*100</f>
        <v>32.193411224501403</v>
      </c>
      <c r="I4">
        <f t="shared" ref="I4" si="1">D4/F4*100</f>
        <v>7.0314823291772912</v>
      </c>
      <c r="J4">
        <f t="shared" ref="J4" si="2">D4/C4</f>
        <v>7.5632940110693575E-2</v>
      </c>
      <c r="M4" s="39">
        <v>33402907</v>
      </c>
      <c r="N4" s="39">
        <v>19553371</v>
      </c>
      <c r="O4">
        <v>3211267</v>
      </c>
      <c r="Q4" s="39">
        <f t="shared" ref="Q4:Q12" si="3">N4+O4</f>
        <v>22764638</v>
      </c>
      <c r="R4">
        <f t="shared" ref="R4:R7" si="4">(Q4/M4)/(Q$8/M$8)*100</f>
        <v>31.189343072814729</v>
      </c>
      <c r="T4">
        <f t="shared" ref="T4:T7" si="5">O4/Q4*100</f>
        <v>14.106382890867843</v>
      </c>
      <c r="U4">
        <f t="shared" ref="U4:U7" si="6">O4/N4</f>
        <v>0.16423086331252038</v>
      </c>
      <c r="W4">
        <f>(J4+U4)/2</f>
        <v>0.11993190171160698</v>
      </c>
    </row>
    <row r="5" spans="1:24">
      <c r="A5" s="50" t="s">
        <v>81</v>
      </c>
      <c r="B5" s="39">
        <v>13425329</v>
      </c>
      <c r="C5" s="39">
        <v>1875678</v>
      </c>
      <c r="D5" s="39">
        <v>167243</v>
      </c>
      <c r="F5" s="39">
        <f t="shared" ref="F5:F12" si="7">C5+D5</f>
        <v>2042921</v>
      </c>
      <c r="G5">
        <f t="shared" si="0"/>
        <v>6.7916791391044073</v>
      </c>
      <c r="M5" s="39">
        <v>49448149</v>
      </c>
      <c r="N5" s="39">
        <v>2147832</v>
      </c>
      <c r="O5">
        <v>258263</v>
      </c>
      <c r="Q5" s="39">
        <f t="shared" si="3"/>
        <v>2406095</v>
      </c>
      <c r="R5">
        <f t="shared" si="4"/>
        <v>2.2268577456894234</v>
      </c>
    </row>
    <row r="6" spans="1:24">
      <c r="A6" s="50" t="s">
        <v>100</v>
      </c>
      <c r="B6" s="39">
        <v>9786167</v>
      </c>
      <c r="C6" s="39">
        <v>7559660</v>
      </c>
      <c r="D6" s="39">
        <v>1127385</v>
      </c>
      <c r="F6" s="39">
        <f t="shared" si="7"/>
        <v>8687045</v>
      </c>
      <c r="G6">
        <f t="shared" si="0"/>
        <v>39.619589668501007</v>
      </c>
      <c r="I6">
        <f t="shared" ref="I6:I7" si="8">D6/F6*100</f>
        <v>12.977773224381824</v>
      </c>
      <c r="J6">
        <f t="shared" ref="J6:J7" si="9">D6/C6</f>
        <v>0.14913170698153091</v>
      </c>
      <c r="M6" s="39">
        <v>30091078</v>
      </c>
      <c r="N6" s="39">
        <v>26328664</v>
      </c>
      <c r="O6">
        <v>4374288</v>
      </c>
      <c r="Q6" s="39">
        <f t="shared" si="3"/>
        <v>30702952</v>
      </c>
      <c r="R6">
        <f t="shared" si="4"/>
        <v>46.695188240050541</v>
      </c>
      <c r="T6">
        <f t="shared" si="5"/>
        <v>14.247125162427379</v>
      </c>
      <c r="U6">
        <f t="shared" si="6"/>
        <v>0.1661416621823272</v>
      </c>
      <c r="W6">
        <f t="shared" ref="W6:W12" si="10">(J6+U6)/2</f>
        <v>0.15763668458192906</v>
      </c>
    </row>
    <row r="7" spans="1:24">
      <c r="A7" s="50" t="s">
        <v>82</v>
      </c>
      <c r="B7" s="39">
        <v>20461622</v>
      </c>
      <c r="C7" s="39">
        <v>17208953</v>
      </c>
      <c r="D7" s="39">
        <v>6984418</v>
      </c>
      <c r="F7" s="39">
        <f t="shared" si="7"/>
        <v>24193371</v>
      </c>
      <c r="G7">
        <f t="shared" si="0"/>
        <v>52.772400858529657</v>
      </c>
      <c r="I7">
        <f t="shared" si="8"/>
        <v>28.869139401863425</v>
      </c>
      <c r="J7">
        <f t="shared" si="9"/>
        <v>0.40585955461671608</v>
      </c>
      <c r="M7" s="39">
        <v>54637321</v>
      </c>
      <c r="N7" s="39">
        <v>52481664</v>
      </c>
      <c r="O7">
        <v>10032187</v>
      </c>
      <c r="Q7" s="39">
        <f t="shared" si="3"/>
        <v>62513851</v>
      </c>
      <c r="R7">
        <f t="shared" si="4"/>
        <v>52.362045036009341</v>
      </c>
      <c r="T7">
        <f t="shared" si="5"/>
        <v>16.047942719126358</v>
      </c>
      <c r="U7">
        <f t="shared" si="6"/>
        <v>0.19115603880242821</v>
      </c>
      <c r="W7">
        <f t="shared" si="10"/>
        <v>0.29850779670957217</v>
      </c>
    </row>
    <row r="8" spans="1:24">
      <c r="A8" s="50" t="s">
        <v>101</v>
      </c>
      <c r="B8" s="39">
        <v>12896652</v>
      </c>
      <c r="C8" s="39">
        <v>12611033</v>
      </c>
      <c r="D8" s="39">
        <v>16284217</v>
      </c>
      <c r="F8" s="39">
        <f t="shared" si="7"/>
        <v>28895250</v>
      </c>
      <c r="G8">
        <f>(F8/B8)/(F$8/B$8)*100</f>
        <v>100</v>
      </c>
      <c r="I8">
        <f>D8/F8*100</f>
        <v>56.356034296294375</v>
      </c>
      <c r="J8" s="40">
        <f>D8/C8</f>
        <v>1.2912674956920658</v>
      </c>
      <c r="M8" s="39">
        <v>19574146</v>
      </c>
      <c r="N8" s="39">
        <v>21927974</v>
      </c>
      <c r="O8" s="39">
        <v>20843388</v>
      </c>
      <c r="Q8" s="39">
        <f t="shared" si="3"/>
        <v>42771362</v>
      </c>
      <c r="R8">
        <f>(Q8/M8)/(Q$8/M$8)*100</f>
        <v>100</v>
      </c>
      <c r="T8">
        <f>O8/Q8*100</f>
        <v>48.732111921055967</v>
      </c>
      <c r="U8" s="40">
        <f>O8/N8</f>
        <v>0.9505387045789091</v>
      </c>
      <c r="W8" s="41">
        <f t="shared" si="10"/>
        <v>1.1209031001354874</v>
      </c>
    </row>
    <row r="9" spans="1:24">
      <c r="A9" s="50" t="s">
        <v>102</v>
      </c>
      <c r="B9" s="39">
        <v>16089430</v>
      </c>
      <c r="C9" s="39">
        <v>21811711</v>
      </c>
      <c r="D9" s="39">
        <v>25402309</v>
      </c>
      <c r="F9" s="39">
        <f t="shared" si="7"/>
        <v>47214020</v>
      </c>
      <c r="G9">
        <f t="shared" ref="G9:G12" si="11">(F9/B9)/(F$8/B$8)*100</f>
        <v>130.97271967724743</v>
      </c>
      <c r="I9">
        <f>D9/F9*100</f>
        <v>53.802470113750111</v>
      </c>
      <c r="J9" s="40">
        <f t="shared" ref="J9:J12" si="12">D9/C9</f>
        <v>1.1646178972387815</v>
      </c>
      <c r="M9" s="39">
        <v>18937489</v>
      </c>
      <c r="N9" s="39">
        <v>32030095</v>
      </c>
      <c r="O9" s="39">
        <v>32937924</v>
      </c>
      <c r="Q9" s="39">
        <f t="shared" si="3"/>
        <v>64968019</v>
      </c>
      <c r="R9">
        <f t="shared" ref="R9:R12" si="13">(Q9/M9)/(Q$8/M$8)*100</f>
        <v>157.00264688958779</v>
      </c>
      <c r="T9">
        <f t="shared" ref="T9:T12" si="14">O9/Q9*100</f>
        <v>50.698673758237881</v>
      </c>
      <c r="U9" s="40">
        <f t="shared" ref="U9:U12" si="15">O9/N9</f>
        <v>1.0283430005437073</v>
      </c>
      <c r="W9" s="41">
        <f t="shared" si="10"/>
        <v>1.0964804488912443</v>
      </c>
    </row>
    <row r="10" spans="1:24">
      <c r="A10" s="50" t="s">
        <v>103</v>
      </c>
      <c r="B10" s="39">
        <v>14014773</v>
      </c>
      <c r="C10" s="39">
        <v>22198317</v>
      </c>
      <c r="D10" s="39">
        <v>15707874</v>
      </c>
      <c r="F10" s="39">
        <f t="shared" si="7"/>
        <v>37906191</v>
      </c>
      <c r="G10">
        <f t="shared" si="11"/>
        <v>120.71871490586167</v>
      </c>
      <c r="I10">
        <f>D10/F10*100</f>
        <v>41.438808768731207</v>
      </c>
      <c r="J10" s="40">
        <f t="shared" si="12"/>
        <v>0.70761553679947897</v>
      </c>
      <c r="M10" s="39">
        <v>19126146</v>
      </c>
      <c r="N10" s="39">
        <v>36033681</v>
      </c>
      <c r="O10" s="39">
        <v>22617439</v>
      </c>
      <c r="Q10" s="39">
        <f t="shared" si="3"/>
        <v>58651120</v>
      </c>
      <c r="R10">
        <f t="shared" si="13"/>
        <v>140.3390674853857</v>
      </c>
      <c r="T10">
        <f t="shared" si="14"/>
        <v>38.56267194897557</v>
      </c>
      <c r="U10" s="40">
        <f t="shared" si="15"/>
        <v>0.62767495222039627</v>
      </c>
      <c r="W10" s="41">
        <f t="shared" si="10"/>
        <v>0.66764524450993767</v>
      </c>
    </row>
    <row r="11" spans="1:24">
      <c r="A11" s="50" t="s">
        <v>104</v>
      </c>
      <c r="B11" s="39">
        <v>13772773</v>
      </c>
      <c r="C11" s="39">
        <v>21221418</v>
      </c>
      <c r="D11" s="39">
        <v>29954794</v>
      </c>
      <c r="F11" s="39">
        <f t="shared" si="7"/>
        <v>51176212</v>
      </c>
      <c r="G11">
        <f t="shared" si="11"/>
        <v>165.84304838940301</v>
      </c>
      <c r="I11">
        <f>D11/F11*100</f>
        <v>58.532651850043138</v>
      </c>
      <c r="J11" s="40">
        <f t="shared" si="12"/>
        <v>1.4115359303511199</v>
      </c>
      <c r="M11" s="39">
        <v>13511782</v>
      </c>
      <c r="N11" s="39">
        <v>31536974</v>
      </c>
      <c r="O11" s="39">
        <v>33964560</v>
      </c>
      <c r="Q11" s="39">
        <f t="shared" si="3"/>
        <v>65501534</v>
      </c>
      <c r="R11">
        <f t="shared" si="13"/>
        <v>221.85467491153508</v>
      </c>
      <c r="T11">
        <f t="shared" si="14"/>
        <v>51.853075685219828</v>
      </c>
      <c r="U11" s="40">
        <f t="shared" si="15"/>
        <v>1.0769758696569938</v>
      </c>
      <c r="W11" s="41">
        <f t="shared" si="10"/>
        <v>1.2442559000040569</v>
      </c>
    </row>
    <row r="12" spans="1:24">
      <c r="A12" s="50" t="s">
        <v>105</v>
      </c>
      <c r="B12" s="39">
        <v>18758673</v>
      </c>
      <c r="C12" s="39">
        <v>22574489</v>
      </c>
      <c r="D12" s="39">
        <v>19089359</v>
      </c>
      <c r="F12" s="39">
        <f t="shared" si="7"/>
        <v>41663848</v>
      </c>
      <c r="G12">
        <f t="shared" si="11"/>
        <v>99.130612612544084</v>
      </c>
      <c r="I12">
        <f>D12/F12*100</f>
        <v>45.817561066371013</v>
      </c>
      <c r="J12" s="40">
        <f t="shared" si="12"/>
        <v>0.84561643898118799</v>
      </c>
      <c r="M12" s="39">
        <v>18573196</v>
      </c>
      <c r="N12" s="39">
        <v>30667974</v>
      </c>
      <c r="O12" s="39">
        <v>24282853</v>
      </c>
      <c r="Q12" s="39">
        <f t="shared" si="3"/>
        <v>54950827</v>
      </c>
      <c r="R12">
        <f t="shared" si="13"/>
        <v>135.39958534573185</v>
      </c>
      <c r="T12">
        <f t="shared" si="14"/>
        <v>44.190150222852878</v>
      </c>
      <c r="U12" s="40">
        <f t="shared" si="15"/>
        <v>0.7917984083330708</v>
      </c>
      <c r="W12" s="41">
        <f t="shared" si="10"/>
        <v>0.81870742365712945</v>
      </c>
    </row>
    <row r="15" spans="1:24" ht="18.75">
      <c r="A15" s="90" t="s">
        <v>111</v>
      </c>
      <c r="B15" s="90"/>
      <c r="C15" s="90"/>
      <c r="D15" s="90"/>
      <c r="E15" s="90"/>
      <c r="F15" s="90"/>
      <c r="G15" s="90"/>
      <c r="H15" s="90"/>
      <c r="I15" s="90"/>
      <c r="J15" s="90"/>
      <c r="K15" s="90"/>
      <c r="L15" s="90"/>
      <c r="M15" s="90"/>
      <c r="N15" s="90"/>
      <c r="O15" s="90"/>
      <c r="P15" s="90"/>
      <c r="Q15" s="90"/>
      <c r="R15" s="90"/>
      <c r="S15" s="90"/>
      <c r="T15" s="90"/>
      <c r="U15" s="90"/>
    </row>
    <row r="16" spans="1:24">
      <c r="B16" s="86" t="s">
        <v>108</v>
      </c>
      <c r="C16" s="86"/>
      <c r="D16" s="86"/>
      <c r="E16" s="86"/>
      <c r="F16" s="86"/>
      <c r="G16" s="86"/>
      <c r="H16" s="86"/>
      <c r="I16" s="86"/>
      <c r="J16" s="86"/>
      <c r="M16" s="86" t="s">
        <v>109</v>
      </c>
      <c r="N16" s="86"/>
      <c r="O16" s="86"/>
      <c r="P16" s="86"/>
      <c r="Q16" s="86"/>
      <c r="R16" s="86"/>
      <c r="S16" s="86"/>
      <c r="T16" s="86"/>
      <c r="U16" s="86"/>
    </row>
    <row r="17" spans="1:23" ht="47.25">
      <c r="A17" s="38"/>
      <c r="B17" s="46" t="s">
        <v>91</v>
      </c>
      <c r="C17" s="46" t="s">
        <v>92</v>
      </c>
      <c r="D17" s="46" t="s">
        <v>93</v>
      </c>
      <c r="E17" s="38"/>
      <c r="F17" s="46" t="s">
        <v>94</v>
      </c>
      <c r="G17" s="47" t="s">
        <v>95</v>
      </c>
      <c r="H17" s="38"/>
      <c r="I17" s="46" t="s">
        <v>96</v>
      </c>
      <c r="J17" s="48" t="s">
        <v>97</v>
      </c>
      <c r="K17" s="38"/>
      <c r="L17" s="38"/>
      <c r="M17" s="46" t="s">
        <v>91</v>
      </c>
      <c r="N17" s="46" t="s">
        <v>92</v>
      </c>
      <c r="O17" s="46" t="s">
        <v>93</v>
      </c>
      <c r="P17" s="38"/>
      <c r="Q17" s="46" t="s">
        <v>94</v>
      </c>
      <c r="R17" s="47" t="s">
        <v>95</v>
      </c>
      <c r="S17" s="38"/>
      <c r="T17" s="46" t="s">
        <v>96</v>
      </c>
      <c r="U17" s="48" t="s">
        <v>97</v>
      </c>
      <c r="W17" s="49" t="s">
        <v>98</v>
      </c>
    </row>
    <row r="18" spans="1:23">
      <c r="A18" s="50" t="s">
        <v>99</v>
      </c>
      <c r="B18" s="39">
        <v>13758439</v>
      </c>
      <c r="C18" s="39">
        <v>13742409</v>
      </c>
      <c r="D18" s="39">
        <v>4292456</v>
      </c>
      <c r="F18" s="39">
        <f t="shared" ref="F18:F26" si="16">C18+D18</f>
        <v>18034865</v>
      </c>
      <c r="G18">
        <f t="shared" ref="G18:G21" si="17">(F18/B18)/(F$8/B$8)*100</f>
        <v>58.505171650876228</v>
      </c>
      <c r="I18">
        <f>D18/F18*100</f>
        <v>23.800876801683849</v>
      </c>
      <c r="J18">
        <f>D18/C18</f>
        <v>0.31235105868265162</v>
      </c>
      <c r="M18" s="39">
        <v>10684995</v>
      </c>
      <c r="N18" s="39">
        <v>17611288</v>
      </c>
      <c r="O18" s="39">
        <v>3816903</v>
      </c>
      <c r="Q18" s="39">
        <f t="shared" ref="Q18:Q26" si="18">N18+O18</f>
        <v>21428191</v>
      </c>
      <c r="R18">
        <f t="shared" ref="R18:R21" si="19">(Q18/M18)/(Q$8/M$8)*100</f>
        <v>91.778494371838164</v>
      </c>
      <c r="T18">
        <f t="shared" ref="T18" si="20">O18/Q18*100</f>
        <v>17.812530231786717</v>
      </c>
      <c r="U18">
        <f t="shared" ref="U18" si="21">O18/N18</f>
        <v>0.21673048558401861</v>
      </c>
      <c r="W18">
        <f>(J18+U18)/2</f>
        <v>0.2645407721333351</v>
      </c>
    </row>
    <row r="19" spans="1:23">
      <c r="A19" s="50" t="s">
        <v>81</v>
      </c>
      <c r="B19" s="39">
        <v>25112300</v>
      </c>
      <c r="C19" s="39">
        <v>3063305</v>
      </c>
      <c r="D19" s="39">
        <v>132657</v>
      </c>
      <c r="F19" s="39">
        <f t="shared" si="16"/>
        <v>3195962</v>
      </c>
      <c r="G19">
        <f t="shared" si="17"/>
        <v>5.6802263316559385</v>
      </c>
      <c r="M19" s="39">
        <v>30082581</v>
      </c>
      <c r="N19" s="39">
        <v>9963167</v>
      </c>
      <c r="O19" s="39">
        <v>700912</v>
      </c>
      <c r="Q19" s="39">
        <f t="shared" si="18"/>
        <v>10664079</v>
      </c>
      <c r="R19">
        <f t="shared" si="19"/>
        <v>16.223255286422024</v>
      </c>
    </row>
    <row r="20" spans="1:23">
      <c r="A20" s="50" t="s">
        <v>100</v>
      </c>
      <c r="B20" s="39">
        <v>9494338</v>
      </c>
      <c r="C20" s="39">
        <v>10855024</v>
      </c>
      <c r="D20" s="39">
        <v>1176213</v>
      </c>
      <c r="F20" s="39">
        <f t="shared" si="16"/>
        <v>12031237</v>
      </c>
      <c r="G20">
        <f t="shared" si="17"/>
        <v>56.558270166598135</v>
      </c>
      <c r="I20">
        <f t="shared" ref="I20:I26" si="22">D20/F20*100</f>
        <v>9.7763264076669749</v>
      </c>
      <c r="J20">
        <f t="shared" ref="J20:J26" si="23">D20/C20</f>
        <v>0.10835655453180021</v>
      </c>
      <c r="M20" s="39">
        <v>12103217</v>
      </c>
      <c r="N20" s="39">
        <v>18226874</v>
      </c>
      <c r="O20" s="39">
        <v>3057368</v>
      </c>
      <c r="Q20" s="39">
        <f t="shared" si="18"/>
        <v>21284242</v>
      </c>
      <c r="R20">
        <f t="shared" si="19"/>
        <v>80.479841348459814</v>
      </c>
      <c r="T20">
        <f t="shared" ref="T20:T21" si="24">O20/Q20*100</f>
        <v>14.364467383898379</v>
      </c>
      <c r="U20">
        <f t="shared" ref="U20:U21" si="25">O20/N20</f>
        <v>0.16773956960474956</v>
      </c>
      <c r="W20">
        <f t="shared" ref="W20:W26" si="26">(J20+U20)/2</f>
        <v>0.13804806206827488</v>
      </c>
    </row>
    <row r="21" spans="1:23">
      <c r="A21" s="50" t="s">
        <v>82</v>
      </c>
      <c r="B21" s="39">
        <v>16804702</v>
      </c>
      <c r="C21" s="39">
        <v>25929238</v>
      </c>
      <c r="D21" s="39">
        <v>2552991</v>
      </c>
      <c r="F21" s="39">
        <f t="shared" si="16"/>
        <v>28482229</v>
      </c>
      <c r="G21">
        <f t="shared" si="17"/>
        <v>75.647343788489579</v>
      </c>
      <c r="I21">
        <f t="shared" si="22"/>
        <v>8.9634522635149096</v>
      </c>
      <c r="J21">
        <f t="shared" si="23"/>
        <v>9.8459931603080655E-2</v>
      </c>
      <c r="M21" s="39">
        <v>19376409</v>
      </c>
      <c r="N21" s="39">
        <v>40160116</v>
      </c>
      <c r="O21" s="39">
        <v>6360510</v>
      </c>
      <c r="Q21" s="39">
        <f t="shared" si="18"/>
        <v>46520626</v>
      </c>
      <c r="R21">
        <f t="shared" si="19"/>
        <v>109.87578740131319</v>
      </c>
      <c r="T21">
        <f t="shared" si="24"/>
        <v>13.672451441216635</v>
      </c>
      <c r="U21">
        <f t="shared" si="25"/>
        <v>0.15837877559915414</v>
      </c>
      <c r="W21">
        <f t="shared" si="26"/>
        <v>0.12841935360111739</v>
      </c>
    </row>
    <row r="22" spans="1:23">
      <c r="A22" s="50" t="s">
        <v>101</v>
      </c>
      <c r="B22" s="39">
        <v>19779258</v>
      </c>
      <c r="C22" s="39">
        <v>25421711</v>
      </c>
      <c r="D22" s="39">
        <v>27835288</v>
      </c>
      <c r="F22" s="39">
        <f t="shared" si="16"/>
        <v>53256999</v>
      </c>
      <c r="G22">
        <f>(F22/B22)/(F$8/B$8)*100</f>
        <v>120.17585480529512</v>
      </c>
      <c r="I22">
        <f t="shared" si="22"/>
        <v>52.265971651913766</v>
      </c>
      <c r="J22" s="40">
        <f t="shared" si="23"/>
        <v>1.0949415639254179</v>
      </c>
      <c r="M22" s="39">
        <v>26291338</v>
      </c>
      <c r="N22" s="39">
        <v>42923409</v>
      </c>
      <c r="O22" s="39">
        <v>38728823</v>
      </c>
      <c r="Q22" s="39">
        <f t="shared" si="18"/>
        <v>81652232</v>
      </c>
      <c r="R22">
        <f>(Q22/M22)/(Q$8/M$8)*100</f>
        <v>142.1297904316566</v>
      </c>
      <c r="T22">
        <f>O22/Q22*100</f>
        <v>47.431432125456169</v>
      </c>
      <c r="U22" s="40">
        <f>O22/N22</f>
        <v>0.90227742628736685</v>
      </c>
      <c r="W22" s="41">
        <f t="shared" si="26"/>
        <v>0.99860949510639241</v>
      </c>
    </row>
    <row r="23" spans="1:23">
      <c r="A23" s="50" t="s">
        <v>102</v>
      </c>
      <c r="B23" s="39">
        <v>12604894</v>
      </c>
      <c r="C23" s="39">
        <v>19154054</v>
      </c>
      <c r="D23" s="39">
        <v>24242459</v>
      </c>
      <c r="F23" s="39">
        <f t="shared" si="16"/>
        <v>43396513</v>
      </c>
      <c r="G23">
        <f t="shared" ref="G23:G26" si="27">(F23/B23)/(F$8/B$8)*100</f>
        <v>153.66188674317485</v>
      </c>
      <c r="I23">
        <f t="shared" si="22"/>
        <v>55.862688783313075</v>
      </c>
      <c r="J23" s="40">
        <f t="shared" si="23"/>
        <v>1.2656568160453134</v>
      </c>
      <c r="M23" s="39">
        <v>15537874</v>
      </c>
      <c r="N23" s="39">
        <v>35005167</v>
      </c>
      <c r="O23" s="39">
        <v>30873167</v>
      </c>
      <c r="Q23" s="39">
        <f t="shared" si="18"/>
        <v>65878334</v>
      </c>
      <c r="R23">
        <f t="shared" ref="R23:R26" si="28">(Q23/M23)/(Q$8/M$8)*100</f>
        <v>194.03530413767598</v>
      </c>
      <c r="T23">
        <f t="shared" ref="T23:T26" si="29">O23/Q23*100</f>
        <v>46.863915836122992</v>
      </c>
      <c r="U23" s="40">
        <f t="shared" ref="U23:U26" si="30">O23/N23</f>
        <v>0.88196028317762343</v>
      </c>
      <c r="W23" s="41">
        <f t="shared" si="26"/>
        <v>1.0738085496114684</v>
      </c>
    </row>
    <row r="24" spans="1:23">
      <c r="A24" s="50" t="s">
        <v>103</v>
      </c>
      <c r="B24" s="39">
        <v>12602016</v>
      </c>
      <c r="C24" s="39">
        <v>23689388</v>
      </c>
      <c r="D24" s="39">
        <v>18003388</v>
      </c>
      <c r="F24" s="39">
        <f t="shared" si="16"/>
        <v>41692776</v>
      </c>
      <c r="G24">
        <f t="shared" si="27"/>
        <v>147.66287181356114</v>
      </c>
      <c r="I24">
        <f t="shared" si="22"/>
        <v>43.181072903373</v>
      </c>
      <c r="J24" s="40">
        <f t="shared" si="23"/>
        <v>0.75997691455769145</v>
      </c>
      <c r="M24" s="39">
        <v>14342924</v>
      </c>
      <c r="N24" s="39">
        <v>41363167</v>
      </c>
      <c r="O24" s="39">
        <v>21179803</v>
      </c>
      <c r="Q24" s="39">
        <f t="shared" si="18"/>
        <v>62542970</v>
      </c>
      <c r="R24">
        <f t="shared" si="28"/>
        <v>199.55864525661994</v>
      </c>
      <c r="T24">
        <f t="shared" si="29"/>
        <v>33.864402346099013</v>
      </c>
      <c r="U24" s="40">
        <f t="shared" si="30"/>
        <v>0.51204500371066852</v>
      </c>
      <c r="W24" s="41">
        <f t="shared" si="26"/>
        <v>0.63601095913418004</v>
      </c>
    </row>
    <row r="25" spans="1:23">
      <c r="A25" s="50" t="s">
        <v>104</v>
      </c>
      <c r="B25" s="39">
        <v>7039418</v>
      </c>
      <c r="C25" s="39">
        <v>19370246</v>
      </c>
      <c r="D25" s="39">
        <v>30353309</v>
      </c>
      <c r="F25" s="39">
        <f t="shared" si="16"/>
        <v>49723555</v>
      </c>
      <c r="G25">
        <f t="shared" si="27"/>
        <v>315.2651324843759</v>
      </c>
      <c r="I25">
        <f t="shared" si="22"/>
        <v>61.044124861949236</v>
      </c>
      <c r="J25" s="40">
        <f t="shared" si="23"/>
        <v>1.5670068929429188</v>
      </c>
      <c r="M25" s="39">
        <v>8712317</v>
      </c>
      <c r="N25" s="39">
        <v>40070267</v>
      </c>
      <c r="O25" s="39">
        <v>32442803</v>
      </c>
      <c r="Q25" s="39">
        <f t="shared" si="18"/>
        <v>72513070</v>
      </c>
      <c r="R25">
        <f t="shared" si="28"/>
        <v>380.90122260855514</v>
      </c>
      <c r="T25">
        <f t="shared" si="29"/>
        <v>44.740628137796399</v>
      </c>
      <c r="U25" s="40">
        <f t="shared" si="30"/>
        <v>0.80964778697381778</v>
      </c>
      <c r="W25" s="41">
        <f t="shared" si="26"/>
        <v>1.1883273399583683</v>
      </c>
    </row>
    <row r="26" spans="1:23">
      <c r="A26" s="50" t="s">
        <v>105</v>
      </c>
      <c r="B26" s="39">
        <v>5531690</v>
      </c>
      <c r="C26" s="39">
        <v>29005439</v>
      </c>
      <c r="D26" s="39">
        <v>24158167</v>
      </c>
      <c r="F26" s="39">
        <f t="shared" si="16"/>
        <v>53163606</v>
      </c>
      <c r="G26">
        <f t="shared" si="27"/>
        <v>428.95044391563573</v>
      </c>
      <c r="I26">
        <f t="shared" si="22"/>
        <v>45.441174550876021</v>
      </c>
      <c r="J26" s="40">
        <f t="shared" si="23"/>
        <v>0.83288403254299992</v>
      </c>
      <c r="M26">
        <v>5215369.333333333</v>
      </c>
      <c r="N26" s="39">
        <v>51568486</v>
      </c>
      <c r="O26" s="39">
        <v>38111374.333333336</v>
      </c>
      <c r="Q26" s="39">
        <f t="shared" si="18"/>
        <v>89679860.333333343</v>
      </c>
      <c r="R26">
        <f t="shared" si="28"/>
        <v>786.93633350214645</v>
      </c>
      <c r="T26">
        <f t="shared" si="29"/>
        <v>42.497138367160922</v>
      </c>
      <c r="U26" s="40">
        <f t="shared" si="30"/>
        <v>0.73904388686790878</v>
      </c>
      <c r="W26" s="41">
        <f t="shared" si="26"/>
        <v>0.78596395970545441</v>
      </c>
    </row>
    <row r="27" spans="1:23">
      <c r="B27" s="39"/>
      <c r="C27" s="39"/>
      <c r="M27" s="39"/>
      <c r="N27" s="39"/>
    </row>
    <row r="28" spans="1:23">
      <c r="B28" s="39"/>
      <c r="C28" s="39"/>
      <c r="M28" s="39"/>
      <c r="N28" s="39"/>
    </row>
    <row r="29" spans="1:23">
      <c r="A29" s="89" t="s">
        <v>98</v>
      </c>
      <c r="B29" s="89"/>
      <c r="C29" s="89"/>
      <c r="D29" s="42"/>
      <c r="M29" s="39"/>
      <c r="N29" s="39"/>
    </row>
    <row r="30" spans="1:23">
      <c r="A30" s="43"/>
      <c r="B30" s="43" t="s">
        <v>106</v>
      </c>
      <c r="C30" s="43" t="s">
        <v>107</v>
      </c>
      <c r="D30" s="42"/>
      <c r="M30" s="39"/>
      <c r="N30" s="39"/>
    </row>
    <row r="31" spans="1:23">
      <c r="A31" s="44" t="s">
        <v>99</v>
      </c>
      <c r="B31" s="45">
        <f>AVERAGE(W4,W18)</f>
        <v>0.19223633692247105</v>
      </c>
      <c r="C31" s="45">
        <f>_xlfn.STDEV.S(W4,W18)/SQRT(2)</f>
        <v>7.2304435210863979E-2</v>
      </c>
      <c r="M31" s="39"/>
      <c r="N31" s="39"/>
    </row>
    <row r="32" spans="1:23">
      <c r="A32" s="44" t="s">
        <v>81</v>
      </c>
      <c r="B32" s="45"/>
      <c r="C32" s="45"/>
      <c r="M32" s="39"/>
      <c r="N32" s="39"/>
    </row>
    <row r="33" spans="1:14">
      <c r="A33" s="44" t="s">
        <v>100</v>
      </c>
      <c r="B33" s="45">
        <f t="shared" ref="B33:B39" si="31">AVERAGE(W6,W20)</f>
        <v>0.14784237332510197</v>
      </c>
      <c r="C33" s="45">
        <f t="shared" ref="C33:C39" si="32">_xlfn.STDEV.S(W6,W20)/SQRT(2)</f>
        <v>9.7943112568270874E-3</v>
      </c>
      <c r="M33" s="39"/>
      <c r="N33" s="39"/>
    </row>
    <row r="34" spans="1:14">
      <c r="A34" s="44" t="s">
        <v>82</v>
      </c>
      <c r="B34" s="45">
        <f t="shared" si="31"/>
        <v>0.21346357515534478</v>
      </c>
      <c r="C34" s="45">
        <f t="shared" si="32"/>
        <v>8.5044221554227403E-2</v>
      </c>
      <c r="M34" s="39"/>
      <c r="N34" s="39"/>
    </row>
    <row r="35" spans="1:14">
      <c r="A35" s="44" t="s">
        <v>101</v>
      </c>
      <c r="B35" s="45">
        <f t="shared" si="31"/>
        <v>1.05975629762094</v>
      </c>
      <c r="C35" s="45">
        <f t="shared" si="32"/>
        <v>6.1146802514547509E-2</v>
      </c>
      <c r="M35" s="39"/>
    </row>
    <row r="36" spans="1:14">
      <c r="A36" s="44" t="s">
        <v>102</v>
      </c>
      <c r="B36" s="45">
        <f t="shared" si="31"/>
        <v>1.0851444992513564</v>
      </c>
      <c r="C36" s="45">
        <f t="shared" si="32"/>
        <v>1.1335949639887932E-2</v>
      </c>
      <c r="M36" s="39"/>
    </row>
    <row r="37" spans="1:14">
      <c r="A37" s="44" t="s">
        <v>103</v>
      </c>
      <c r="B37" s="45">
        <f t="shared" si="31"/>
        <v>0.65182810182205886</v>
      </c>
      <c r="C37" s="45">
        <f t="shared" si="32"/>
        <v>1.5817142687878812E-2</v>
      </c>
      <c r="M37" s="39"/>
    </row>
    <row r="38" spans="1:14">
      <c r="A38" s="44" t="s">
        <v>104</v>
      </c>
      <c r="B38" s="45">
        <f t="shared" si="31"/>
        <v>1.2162916199812126</v>
      </c>
      <c r="C38" s="45">
        <f t="shared" si="32"/>
        <v>2.7964280022844346E-2</v>
      </c>
      <c r="M38" s="39"/>
    </row>
    <row r="39" spans="1:14">
      <c r="A39" s="44" t="s">
        <v>105</v>
      </c>
      <c r="B39" s="45">
        <f t="shared" si="31"/>
        <v>0.80233569168129193</v>
      </c>
      <c r="C39" s="45">
        <f t="shared" si="32"/>
        <v>1.6371731975837522E-2</v>
      </c>
      <c r="M39" s="39"/>
    </row>
  </sheetData>
  <mergeCells count="7">
    <mergeCell ref="A29:C29"/>
    <mergeCell ref="A1:U1"/>
    <mergeCell ref="B2:J2"/>
    <mergeCell ref="M2:U2"/>
    <mergeCell ref="A15:U15"/>
    <mergeCell ref="B16:J16"/>
    <mergeCell ref="M16:U1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33AD9-1A89-8E42-9BB7-B58CDF8EED07}">
  <dimension ref="A1:AR26"/>
  <sheetViews>
    <sheetView workbookViewId="0">
      <selection sqref="A1:N1"/>
    </sheetView>
  </sheetViews>
  <sheetFormatPr baseColWidth="10" defaultRowHeight="15.75"/>
  <cols>
    <col min="5" max="5" width="0.625" customWidth="1"/>
    <col min="10" max="10" width="0.625" customWidth="1"/>
    <col min="15" max="15" width="3.375" customWidth="1"/>
    <col min="20" max="20" width="0.5" customWidth="1"/>
    <col min="25" max="25" width="0.5" customWidth="1"/>
    <col min="30" max="30" width="3.625" customWidth="1"/>
    <col min="35" max="35" width="0.625" customWidth="1"/>
    <col min="40" max="40" width="0.625" customWidth="1"/>
  </cols>
  <sheetData>
    <row r="1" spans="1:44">
      <c r="A1" s="84" t="s">
        <v>112</v>
      </c>
      <c r="B1" s="84"/>
      <c r="C1" s="84"/>
      <c r="D1" s="84"/>
      <c r="E1" s="84"/>
      <c r="F1" s="84"/>
      <c r="G1" s="84"/>
      <c r="H1" s="84"/>
      <c r="I1" s="84"/>
      <c r="J1" s="84"/>
      <c r="K1" s="84"/>
      <c r="L1" s="84"/>
      <c r="M1" s="84"/>
      <c r="N1" s="84"/>
      <c r="P1" s="84" t="s">
        <v>113</v>
      </c>
      <c r="Q1" s="84"/>
      <c r="R1" s="84"/>
      <c r="S1" s="84"/>
      <c r="T1" s="84"/>
      <c r="U1" s="84"/>
      <c r="V1" s="84"/>
      <c r="W1" s="84"/>
      <c r="X1" s="84"/>
      <c r="Y1" s="84"/>
      <c r="Z1" s="84"/>
      <c r="AA1" s="84"/>
      <c r="AB1" s="84"/>
      <c r="AC1" s="84"/>
      <c r="AE1" s="84" t="s">
        <v>114</v>
      </c>
      <c r="AF1" s="84"/>
      <c r="AG1" s="84"/>
      <c r="AH1" s="84"/>
      <c r="AI1" s="84"/>
      <c r="AJ1" s="84"/>
      <c r="AK1" s="84"/>
      <c r="AL1" s="84"/>
      <c r="AM1" s="84"/>
      <c r="AN1" s="84"/>
      <c r="AO1" s="84"/>
      <c r="AP1" s="84"/>
      <c r="AQ1" s="84"/>
      <c r="AR1" s="84"/>
    </row>
    <row r="2" spans="1:44">
      <c r="A2" s="91" t="s">
        <v>6</v>
      </c>
      <c r="B2" s="91"/>
      <c r="C2" s="91"/>
      <c r="D2" s="91"/>
      <c r="F2" s="91" t="s">
        <v>115</v>
      </c>
      <c r="G2" s="91"/>
      <c r="H2" s="91"/>
      <c r="I2" s="91"/>
      <c r="K2" s="91" t="s">
        <v>116</v>
      </c>
      <c r="L2" s="91"/>
      <c r="M2" s="91"/>
      <c r="N2" s="91"/>
      <c r="P2" s="91" t="s">
        <v>6</v>
      </c>
      <c r="Q2" s="91"/>
      <c r="R2" s="91"/>
      <c r="S2" s="91"/>
      <c r="U2" s="91" t="s">
        <v>115</v>
      </c>
      <c r="V2" s="91"/>
      <c r="W2" s="91"/>
      <c r="X2" s="91"/>
      <c r="Z2" s="91" t="s">
        <v>116</v>
      </c>
      <c r="AA2" s="91"/>
      <c r="AB2" s="91"/>
      <c r="AC2" s="91"/>
      <c r="AE2" s="91" t="s">
        <v>6</v>
      </c>
      <c r="AF2" s="91"/>
      <c r="AG2" s="91"/>
      <c r="AH2" s="91"/>
      <c r="AJ2" s="91" t="s">
        <v>115</v>
      </c>
      <c r="AK2" s="91"/>
      <c r="AL2" s="91"/>
      <c r="AM2" s="91"/>
      <c r="AO2" s="91" t="s">
        <v>116</v>
      </c>
      <c r="AP2" s="91"/>
      <c r="AQ2" s="91"/>
      <c r="AR2" s="91"/>
    </row>
    <row r="3" spans="1:44">
      <c r="B3" s="50">
        <v>1</v>
      </c>
      <c r="C3" s="50">
        <v>2</v>
      </c>
      <c r="D3" s="50" t="s">
        <v>47</v>
      </c>
      <c r="G3" s="50">
        <v>1</v>
      </c>
      <c r="H3" s="50">
        <v>2</v>
      </c>
      <c r="I3" s="50" t="s">
        <v>47</v>
      </c>
      <c r="L3" s="50">
        <v>1</v>
      </c>
      <c r="M3" s="50">
        <v>2</v>
      </c>
      <c r="N3" s="50" t="s">
        <v>47</v>
      </c>
      <c r="Q3" s="50">
        <v>1</v>
      </c>
      <c r="R3" s="50">
        <v>2</v>
      </c>
      <c r="S3" s="50" t="s">
        <v>47</v>
      </c>
      <c r="V3" s="50">
        <v>1</v>
      </c>
      <c r="W3" s="50">
        <v>2</v>
      </c>
      <c r="X3" s="50" t="s">
        <v>47</v>
      </c>
      <c r="AA3" s="50">
        <v>1</v>
      </c>
      <c r="AB3" s="50">
        <v>2</v>
      </c>
      <c r="AC3" s="50" t="s">
        <v>47</v>
      </c>
      <c r="AF3" s="50">
        <v>1</v>
      </c>
      <c r="AG3" s="50">
        <v>2</v>
      </c>
      <c r="AH3" s="50" t="s">
        <v>47</v>
      </c>
      <c r="AK3" s="50">
        <v>1</v>
      </c>
      <c r="AL3" s="50">
        <v>2</v>
      </c>
      <c r="AM3" s="50" t="s">
        <v>47</v>
      </c>
      <c r="AP3" s="50">
        <v>1</v>
      </c>
      <c r="AQ3" s="50">
        <v>2</v>
      </c>
      <c r="AR3" s="50" t="s">
        <v>47</v>
      </c>
    </row>
    <row r="4" spans="1:44">
      <c r="A4" s="50">
        <v>1</v>
      </c>
      <c r="B4">
        <v>50</v>
      </c>
      <c r="C4">
        <v>6</v>
      </c>
      <c r="D4">
        <f>(B4+C4)</f>
        <v>56</v>
      </c>
      <c r="F4" s="50">
        <v>1</v>
      </c>
      <c r="G4">
        <v>64</v>
      </c>
      <c r="H4">
        <v>10</v>
      </c>
      <c r="I4">
        <f>(G4+H4)</f>
        <v>74</v>
      </c>
      <c r="K4" s="50">
        <v>1</v>
      </c>
      <c r="L4">
        <v>5</v>
      </c>
      <c r="M4">
        <v>52</v>
      </c>
      <c r="N4">
        <f>(L4+M4)</f>
        <v>57</v>
      </c>
      <c r="P4" s="50">
        <v>1</v>
      </c>
      <c r="Q4">
        <v>52</v>
      </c>
      <c r="R4">
        <v>2</v>
      </c>
      <c r="S4">
        <f>(Q4+R4)</f>
        <v>54</v>
      </c>
      <c r="U4" s="50">
        <v>1</v>
      </c>
      <c r="V4">
        <v>69</v>
      </c>
      <c r="W4">
        <v>5</v>
      </c>
      <c r="X4">
        <f>(V4+W4)</f>
        <v>74</v>
      </c>
      <c r="Z4" s="50">
        <v>1</v>
      </c>
      <c r="AA4">
        <v>8</v>
      </c>
      <c r="AB4">
        <v>48</v>
      </c>
      <c r="AC4">
        <f>(AA4+AB4)</f>
        <v>56</v>
      </c>
      <c r="AE4" s="50">
        <v>1</v>
      </c>
      <c r="AF4">
        <v>85</v>
      </c>
      <c r="AG4">
        <v>3</v>
      </c>
      <c r="AH4">
        <f>(AF4+AG4)</f>
        <v>88</v>
      </c>
      <c r="AJ4" s="50">
        <v>1</v>
      </c>
      <c r="AK4">
        <v>32</v>
      </c>
      <c r="AL4">
        <v>5</v>
      </c>
      <c r="AM4">
        <f>(AK4+AL4)</f>
        <v>37</v>
      </c>
      <c r="AO4" s="50">
        <v>1</v>
      </c>
      <c r="AP4">
        <v>3</v>
      </c>
      <c r="AQ4">
        <v>20</v>
      </c>
      <c r="AR4">
        <f>(AP4+AQ4)</f>
        <v>23</v>
      </c>
    </row>
    <row r="5" spans="1:44">
      <c r="A5" s="50">
        <v>2</v>
      </c>
      <c r="B5">
        <v>49</v>
      </c>
      <c r="C5">
        <v>9</v>
      </c>
      <c r="D5">
        <f t="shared" ref="D5:D8" si="0">(B5+C5)</f>
        <v>58</v>
      </c>
      <c r="F5" s="50">
        <v>2</v>
      </c>
      <c r="G5">
        <v>63</v>
      </c>
      <c r="H5">
        <v>9</v>
      </c>
      <c r="I5">
        <f t="shared" ref="I5:I8" si="1">(G5+H5)</f>
        <v>72</v>
      </c>
      <c r="K5" s="50">
        <v>2</v>
      </c>
      <c r="L5">
        <v>5</v>
      </c>
      <c r="M5">
        <v>43</v>
      </c>
      <c r="N5">
        <f t="shared" ref="N5:N8" si="2">(L5+M5)</f>
        <v>48</v>
      </c>
      <c r="P5" s="50">
        <v>2</v>
      </c>
      <c r="Q5">
        <v>45</v>
      </c>
      <c r="R5">
        <v>3</v>
      </c>
      <c r="S5">
        <f t="shared" ref="S5:S8" si="3">(Q5+R5)</f>
        <v>48</v>
      </c>
      <c r="U5" s="50">
        <v>2</v>
      </c>
      <c r="V5">
        <v>70</v>
      </c>
      <c r="W5">
        <v>9</v>
      </c>
      <c r="X5">
        <f t="shared" ref="X5:X8" si="4">(V5+W5)</f>
        <v>79</v>
      </c>
      <c r="Z5" s="50">
        <v>2</v>
      </c>
      <c r="AA5">
        <v>7</v>
      </c>
      <c r="AB5">
        <v>51</v>
      </c>
      <c r="AC5">
        <f t="shared" ref="AC5:AC8" si="5">(AA5+AB5)</f>
        <v>58</v>
      </c>
      <c r="AE5" s="50">
        <v>2</v>
      </c>
      <c r="AF5">
        <v>76</v>
      </c>
      <c r="AG5">
        <v>8</v>
      </c>
      <c r="AH5">
        <f t="shared" ref="AH5:AH8" si="6">(AF5+AG5)</f>
        <v>84</v>
      </c>
      <c r="AJ5" s="50">
        <v>2</v>
      </c>
      <c r="AK5">
        <v>28</v>
      </c>
      <c r="AL5">
        <v>5</v>
      </c>
      <c r="AM5">
        <f t="shared" ref="AM5:AM8" si="7">(AK5+AL5)</f>
        <v>33</v>
      </c>
      <c r="AO5" s="50">
        <v>2</v>
      </c>
      <c r="AP5">
        <v>1</v>
      </c>
      <c r="AQ5">
        <v>63</v>
      </c>
      <c r="AR5">
        <f t="shared" ref="AR5:AR8" si="8">(AP5+AQ5)</f>
        <v>64</v>
      </c>
    </row>
    <row r="6" spans="1:44">
      <c r="A6" s="50">
        <v>3</v>
      </c>
      <c r="B6">
        <v>45</v>
      </c>
      <c r="C6">
        <v>4</v>
      </c>
      <c r="D6">
        <f t="shared" si="0"/>
        <v>49</v>
      </c>
      <c r="F6" s="50">
        <v>3</v>
      </c>
      <c r="G6">
        <v>49</v>
      </c>
      <c r="H6">
        <v>10</v>
      </c>
      <c r="I6">
        <f t="shared" si="1"/>
        <v>59</v>
      </c>
      <c r="K6" s="50">
        <v>3</v>
      </c>
      <c r="L6">
        <v>7</v>
      </c>
      <c r="M6">
        <v>60</v>
      </c>
      <c r="N6">
        <f t="shared" si="2"/>
        <v>67</v>
      </c>
      <c r="P6" s="50">
        <v>3</v>
      </c>
      <c r="Q6">
        <v>37</v>
      </c>
      <c r="R6">
        <v>2</v>
      </c>
      <c r="S6">
        <f t="shared" si="3"/>
        <v>39</v>
      </c>
      <c r="U6" s="50">
        <v>3</v>
      </c>
      <c r="V6">
        <v>46</v>
      </c>
      <c r="W6">
        <v>5</v>
      </c>
      <c r="X6">
        <f t="shared" si="4"/>
        <v>51</v>
      </c>
      <c r="Z6" s="50">
        <v>3</v>
      </c>
      <c r="AA6">
        <v>2</v>
      </c>
      <c r="AB6">
        <v>43</v>
      </c>
      <c r="AC6">
        <f t="shared" si="5"/>
        <v>45</v>
      </c>
      <c r="AE6" s="50">
        <v>3</v>
      </c>
      <c r="AF6">
        <v>37</v>
      </c>
      <c r="AG6">
        <v>2</v>
      </c>
      <c r="AH6">
        <f t="shared" si="6"/>
        <v>39</v>
      </c>
      <c r="AJ6" s="50">
        <v>3</v>
      </c>
      <c r="AK6">
        <v>39</v>
      </c>
      <c r="AL6">
        <v>4</v>
      </c>
      <c r="AM6">
        <f t="shared" si="7"/>
        <v>43</v>
      </c>
      <c r="AO6" s="50">
        <v>3</v>
      </c>
      <c r="AP6">
        <v>2</v>
      </c>
      <c r="AQ6">
        <v>43</v>
      </c>
      <c r="AR6">
        <f t="shared" si="8"/>
        <v>45</v>
      </c>
    </row>
    <row r="7" spans="1:44">
      <c r="A7" s="50" t="s">
        <v>47</v>
      </c>
      <c r="B7">
        <f>(B4+B5+B6)</f>
        <v>144</v>
      </c>
      <c r="C7">
        <f>(C4+C5+C6)</f>
        <v>19</v>
      </c>
      <c r="D7">
        <f t="shared" si="0"/>
        <v>163</v>
      </c>
      <c r="F7" s="50" t="s">
        <v>47</v>
      </c>
      <c r="G7">
        <f>(G4+G5+G6)</f>
        <v>176</v>
      </c>
      <c r="H7">
        <f>(H4+H5+H6)</f>
        <v>29</v>
      </c>
      <c r="I7">
        <f t="shared" si="1"/>
        <v>205</v>
      </c>
      <c r="K7" s="50" t="s">
        <v>47</v>
      </c>
      <c r="L7">
        <f>(L4+L5+L6)</f>
        <v>17</v>
      </c>
      <c r="M7">
        <f>(M4+M5+M6)</f>
        <v>155</v>
      </c>
      <c r="N7">
        <f t="shared" si="2"/>
        <v>172</v>
      </c>
      <c r="P7" s="50" t="s">
        <v>47</v>
      </c>
      <c r="Q7">
        <f>(Q4+Q5+Q6)</f>
        <v>134</v>
      </c>
      <c r="R7">
        <f>(R4+R5+R6)</f>
        <v>7</v>
      </c>
      <c r="S7">
        <f t="shared" si="3"/>
        <v>141</v>
      </c>
      <c r="U7" s="50" t="s">
        <v>47</v>
      </c>
      <c r="V7">
        <f>(V4+V5+V6)</f>
        <v>185</v>
      </c>
      <c r="W7">
        <f>(W4+W5+W6)</f>
        <v>19</v>
      </c>
      <c r="X7">
        <f t="shared" si="4"/>
        <v>204</v>
      </c>
      <c r="Z7" s="50" t="s">
        <v>47</v>
      </c>
      <c r="AA7">
        <f>(AA4+AA5+AA6)</f>
        <v>17</v>
      </c>
      <c r="AB7">
        <f>(AB4+AB5+AB6)</f>
        <v>142</v>
      </c>
      <c r="AC7">
        <f t="shared" si="5"/>
        <v>159</v>
      </c>
      <c r="AE7" s="50" t="s">
        <v>47</v>
      </c>
      <c r="AF7">
        <f>(AF4+AF5+AF6)</f>
        <v>198</v>
      </c>
      <c r="AG7">
        <f>(AG4+AG5+AG6)</f>
        <v>13</v>
      </c>
      <c r="AH7">
        <f t="shared" si="6"/>
        <v>211</v>
      </c>
      <c r="AJ7" s="50" t="s">
        <v>47</v>
      </c>
      <c r="AK7">
        <f>(AK4+AK5+AK6)</f>
        <v>99</v>
      </c>
      <c r="AL7">
        <f>(AL4+AL5+AL6)</f>
        <v>14</v>
      </c>
      <c r="AM7">
        <f t="shared" si="7"/>
        <v>113</v>
      </c>
      <c r="AO7" s="50" t="s">
        <v>47</v>
      </c>
      <c r="AP7">
        <f>(AP4+AP5+AP6)</f>
        <v>6</v>
      </c>
      <c r="AQ7">
        <f>(AQ4+AQ5+AQ6)</f>
        <v>126</v>
      </c>
      <c r="AR7">
        <f t="shared" si="8"/>
        <v>132</v>
      </c>
    </row>
    <row r="8" spans="1:44">
      <c r="A8" s="50" t="s">
        <v>48</v>
      </c>
      <c r="B8">
        <f>(B7*100)/D7</f>
        <v>88.343558282208591</v>
      </c>
      <c r="C8">
        <f>(C7*100)/D7</f>
        <v>11.656441717791411</v>
      </c>
      <c r="D8">
        <f t="shared" si="0"/>
        <v>100</v>
      </c>
      <c r="F8" s="50" t="s">
        <v>48</v>
      </c>
      <c r="G8">
        <f>(G7*100)/I7</f>
        <v>85.853658536585371</v>
      </c>
      <c r="H8">
        <f>(H7*100)/I7</f>
        <v>14.146341463414634</v>
      </c>
      <c r="I8">
        <f t="shared" si="1"/>
        <v>100</v>
      </c>
      <c r="K8" s="50" t="s">
        <v>48</v>
      </c>
      <c r="L8">
        <f>(L7*100)/N7</f>
        <v>9.8837209302325579</v>
      </c>
      <c r="M8">
        <f>(M7*100)/N7</f>
        <v>90.116279069767444</v>
      </c>
      <c r="N8">
        <f t="shared" si="2"/>
        <v>100</v>
      </c>
      <c r="P8" s="50" t="s">
        <v>48</v>
      </c>
      <c r="Q8">
        <f>(Q7*100)/S7</f>
        <v>95.035460992907801</v>
      </c>
      <c r="R8">
        <f>(R7*100)/S7</f>
        <v>4.9645390070921982</v>
      </c>
      <c r="S8">
        <f t="shared" si="3"/>
        <v>100</v>
      </c>
      <c r="U8" s="50" t="s">
        <v>48</v>
      </c>
      <c r="V8">
        <f>(V7*100)/X7</f>
        <v>90.686274509803923</v>
      </c>
      <c r="W8">
        <f>(W7*100)/X7</f>
        <v>9.3137254901960791</v>
      </c>
      <c r="X8">
        <f t="shared" si="4"/>
        <v>100</v>
      </c>
      <c r="Z8" s="50" t="s">
        <v>48</v>
      </c>
      <c r="AA8">
        <f>(AA7*100)/AC7</f>
        <v>10.691823899371069</v>
      </c>
      <c r="AB8">
        <f>(AB7*100)/AC7</f>
        <v>89.308176100628927</v>
      </c>
      <c r="AC8">
        <f t="shared" si="5"/>
        <v>100</v>
      </c>
      <c r="AE8" s="50" t="s">
        <v>48</v>
      </c>
      <c r="AF8">
        <f>(AF7*100)/AH7</f>
        <v>93.838862559241704</v>
      </c>
      <c r="AG8">
        <f>(AG7*100)/AH7</f>
        <v>6.1611374407582939</v>
      </c>
      <c r="AH8">
        <f t="shared" si="6"/>
        <v>100</v>
      </c>
      <c r="AJ8" s="50" t="s">
        <v>48</v>
      </c>
      <c r="AK8">
        <f>(AK7*100)/AM7</f>
        <v>87.610619469026545</v>
      </c>
      <c r="AL8">
        <f>(AL7*100)/AM7</f>
        <v>12.389380530973451</v>
      </c>
      <c r="AM8">
        <f t="shared" si="7"/>
        <v>100</v>
      </c>
      <c r="AO8" s="50" t="s">
        <v>48</v>
      </c>
      <c r="AP8">
        <f>(AP7*100)/AR7</f>
        <v>4.5454545454545459</v>
      </c>
      <c r="AQ8">
        <f>(AQ7*100)/AR7</f>
        <v>95.454545454545453</v>
      </c>
      <c r="AR8">
        <f t="shared" si="8"/>
        <v>100</v>
      </c>
    </row>
    <row r="10" spans="1:44">
      <c r="A10" s="84" t="s">
        <v>117</v>
      </c>
      <c r="B10" s="84"/>
      <c r="C10" s="84"/>
      <c r="D10" s="84"/>
      <c r="E10" s="84"/>
      <c r="F10" s="84"/>
      <c r="G10" s="84"/>
      <c r="H10" s="84"/>
      <c r="I10" s="84"/>
      <c r="J10" s="84"/>
      <c r="K10" s="84"/>
      <c r="L10" s="84"/>
      <c r="M10" s="84"/>
      <c r="N10" s="84"/>
      <c r="P10" s="84" t="s">
        <v>118</v>
      </c>
      <c r="Q10" s="84"/>
      <c r="R10" s="84"/>
      <c r="S10" s="84"/>
      <c r="T10" s="84"/>
      <c r="U10" s="84"/>
      <c r="V10" s="84"/>
      <c r="W10" s="84"/>
      <c r="X10" s="84"/>
      <c r="Y10" s="84"/>
      <c r="Z10" s="84"/>
      <c r="AA10" s="84"/>
      <c r="AB10" s="84"/>
      <c r="AC10" s="84"/>
      <c r="AE10" s="84" t="s">
        <v>119</v>
      </c>
      <c r="AF10" s="84"/>
      <c r="AG10" s="84"/>
      <c r="AH10" s="84"/>
      <c r="AI10" s="84"/>
      <c r="AJ10" s="84"/>
      <c r="AK10" s="84"/>
      <c r="AL10" s="84"/>
      <c r="AM10" s="84"/>
      <c r="AN10" s="84"/>
      <c r="AO10" s="84"/>
      <c r="AP10" s="84"/>
      <c r="AQ10" s="84"/>
      <c r="AR10" s="84"/>
    </row>
    <row r="11" spans="1:44">
      <c r="A11" s="91" t="s">
        <v>6</v>
      </c>
      <c r="B11" s="91"/>
      <c r="C11" s="91"/>
      <c r="D11" s="91"/>
      <c r="F11" s="91" t="s">
        <v>115</v>
      </c>
      <c r="G11" s="91"/>
      <c r="H11" s="91"/>
      <c r="I11" s="91"/>
      <c r="K11" s="91" t="s">
        <v>116</v>
      </c>
      <c r="L11" s="91"/>
      <c r="M11" s="91"/>
      <c r="N11" s="91"/>
      <c r="P11" s="91" t="s">
        <v>6</v>
      </c>
      <c r="Q11" s="91"/>
      <c r="R11" s="91"/>
      <c r="S11" s="91"/>
      <c r="U11" s="91" t="s">
        <v>115</v>
      </c>
      <c r="V11" s="91"/>
      <c r="W11" s="91"/>
      <c r="X11" s="91"/>
      <c r="Z11" s="91" t="s">
        <v>116</v>
      </c>
      <c r="AA11" s="91"/>
      <c r="AB11" s="91"/>
      <c r="AC11" s="91"/>
      <c r="AE11" s="91" t="s">
        <v>6</v>
      </c>
      <c r="AF11" s="91"/>
      <c r="AG11" s="91"/>
      <c r="AH11" s="91"/>
      <c r="AJ11" s="91" t="s">
        <v>115</v>
      </c>
      <c r="AK11" s="91"/>
      <c r="AL11" s="91"/>
      <c r="AM11" s="91"/>
      <c r="AO11" s="91" t="s">
        <v>116</v>
      </c>
      <c r="AP11" s="91"/>
      <c r="AQ11" s="91"/>
      <c r="AR11" s="91"/>
    </row>
    <row r="12" spans="1:44">
      <c r="B12" s="50">
        <v>1</v>
      </c>
      <c r="C12" s="50">
        <v>2</v>
      </c>
      <c r="D12" s="50" t="s">
        <v>47</v>
      </c>
      <c r="G12" s="50">
        <v>1</v>
      </c>
      <c r="H12" s="50">
        <v>2</v>
      </c>
      <c r="I12" s="50" t="s">
        <v>47</v>
      </c>
      <c r="L12" s="50">
        <v>1</v>
      </c>
      <c r="M12" s="50">
        <v>2</v>
      </c>
      <c r="N12" s="50" t="s">
        <v>47</v>
      </c>
      <c r="Q12" s="50">
        <v>1</v>
      </c>
      <c r="R12" s="50">
        <v>2</v>
      </c>
      <c r="S12" s="50" t="s">
        <v>47</v>
      </c>
      <c r="V12" s="50">
        <v>1</v>
      </c>
      <c r="W12" s="50">
        <v>2</v>
      </c>
      <c r="X12" s="50" t="s">
        <v>47</v>
      </c>
      <c r="AA12" s="50">
        <v>1</v>
      </c>
      <c r="AB12" s="50">
        <v>2</v>
      </c>
      <c r="AC12" s="50" t="s">
        <v>47</v>
      </c>
      <c r="AF12" s="50">
        <v>1</v>
      </c>
      <c r="AG12" s="50">
        <v>2</v>
      </c>
      <c r="AH12" s="50" t="s">
        <v>47</v>
      </c>
      <c r="AK12" s="50">
        <v>1</v>
      </c>
      <c r="AL12" s="50">
        <v>2</v>
      </c>
      <c r="AM12" s="50" t="s">
        <v>47</v>
      </c>
      <c r="AP12" s="50">
        <v>1</v>
      </c>
      <c r="AQ12" s="50">
        <v>2</v>
      </c>
      <c r="AR12" s="50" t="s">
        <v>47</v>
      </c>
    </row>
    <row r="13" spans="1:44">
      <c r="A13" s="50">
        <v>1</v>
      </c>
      <c r="B13">
        <v>30</v>
      </c>
      <c r="C13">
        <v>5</v>
      </c>
      <c r="D13">
        <f>(B13+C13)</f>
        <v>35</v>
      </c>
      <c r="F13" s="50">
        <v>1</v>
      </c>
      <c r="G13">
        <v>39</v>
      </c>
      <c r="H13">
        <v>6</v>
      </c>
      <c r="I13">
        <f>(G13+H13)</f>
        <v>45</v>
      </c>
      <c r="K13" s="50">
        <v>1</v>
      </c>
      <c r="L13">
        <v>8</v>
      </c>
      <c r="M13">
        <v>24</v>
      </c>
      <c r="N13">
        <f>(L13+M13)</f>
        <v>32</v>
      </c>
      <c r="P13" s="50">
        <v>1</v>
      </c>
      <c r="Q13">
        <v>99</v>
      </c>
      <c r="R13">
        <v>10</v>
      </c>
      <c r="S13">
        <f>(Q13+R13)</f>
        <v>109</v>
      </c>
      <c r="U13" s="50">
        <v>1</v>
      </c>
      <c r="V13">
        <v>74</v>
      </c>
      <c r="W13">
        <v>11</v>
      </c>
      <c r="X13">
        <f>(V13+W13)</f>
        <v>85</v>
      </c>
      <c r="Z13" s="50">
        <v>1</v>
      </c>
      <c r="AA13">
        <v>17</v>
      </c>
      <c r="AB13">
        <v>88</v>
      </c>
      <c r="AC13">
        <f>(AA13+AB13)</f>
        <v>105</v>
      </c>
      <c r="AE13" s="50">
        <v>1</v>
      </c>
      <c r="AF13">
        <v>56</v>
      </c>
      <c r="AG13">
        <v>5</v>
      </c>
      <c r="AH13">
        <f>(AF13+AG13)</f>
        <v>61</v>
      </c>
      <c r="AJ13" s="50">
        <v>1</v>
      </c>
      <c r="AK13">
        <v>34</v>
      </c>
      <c r="AL13">
        <v>6</v>
      </c>
      <c r="AM13">
        <f>(AK13+AL13)</f>
        <v>40</v>
      </c>
      <c r="AO13" s="50">
        <v>1</v>
      </c>
      <c r="AP13">
        <v>6</v>
      </c>
      <c r="AQ13">
        <v>39</v>
      </c>
      <c r="AR13">
        <f>(AP13+AQ13)</f>
        <v>45</v>
      </c>
    </row>
    <row r="14" spans="1:44">
      <c r="A14" s="50">
        <v>2</v>
      </c>
      <c r="B14">
        <v>34</v>
      </c>
      <c r="C14">
        <v>2</v>
      </c>
      <c r="D14">
        <f t="shared" ref="D14:D17" si="9">(B14+C14)</f>
        <v>36</v>
      </c>
      <c r="F14" s="50">
        <v>2</v>
      </c>
      <c r="G14">
        <v>16</v>
      </c>
      <c r="H14">
        <v>1</v>
      </c>
      <c r="I14">
        <f t="shared" ref="I14:I17" si="10">(G14+H14)</f>
        <v>17</v>
      </c>
      <c r="K14" s="50">
        <v>2</v>
      </c>
      <c r="L14">
        <v>5</v>
      </c>
      <c r="M14">
        <v>59</v>
      </c>
      <c r="N14">
        <f t="shared" ref="N14:N17" si="11">(L14+M14)</f>
        <v>64</v>
      </c>
      <c r="P14" s="50">
        <v>2</v>
      </c>
      <c r="Q14">
        <v>118</v>
      </c>
      <c r="R14">
        <v>14</v>
      </c>
      <c r="S14">
        <f t="shared" ref="S14:S17" si="12">(Q14+R14)</f>
        <v>132</v>
      </c>
      <c r="U14" s="50">
        <v>2</v>
      </c>
      <c r="V14">
        <v>56</v>
      </c>
      <c r="W14">
        <v>8</v>
      </c>
      <c r="X14">
        <f t="shared" ref="X14:X17" si="13">(V14+W14)</f>
        <v>64</v>
      </c>
      <c r="Z14" s="50">
        <v>2</v>
      </c>
      <c r="AA14">
        <v>7</v>
      </c>
      <c r="AB14">
        <v>72</v>
      </c>
      <c r="AC14">
        <f t="shared" ref="AC14:AC17" si="14">(AA14+AB14)</f>
        <v>79</v>
      </c>
      <c r="AE14" s="50">
        <v>2</v>
      </c>
      <c r="AF14">
        <v>49</v>
      </c>
      <c r="AG14">
        <v>6</v>
      </c>
      <c r="AH14">
        <f t="shared" ref="AH14:AH17" si="15">(AF14+AG14)</f>
        <v>55</v>
      </c>
      <c r="AJ14" s="50">
        <v>2</v>
      </c>
      <c r="AK14">
        <v>32</v>
      </c>
      <c r="AL14">
        <v>4</v>
      </c>
      <c r="AM14">
        <f t="shared" ref="AM14:AM17" si="16">(AK14+AL14)</f>
        <v>36</v>
      </c>
      <c r="AO14" s="50">
        <v>2</v>
      </c>
      <c r="AP14">
        <v>8</v>
      </c>
      <c r="AQ14">
        <v>49</v>
      </c>
      <c r="AR14">
        <f t="shared" ref="AR14:AR17" si="17">(AP14+AQ14)</f>
        <v>57</v>
      </c>
    </row>
    <row r="15" spans="1:44">
      <c r="A15" s="50">
        <v>3</v>
      </c>
      <c r="B15">
        <v>33</v>
      </c>
      <c r="C15">
        <v>2</v>
      </c>
      <c r="D15">
        <f t="shared" si="9"/>
        <v>35</v>
      </c>
      <c r="F15" s="50">
        <v>3</v>
      </c>
      <c r="G15">
        <v>17</v>
      </c>
      <c r="H15">
        <v>4</v>
      </c>
      <c r="I15">
        <f t="shared" si="10"/>
        <v>21</v>
      </c>
      <c r="K15" s="50">
        <v>3</v>
      </c>
      <c r="L15">
        <v>2</v>
      </c>
      <c r="M15">
        <v>27</v>
      </c>
      <c r="N15">
        <f t="shared" si="11"/>
        <v>29</v>
      </c>
      <c r="P15" s="50">
        <v>3</v>
      </c>
      <c r="Q15">
        <v>75</v>
      </c>
      <c r="R15">
        <v>11</v>
      </c>
      <c r="S15">
        <f t="shared" si="12"/>
        <v>86</v>
      </c>
      <c r="U15" s="50">
        <v>3</v>
      </c>
      <c r="V15">
        <v>61</v>
      </c>
      <c r="W15">
        <v>7</v>
      </c>
      <c r="X15">
        <f t="shared" si="13"/>
        <v>68</v>
      </c>
      <c r="Z15" s="50">
        <v>3</v>
      </c>
      <c r="AA15">
        <v>10</v>
      </c>
      <c r="AB15">
        <v>85</v>
      </c>
      <c r="AC15">
        <f t="shared" si="14"/>
        <v>95</v>
      </c>
      <c r="AE15" s="50">
        <v>3</v>
      </c>
      <c r="AF15">
        <v>103</v>
      </c>
      <c r="AG15">
        <v>10</v>
      </c>
      <c r="AH15">
        <f t="shared" si="15"/>
        <v>113</v>
      </c>
      <c r="AJ15" s="50">
        <v>3</v>
      </c>
      <c r="AK15">
        <v>27</v>
      </c>
      <c r="AL15">
        <v>5</v>
      </c>
      <c r="AM15">
        <f t="shared" si="16"/>
        <v>32</v>
      </c>
      <c r="AO15" s="50">
        <v>3</v>
      </c>
      <c r="AP15">
        <v>2</v>
      </c>
      <c r="AQ15">
        <v>85</v>
      </c>
      <c r="AR15">
        <f t="shared" si="17"/>
        <v>87</v>
      </c>
    </row>
    <row r="16" spans="1:44">
      <c r="A16" s="50" t="s">
        <v>47</v>
      </c>
      <c r="B16">
        <f>(B13+B14+B15)</f>
        <v>97</v>
      </c>
      <c r="C16">
        <f>(C13+C14+C15)</f>
        <v>9</v>
      </c>
      <c r="D16">
        <f t="shared" si="9"/>
        <v>106</v>
      </c>
      <c r="F16" s="50" t="s">
        <v>47</v>
      </c>
      <c r="G16">
        <f>(G13+G14+G15)</f>
        <v>72</v>
      </c>
      <c r="H16">
        <f>(H13+H14+H15)</f>
        <v>11</v>
      </c>
      <c r="I16">
        <f t="shared" si="10"/>
        <v>83</v>
      </c>
      <c r="K16" s="50" t="s">
        <v>47</v>
      </c>
      <c r="L16">
        <f>(L13+L14+L15)</f>
        <v>15</v>
      </c>
      <c r="M16">
        <f>(M13+M14+M15)</f>
        <v>110</v>
      </c>
      <c r="N16">
        <f t="shared" si="11"/>
        <v>125</v>
      </c>
      <c r="P16" s="50" t="s">
        <v>47</v>
      </c>
      <c r="Q16">
        <f>(Q13+Q14+Q15)</f>
        <v>292</v>
      </c>
      <c r="R16">
        <f>(R13+R14+R15)</f>
        <v>35</v>
      </c>
      <c r="S16">
        <f t="shared" si="12"/>
        <v>327</v>
      </c>
      <c r="U16" s="50" t="s">
        <v>47</v>
      </c>
      <c r="V16">
        <f>(V13+V14+V15)</f>
        <v>191</v>
      </c>
      <c r="W16">
        <f>(W13+W14+W15)</f>
        <v>26</v>
      </c>
      <c r="X16">
        <f t="shared" si="13"/>
        <v>217</v>
      </c>
      <c r="Z16" s="50" t="s">
        <v>47</v>
      </c>
      <c r="AA16">
        <f>(AA13+AA14+AA15)</f>
        <v>34</v>
      </c>
      <c r="AB16">
        <f>(AB13+AB14+AB15)</f>
        <v>245</v>
      </c>
      <c r="AC16">
        <f t="shared" si="14"/>
        <v>279</v>
      </c>
      <c r="AE16" s="50" t="s">
        <v>47</v>
      </c>
      <c r="AF16">
        <f>(AF13+AF14+AF15)</f>
        <v>208</v>
      </c>
      <c r="AG16">
        <f>(AG13+AG14+AG15)</f>
        <v>21</v>
      </c>
      <c r="AH16">
        <f t="shared" si="15"/>
        <v>229</v>
      </c>
      <c r="AJ16" s="50" t="s">
        <v>47</v>
      </c>
      <c r="AK16">
        <f>(AK13+AK14+AK15)</f>
        <v>93</v>
      </c>
      <c r="AL16">
        <f>(AL13+AL14+AL15)</f>
        <v>15</v>
      </c>
      <c r="AM16">
        <f t="shared" si="16"/>
        <v>108</v>
      </c>
      <c r="AO16" s="50" t="s">
        <v>47</v>
      </c>
      <c r="AP16">
        <f>(AP13+AP14+AP15)</f>
        <v>16</v>
      </c>
      <c r="AQ16">
        <f>(AQ13+AQ14+AQ15)</f>
        <v>173</v>
      </c>
      <c r="AR16">
        <f t="shared" si="17"/>
        <v>189</v>
      </c>
    </row>
    <row r="17" spans="1:44">
      <c r="A17" s="50" t="s">
        <v>48</v>
      </c>
      <c r="B17">
        <f>(B16*100)/D16</f>
        <v>91.509433962264154</v>
      </c>
      <c r="C17">
        <f>(C16*100)/D16</f>
        <v>8.4905660377358494</v>
      </c>
      <c r="D17">
        <f t="shared" si="9"/>
        <v>100</v>
      </c>
      <c r="F17" s="50" t="s">
        <v>48</v>
      </c>
      <c r="G17">
        <f>(G16*100)/I16</f>
        <v>86.746987951807228</v>
      </c>
      <c r="H17">
        <f>(H16*100)/I16</f>
        <v>13.253012048192771</v>
      </c>
      <c r="I17">
        <f t="shared" si="10"/>
        <v>100</v>
      </c>
      <c r="K17" s="50" t="s">
        <v>48</v>
      </c>
      <c r="L17">
        <f>(L16*100)/N16</f>
        <v>12</v>
      </c>
      <c r="M17">
        <f>(M16*100)/N16</f>
        <v>88</v>
      </c>
      <c r="N17">
        <f t="shared" si="11"/>
        <v>100</v>
      </c>
      <c r="P17" s="50" t="s">
        <v>48</v>
      </c>
      <c r="Q17">
        <f>(Q16*100)/S16</f>
        <v>89.296636085626915</v>
      </c>
      <c r="R17">
        <f>(R16*100)/S16</f>
        <v>10.703363914373089</v>
      </c>
      <c r="S17">
        <f t="shared" si="12"/>
        <v>100</v>
      </c>
      <c r="U17" s="50" t="s">
        <v>48</v>
      </c>
      <c r="V17">
        <f>(V16*100)/X16</f>
        <v>88.018433179723502</v>
      </c>
      <c r="W17">
        <f>(W16*100)/X16</f>
        <v>11.981566820276498</v>
      </c>
      <c r="X17">
        <f t="shared" si="13"/>
        <v>100</v>
      </c>
      <c r="Z17" s="50" t="s">
        <v>48</v>
      </c>
      <c r="AA17">
        <f>(AA16*100)/AC16</f>
        <v>12.186379928315413</v>
      </c>
      <c r="AB17">
        <f>(AB16*100)/AC16</f>
        <v>87.813620071684582</v>
      </c>
      <c r="AC17">
        <f t="shared" si="14"/>
        <v>100</v>
      </c>
      <c r="AE17" s="50" t="s">
        <v>48</v>
      </c>
      <c r="AF17">
        <f>(AF16*100)/AH16</f>
        <v>90.829694323144111</v>
      </c>
      <c r="AG17">
        <f>(AG16*100)/AH16</f>
        <v>9.1703056768558948</v>
      </c>
      <c r="AH17">
        <f t="shared" si="15"/>
        <v>100</v>
      </c>
      <c r="AJ17" s="50" t="s">
        <v>48</v>
      </c>
      <c r="AK17">
        <f>(AK16*100)/AM16</f>
        <v>86.111111111111114</v>
      </c>
      <c r="AL17">
        <f>(AL16*100)/AM16</f>
        <v>13.888888888888889</v>
      </c>
      <c r="AM17">
        <f t="shared" si="16"/>
        <v>100</v>
      </c>
      <c r="AO17" s="50" t="s">
        <v>48</v>
      </c>
      <c r="AP17">
        <f>(AP16*100)/AR16</f>
        <v>8.4656084656084651</v>
      </c>
      <c r="AQ17">
        <f>(AQ16*100)/AR16</f>
        <v>91.534391534391531</v>
      </c>
      <c r="AR17">
        <f t="shared" si="17"/>
        <v>100</v>
      </c>
    </row>
    <row r="19" spans="1:44">
      <c r="A19" s="84" t="s">
        <v>120</v>
      </c>
      <c r="B19" s="84"/>
      <c r="C19" s="84"/>
      <c r="D19" s="84"/>
      <c r="E19" s="84"/>
      <c r="F19" s="84"/>
      <c r="G19" s="84"/>
      <c r="H19" s="84"/>
      <c r="I19" s="84"/>
      <c r="J19" s="84"/>
      <c r="K19" s="84"/>
      <c r="L19" s="84"/>
      <c r="M19" s="84"/>
      <c r="N19" s="84"/>
      <c r="P19" s="84" t="s">
        <v>121</v>
      </c>
      <c r="Q19" s="84"/>
      <c r="R19" s="84"/>
      <c r="S19" s="84"/>
      <c r="T19" s="84"/>
      <c r="U19" s="84"/>
      <c r="V19" s="84"/>
      <c r="W19" s="84"/>
      <c r="X19" s="84"/>
      <c r="Y19" s="84"/>
      <c r="Z19" s="84"/>
      <c r="AA19" s="84"/>
      <c r="AB19" s="84"/>
      <c r="AC19" s="84"/>
      <c r="AE19" s="84" t="s">
        <v>122</v>
      </c>
      <c r="AF19" s="84"/>
      <c r="AG19" s="84"/>
      <c r="AH19" s="84"/>
      <c r="AI19" s="84"/>
      <c r="AJ19" s="84"/>
      <c r="AK19" s="84"/>
      <c r="AL19" s="84"/>
      <c r="AM19" s="84"/>
      <c r="AN19" s="84"/>
      <c r="AO19" s="84"/>
      <c r="AP19" s="84"/>
      <c r="AQ19" s="84"/>
      <c r="AR19" s="84"/>
    </row>
    <row r="20" spans="1:44">
      <c r="A20" s="91" t="s">
        <v>6</v>
      </c>
      <c r="B20" s="91"/>
      <c r="C20" s="91"/>
      <c r="D20" s="91"/>
      <c r="F20" s="91" t="s">
        <v>115</v>
      </c>
      <c r="G20" s="91"/>
      <c r="H20" s="91"/>
      <c r="I20" s="91"/>
      <c r="K20" s="91" t="s">
        <v>116</v>
      </c>
      <c r="L20" s="91"/>
      <c r="M20" s="91"/>
      <c r="N20" s="91"/>
      <c r="P20" s="91" t="s">
        <v>6</v>
      </c>
      <c r="Q20" s="91"/>
      <c r="R20" s="91"/>
      <c r="S20" s="91"/>
      <c r="U20" s="91" t="s">
        <v>115</v>
      </c>
      <c r="V20" s="91"/>
      <c r="W20" s="91"/>
      <c r="X20" s="91"/>
      <c r="Z20" s="91" t="s">
        <v>116</v>
      </c>
      <c r="AA20" s="91"/>
      <c r="AB20" s="91"/>
      <c r="AC20" s="91"/>
      <c r="AE20" s="91" t="s">
        <v>6</v>
      </c>
      <c r="AF20" s="91"/>
      <c r="AG20" s="91"/>
      <c r="AH20" s="91"/>
      <c r="AJ20" s="91" t="s">
        <v>115</v>
      </c>
      <c r="AK20" s="91"/>
      <c r="AL20" s="91"/>
      <c r="AM20" s="91"/>
      <c r="AO20" s="91" t="s">
        <v>116</v>
      </c>
      <c r="AP20" s="91"/>
      <c r="AQ20" s="91"/>
      <c r="AR20" s="91"/>
    </row>
    <row r="21" spans="1:44">
      <c r="B21" s="50">
        <v>1</v>
      </c>
      <c r="C21" s="50">
        <v>2</v>
      </c>
      <c r="D21" s="50" t="s">
        <v>47</v>
      </c>
      <c r="G21" s="50">
        <v>1</v>
      </c>
      <c r="H21" s="50">
        <v>2</v>
      </c>
      <c r="I21" s="50" t="s">
        <v>47</v>
      </c>
      <c r="L21" s="50">
        <v>1</v>
      </c>
      <c r="M21" s="50">
        <v>2</v>
      </c>
      <c r="N21" s="50" t="s">
        <v>47</v>
      </c>
      <c r="Q21" s="50">
        <v>1</v>
      </c>
      <c r="R21" s="50">
        <v>2</v>
      </c>
      <c r="S21" s="50" t="s">
        <v>47</v>
      </c>
      <c r="V21" s="50">
        <v>1</v>
      </c>
      <c r="W21" s="50">
        <v>2</v>
      </c>
      <c r="X21" s="50" t="s">
        <v>47</v>
      </c>
      <c r="AA21" s="50">
        <v>1</v>
      </c>
      <c r="AB21" s="50">
        <v>2</v>
      </c>
      <c r="AC21" s="50" t="s">
        <v>47</v>
      </c>
      <c r="AF21" s="50">
        <v>1</v>
      </c>
      <c r="AG21" s="50">
        <v>2</v>
      </c>
      <c r="AH21" s="50" t="s">
        <v>47</v>
      </c>
      <c r="AK21" s="50">
        <v>1</v>
      </c>
      <c r="AL21" s="50">
        <v>2</v>
      </c>
      <c r="AM21" s="50" t="s">
        <v>47</v>
      </c>
      <c r="AP21" s="50">
        <v>1</v>
      </c>
      <c r="AQ21" s="50">
        <v>2</v>
      </c>
      <c r="AR21" s="50" t="s">
        <v>47</v>
      </c>
    </row>
    <row r="22" spans="1:44">
      <c r="A22" s="50">
        <v>1</v>
      </c>
      <c r="B22">
        <v>38</v>
      </c>
      <c r="C22">
        <v>4</v>
      </c>
      <c r="D22">
        <f>(B22+C22)</f>
        <v>42</v>
      </c>
      <c r="F22" s="50">
        <v>1</v>
      </c>
      <c r="G22">
        <v>28</v>
      </c>
      <c r="H22">
        <v>5</v>
      </c>
      <c r="I22">
        <f>(G22+H22)</f>
        <v>33</v>
      </c>
      <c r="K22" s="50">
        <v>1</v>
      </c>
      <c r="L22">
        <v>28</v>
      </c>
      <c r="M22">
        <v>40</v>
      </c>
      <c r="N22">
        <f>(L22+M22)</f>
        <v>68</v>
      </c>
      <c r="P22" s="50">
        <v>1</v>
      </c>
      <c r="Q22">
        <v>43</v>
      </c>
      <c r="R22">
        <v>4</v>
      </c>
      <c r="S22">
        <f>(Q22+R22)</f>
        <v>47</v>
      </c>
      <c r="U22" s="50">
        <v>1</v>
      </c>
      <c r="V22">
        <v>32</v>
      </c>
      <c r="W22">
        <v>4</v>
      </c>
      <c r="X22">
        <f>(V22+W22)</f>
        <v>36</v>
      </c>
      <c r="Z22" s="50">
        <v>1</v>
      </c>
      <c r="AA22">
        <v>20</v>
      </c>
      <c r="AB22">
        <v>49</v>
      </c>
      <c r="AC22">
        <f>(AA22+AB22)</f>
        <v>69</v>
      </c>
      <c r="AE22" s="50">
        <v>1</v>
      </c>
      <c r="AF22">
        <v>45</v>
      </c>
      <c r="AG22">
        <v>3</v>
      </c>
      <c r="AH22">
        <f>(AF22+AG22)</f>
        <v>48</v>
      </c>
      <c r="AJ22" s="50">
        <v>1</v>
      </c>
      <c r="AK22">
        <v>38</v>
      </c>
      <c r="AL22">
        <v>5</v>
      </c>
      <c r="AM22">
        <f>(AK22+AL22)</f>
        <v>43</v>
      </c>
      <c r="AO22" s="50">
        <v>1</v>
      </c>
      <c r="AP22">
        <v>27</v>
      </c>
      <c r="AQ22">
        <v>17</v>
      </c>
      <c r="AR22">
        <f>(AP22+AQ22)</f>
        <v>44</v>
      </c>
    </row>
    <row r="23" spans="1:44">
      <c r="A23" s="50">
        <v>2</v>
      </c>
      <c r="B23">
        <v>18</v>
      </c>
      <c r="C23">
        <v>2</v>
      </c>
      <c r="D23">
        <f t="shared" ref="D23:D26" si="18">(B23+C23)</f>
        <v>20</v>
      </c>
      <c r="F23" s="50">
        <v>2</v>
      </c>
      <c r="G23">
        <v>50</v>
      </c>
      <c r="H23">
        <v>9</v>
      </c>
      <c r="I23">
        <f t="shared" ref="I23:I26" si="19">(G23+H23)</f>
        <v>59</v>
      </c>
      <c r="K23" s="50">
        <v>2</v>
      </c>
      <c r="L23">
        <v>31</v>
      </c>
      <c r="M23">
        <v>29</v>
      </c>
      <c r="N23">
        <f t="shared" ref="N23:N26" si="20">(L23+M23)</f>
        <v>60</v>
      </c>
      <c r="P23" s="50">
        <v>2</v>
      </c>
      <c r="Q23">
        <v>47</v>
      </c>
      <c r="R23">
        <v>2</v>
      </c>
      <c r="S23">
        <f t="shared" ref="S23:S26" si="21">(Q23+R23)</f>
        <v>49</v>
      </c>
      <c r="U23" s="50">
        <v>2</v>
      </c>
      <c r="V23">
        <v>52</v>
      </c>
      <c r="W23">
        <v>6</v>
      </c>
      <c r="X23">
        <f t="shared" ref="X23:X26" si="22">(V23+W23)</f>
        <v>58</v>
      </c>
      <c r="Z23" s="50">
        <v>2</v>
      </c>
      <c r="AA23">
        <v>36</v>
      </c>
      <c r="AB23">
        <v>32</v>
      </c>
      <c r="AC23">
        <f t="shared" ref="AC23:AC26" si="23">(AA23+AB23)</f>
        <v>68</v>
      </c>
      <c r="AE23" s="50">
        <v>2</v>
      </c>
      <c r="AF23">
        <v>28</v>
      </c>
      <c r="AG23">
        <v>3</v>
      </c>
      <c r="AH23">
        <f t="shared" ref="AH23:AH26" si="24">(AF23+AG23)</f>
        <v>31</v>
      </c>
      <c r="AJ23" s="50">
        <v>2</v>
      </c>
      <c r="AK23">
        <v>40</v>
      </c>
      <c r="AL23">
        <v>5</v>
      </c>
      <c r="AM23">
        <f t="shared" ref="AM23:AM26" si="25">(AK23+AL23)</f>
        <v>45</v>
      </c>
      <c r="AO23" s="50">
        <v>2</v>
      </c>
      <c r="AP23">
        <v>33</v>
      </c>
      <c r="AQ23">
        <v>34</v>
      </c>
      <c r="AR23">
        <f t="shared" ref="AR23:AR26" si="26">(AP23+AQ23)</f>
        <v>67</v>
      </c>
    </row>
    <row r="24" spans="1:44">
      <c r="A24" s="50">
        <v>3</v>
      </c>
      <c r="B24">
        <v>20</v>
      </c>
      <c r="C24">
        <v>1</v>
      </c>
      <c r="D24">
        <f t="shared" si="18"/>
        <v>21</v>
      </c>
      <c r="F24" s="50">
        <v>3</v>
      </c>
      <c r="G24">
        <v>22</v>
      </c>
      <c r="H24">
        <v>9</v>
      </c>
      <c r="I24">
        <f t="shared" si="19"/>
        <v>31</v>
      </c>
      <c r="K24" s="50">
        <v>3</v>
      </c>
      <c r="L24">
        <v>12</v>
      </c>
      <c r="M24">
        <v>23</v>
      </c>
      <c r="N24">
        <f t="shared" si="20"/>
        <v>35</v>
      </c>
      <c r="P24" s="50">
        <v>3</v>
      </c>
      <c r="Q24">
        <v>39</v>
      </c>
      <c r="R24">
        <v>4</v>
      </c>
      <c r="S24">
        <f t="shared" si="21"/>
        <v>43</v>
      </c>
      <c r="U24" s="50">
        <v>3</v>
      </c>
      <c r="V24">
        <v>32</v>
      </c>
      <c r="W24">
        <v>3</v>
      </c>
      <c r="X24">
        <f t="shared" si="22"/>
        <v>35</v>
      </c>
      <c r="Z24" s="50">
        <v>3</v>
      </c>
      <c r="AA24">
        <v>33</v>
      </c>
      <c r="AB24">
        <v>23</v>
      </c>
      <c r="AC24">
        <f t="shared" si="23"/>
        <v>56</v>
      </c>
      <c r="AE24" s="50">
        <v>3</v>
      </c>
      <c r="AF24">
        <v>19</v>
      </c>
      <c r="AG24">
        <v>2</v>
      </c>
      <c r="AH24">
        <f t="shared" si="24"/>
        <v>21</v>
      </c>
      <c r="AJ24" s="50">
        <v>3</v>
      </c>
      <c r="AK24">
        <v>10</v>
      </c>
      <c r="AL24">
        <v>4</v>
      </c>
      <c r="AM24">
        <f t="shared" si="25"/>
        <v>14</v>
      </c>
      <c r="AO24" s="50">
        <v>3</v>
      </c>
      <c r="AP24">
        <v>23</v>
      </c>
      <c r="AQ24">
        <v>18</v>
      </c>
      <c r="AR24">
        <f t="shared" si="26"/>
        <v>41</v>
      </c>
    </row>
    <row r="25" spans="1:44">
      <c r="A25" s="50" t="s">
        <v>47</v>
      </c>
      <c r="B25">
        <f>(B22+B23+B24)</f>
        <v>76</v>
      </c>
      <c r="C25">
        <f>(C22+C23+C24)</f>
        <v>7</v>
      </c>
      <c r="D25">
        <f t="shared" si="18"/>
        <v>83</v>
      </c>
      <c r="F25" s="50" t="s">
        <v>47</v>
      </c>
      <c r="G25">
        <f>(G22+G23+G24)</f>
        <v>100</v>
      </c>
      <c r="H25">
        <f>(H22+H23+H24)</f>
        <v>23</v>
      </c>
      <c r="I25">
        <f t="shared" si="19"/>
        <v>123</v>
      </c>
      <c r="K25" s="50" t="s">
        <v>47</v>
      </c>
      <c r="L25">
        <f>(L22+L23+L24)</f>
        <v>71</v>
      </c>
      <c r="M25">
        <f>(M22+M23+M24)</f>
        <v>92</v>
      </c>
      <c r="N25">
        <f t="shared" si="20"/>
        <v>163</v>
      </c>
      <c r="P25" s="50" t="s">
        <v>47</v>
      </c>
      <c r="Q25">
        <f>(Q22+Q23+Q24)</f>
        <v>129</v>
      </c>
      <c r="R25">
        <f>(R22+R23+R24)</f>
        <v>10</v>
      </c>
      <c r="S25">
        <f t="shared" si="21"/>
        <v>139</v>
      </c>
      <c r="U25" s="50" t="s">
        <v>47</v>
      </c>
      <c r="V25">
        <f>(V22+V23+V24)</f>
        <v>116</v>
      </c>
      <c r="W25">
        <f>(W22+W23+W24)</f>
        <v>13</v>
      </c>
      <c r="X25">
        <f t="shared" si="22"/>
        <v>129</v>
      </c>
      <c r="Z25" s="50" t="s">
        <v>47</v>
      </c>
      <c r="AA25">
        <f>(AA22+AA23+AA24)</f>
        <v>89</v>
      </c>
      <c r="AB25">
        <f>(AB22+AB23+AB24)</f>
        <v>104</v>
      </c>
      <c r="AC25">
        <f t="shared" si="23"/>
        <v>193</v>
      </c>
      <c r="AE25" s="50" t="s">
        <v>47</v>
      </c>
      <c r="AF25">
        <f>(AF22+AF23+AF24)</f>
        <v>92</v>
      </c>
      <c r="AG25">
        <f>(AG22+AG23+AG24)</f>
        <v>8</v>
      </c>
      <c r="AH25">
        <f t="shared" si="24"/>
        <v>100</v>
      </c>
      <c r="AJ25" s="50" t="s">
        <v>47</v>
      </c>
      <c r="AK25">
        <f>(AK22+AK23+AK24)</f>
        <v>88</v>
      </c>
      <c r="AL25">
        <f>(AL22+AL23+AL24)</f>
        <v>14</v>
      </c>
      <c r="AM25">
        <f t="shared" si="25"/>
        <v>102</v>
      </c>
      <c r="AO25" s="50" t="s">
        <v>47</v>
      </c>
      <c r="AP25">
        <f>(AP22+AP23+AP24)</f>
        <v>83</v>
      </c>
      <c r="AQ25">
        <f>(AQ22+AQ23+AQ24)</f>
        <v>69</v>
      </c>
      <c r="AR25">
        <f t="shared" si="26"/>
        <v>152</v>
      </c>
    </row>
    <row r="26" spans="1:44">
      <c r="A26" s="50" t="s">
        <v>48</v>
      </c>
      <c r="B26">
        <f>(B25*100)/D25</f>
        <v>91.566265060240966</v>
      </c>
      <c r="C26">
        <f>(C25*100)/D25</f>
        <v>8.4337349397590362</v>
      </c>
      <c r="D26">
        <f t="shared" si="18"/>
        <v>100</v>
      </c>
      <c r="F26" s="50" t="s">
        <v>48</v>
      </c>
      <c r="G26">
        <f>(G25*100)/I25</f>
        <v>81.300813008130078</v>
      </c>
      <c r="H26">
        <f>(H25*100)/I25</f>
        <v>18.699186991869919</v>
      </c>
      <c r="I26">
        <f t="shared" si="19"/>
        <v>100</v>
      </c>
      <c r="K26" s="50" t="s">
        <v>48</v>
      </c>
      <c r="L26">
        <f>(L25*100)/N25</f>
        <v>43.558282208588956</v>
      </c>
      <c r="M26">
        <f>(M25*100)/N25</f>
        <v>56.441717791411044</v>
      </c>
      <c r="N26">
        <f t="shared" si="20"/>
        <v>100</v>
      </c>
      <c r="P26" s="50" t="s">
        <v>48</v>
      </c>
      <c r="Q26">
        <f>(Q25*100)/S25</f>
        <v>92.805755395683448</v>
      </c>
      <c r="R26">
        <f>(R25*100)/S25</f>
        <v>7.1942446043165464</v>
      </c>
      <c r="S26">
        <f t="shared" si="21"/>
        <v>100</v>
      </c>
      <c r="U26" s="50" t="s">
        <v>48</v>
      </c>
      <c r="V26">
        <f>(V25*100)/X25</f>
        <v>89.922480620155042</v>
      </c>
      <c r="W26">
        <f>(W25*100)/X25</f>
        <v>10.077519379844961</v>
      </c>
      <c r="X26">
        <f t="shared" si="22"/>
        <v>100</v>
      </c>
      <c r="Z26" s="50" t="s">
        <v>48</v>
      </c>
      <c r="AA26">
        <f>(AA25*100)/AC25</f>
        <v>46.1139896373057</v>
      </c>
      <c r="AB26">
        <f>(AB25*100)/AC25</f>
        <v>53.8860103626943</v>
      </c>
      <c r="AC26">
        <f t="shared" si="23"/>
        <v>100</v>
      </c>
      <c r="AE26" s="50" t="s">
        <v>48</v>
      </c>
      <c r="AF26">
        <f>(AF25*100)/AH25</f>
        <v>92</v>
      </c>
      <c r="AG26">
        <f>(AG25*100)/AH25</f>
        <v>8</v>
      </c>
      <c r="AH26">
        <f t="shared" si="24"/>
        <v>100</v>
      </c>
      <c r="AJ26" s="50" t="s">
        <v>48</v>
      </c>
      <c r="AK26">
        <f>(AK25*100)/AM25</f>
        <v>86.274509803921575</v>
      </c>
      <c r="AL26">
        <f>(AL25*100)/AM25</f>
        <v>13.725490196078431</v>
      </c>
      <c r="AM26">
        <f t="shared" si="25"/>
        <v>100</v>
      </c>
      <c r="AO26" s="50" t="s">
        <v>48</v>
      </c>
      <c r="AP26">
        <f>(AP25*100)/AR25</f>
        <v>54.60526315789474</v>
      </c>
      <c r="AQ26">
        <f>(AQ25*100)/AR25</f>
        <v>45.39473684210526</v>
      </c>
      <c r="AR26">
        <f t="shared" si="26"/>
        <v>100</v>
      </c>
    </row>
  </sheetData>
  <mergeCells count="36">
    <mergeCell ref="A1:N1"/>
    <mergeCell ref="P1:AC1"/>
    <mergeCell ref="AE1:AR1"/>
    <mergeCell ref="A2:D2"/>
    <mergeCell ref="F2:I2"/>
    <mergeCell ref="K2:N2"/>
    <mergeCell ref="P2:S2"/>
    <mergeCell ref="U2:X2"/>
    <mergeCell ref="Z2:AC2"/>
    <mergeCell ref="AE2:AH2"/>
    <mergeCell ref="AJ2:AM2"/>
    <mergeCell ref="AO2:AR2"/>
    <mergeCell ref="A10:N10"/>
    <mergeCell ref="P10:AC10"/>
    <mergeCell ref="AE10:AR10"/>
    <mergeCell ref="Z11:AC11"/>
    <mergeCell ref="AE11:AH11"/>
    <mergeCell ref="AJ11:AM11"/>
    <mergeCell ref="AO11:AR11"/>
    <mergeCell ref="A19:N19"/>
    <mergeCell ref="P19:AC19"/>
    <mergeCell ref="AE19:AR19"/>
    <mergeCell ref="A11:D11"/>
    <mergeCell ref="F11:I11"/>
    <mergeCell ref="K11:N11"/>
    <mergeCell ref="P11:S11"/>
    <mergeCell ref="U11:X11"/>
    <mergeCell ref="AE20:AH20"/>
    <mergeCell ref="AJ20:AM20"/>
    <mergeCell ref="AO20:AR20"/>
    <mergeCell ref="A20:D20"/>
    <mergeCell ref="F20:I20"/>
    <mergeCell ref="K20:N20"/>
    <mergeCell ref="P20:S20"/>
    <mergeCell ref="U20:X20"/>
    <mergeCell ref="Z20:AC20"/>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4980-1824-344F-94DC-8AD52DADD537}">
  <dimension ref="A1:N5"/>
  <sheetViews>
    <sheetView workbookViewId="0">
      <selection sqref="A1:D1"/>
    </sheetView>
  </sheetViews>
  <sheetFormatPr baseColWidth="10" defaultRowHeight="15.75"/>
  <cols>
    <col min="4" max="4" width="10.5" customWidth="1"/>
    <col min="5" max="5" width="0.625" customWidth="1"/>
    <col min="10" max="10" width="0.625" customWidth="1"/>
  </cols>
  <sheetData>
    <row r="1" spans="1:14">
      <c r="A1" s="84" t="s">
        <v>159</v>
      </c>
      <c r="B1" s="84"/>
      <c r="C1" s="84"/>
      <c r="D1" s="84"/>
      <c r="E1" s="57"/>
      <c r="F1" s="84" t="s">
        <v>160</v>
      </c>
      <c r="G1" s="84"/>
      <c r="H1" s="84"/>
      <c r="I1" s="84"/>
      <c r="J1" s="57"/>
      <c r="K1" s="84" t="s">
        <v>161</v>
      </c>
      <c r="L1" s="84"/>
      <c r="M1" s="84"/>
      <c r="N1" s="84"/>
    </row>
    <row r="2" spans="1:14">
      <c r="B2" s="36" t="s">
        <v>85</v>
      </c>
      <c r="C2" s="36" t="s">
        <v>86</v>
      </c>
      <c r="D2" s="36" t="s">
        <v>87</v>
      </c>
      <c r="G2" s="36" t="s">
        <v>85</v>
      </c>
      <c r="H2" s="36" t="s">
        <v>86</v>
      </c>
      <c r="I2" s="36" t="s">
        <v>87</v>
      </c>
      <c r="K2" s="35"/>
      <c r="L2" s="36" t="s">
        <v>85</v>
      </c>
      <c r="M2" s="36" t="s">
        <v>86</v>
      </c>
      <c r="N2" s="36" t="s">
        <v>87</v>
      </c>
    </row>
    <row r="3" spans="1:14">
      <c r="A3" s="50" t="s">
        <v>71</v>
      </c>
      <c r="B3">
        <v>300</v>
      </c>
      <c r="C3">
        <v>225</v>
      </c>
      <c r="D3">
        <v>297</v>
      </c>
      <c r="F3" s="50" t="s">
        <v>71</v>
      </c>
      <c r="G3">
        <v>462</v>
      </c>
      <c r="H3">
        <v>469</v>
      </c>
      <c r="I3">
        <v>623</v>
      </c>
      <c r="K3" s="56" t="s">
        <v>71</v>
      </c>
      <c r="L3" s="35">
        <v>313</v>
      </c>
      <c r="M3" s="35">
        <v>245</v>
      </c>
      <c r="N3" s="35">
        <v>256</v>
      </c>
    </row>
    <row r="4" spans="1:14">
      <c r="A4" s="50" t="s">
        <v>88</v>
      </c>
      <c r="B4">
        <v>119</v>
      </c>
      <c r="C4">
        <v>110</v>
      </c>
      <c r="D4">
        <v>136</v>
      </c>
      <c r="F4" s="50" t="s">
        <v>88</v>
      </c>
      <c r="G4">
        <v>213</v>
      </c>
      <c r="H4">
        <v>197</v>
      </c>
      <c r="I4">
        <v>312</v>
      </c>
      <c r="K4" s="56" t="s">
        <v>88</v>
      </c>
      <c r="L4" s="35">
        <v>65</v>
      </c>
      <c r="M4" s="35">
        <v>63</v>
      </c>
      <c r="N4" s="35">
        <v>38</v>
      </c>
    </row>
    <row r="5" spans="1:14">
      <c r="A5" s="50" t="s">
        <v>89</v>
      </c>
      <c r="B5">
        <f>(B4*100)/B3</f>
        <v>39.666666666666664</v>
      </c>
      <c r="C5">
        <f t="shared" ref="C5:D5" si="0">(C4*100)/C3</f>
        <v>48.888888888888886</v>
      </c>
      <c r="D5">
        <f t="shared" si="0"/>
        <v>45.791245791245792</v>
      </c>
      <c r="F5" s="50" t="s">
        <v>89</v>
      </c>
      <c r="G5">
        <f>(G4*100)/G3</f>
        <v>46.103896103896105</v>
      </c>
      <c r="H5">
        <f t="shared" ref="H5:I5" si="1">(H4*100)/H3</f>
        <v>42.004264392324096</v>
      </c>
      <c r="I5">
        <f t="shared" si="1"/>
        <v>50.080256821829856</v>
      </c>
      <c r="K5" s="56" t="s">
        <v>89</v>
      </c>
      <c r="L5" s="35">
        <f>(L4*100)/L3</f>
        <v>20.766773162939298</v>
      </c>
      <c r="M5" s="35">
        <f t="shared" ref="M5:N5" si="2">(M4*100)/M3</f>
        <v>25.714285714285715</v>
      </c>
      <c r="N5" s="35">
        <f t="shared" si="2"/>
        <v>14.84375</v>
      </c>
    </row>
  </sheetData>
  <mergeCells count="3">
    <mergeCell ref="A1:D1"/>
    <mergeCell ref="F1:I1"/>
    <mergeCell ref="K1:N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1748-3390-D74B-88DE-DACDDE14DCC8}">
  <dimension ref="A1:I103"/>
  <sheetViews>
    <sheetView workbookViewId="0"/>
  </sheetViews>
  <sheetFormatPr baseColWidth="10" defaultRowHeight="15.75"/>
  <cols>
    <col min="1" max="7" width="19.375" style="5" customWidth="1"/>
    <col min="9" max="9" width="53.625" customWidth="1"/>
  </cols>
  <sheetData>
    <row r="1" spans="1:9">
      <c r="A1" s="24" t="s">
        <v>6</v>
      </c>
      <c r="B1" s="24" t="s">
        <v>55</v>
      </c>
      <c r="C1" s="24" t="s">
        <v>56</v>
      </c>
      <c r="D1" s="24" t="s">
        <v>57</v>
      </c>
      <c r="E1" s="24" t="s">
        <v>58</v>
      </c>
      <c r="F1" s="24" t="s">
        <v>59</v>
      </c>
      <c r="G1" s="24" t="s">
        <v>60</v>
      </c>
      <c r="I1" s="24" t="s">
        <v>61</v>
      </c>
    </row>
    <row r="2" spans="1:9">
      <c r="A2" s="5">
        <v>7.77</v>
      </c>
      <c r="B2" s="5">
        <v>8.76</v>
      </c>
      <c r="C2" s="5">
        <v>8.66</v>
      </c>
      <c r="D2" s="5">
        <v>7.62</v>
      </c>
      <c r="E2" s="5">
        <v>5.9</v>
      </c>
      <c r="F2" s="5">
        <v>9.5299999999999994</v>
      </c>
      <c r="G2" s="5">
        <v>10.86</v>
      </c>
      <c r="I2" s="24" t="s">
        <v>62</v>
      </c>
    </row>
    <row r="3" spans="1:9">
      <c r="A3" s="5">
        <v>8.01</v>
      </c>
      <c r="B3" s="5">
        <v>8.6199999999999992</v>
      </c>
      <c r="C3" s="5">
        <v>9.56</v>
      </c>
      <c r="D3" s="5">
        <v>8.89</v>
      </c>
      <c r="E3" s="5">
        <v>5.95</v>
      </c>
      <c r="F3" s="5">
        <v>6.58</v>
      </c>
      <c r="G3" s="5">
        <v>6.26</v>
      </c>
    </row>
    <row r="4" spans="1:9">
      <c r="A4" s="5">
        <v>9.18</v>
      </c>
      <c r="B4" s="5">
        <v>8.2899999999999991</v>
      </c>
      <c r="C4" s="5">
        <v>9.99</v>
      </c>
      <c r="D4" s="5">
        <v>9.7799999999999994</v>
      </c>
      <c r="E4" s="5">
        <v>6.53</v>
      </c>
      <c r="F4" s="5">
        <v>8.6999999999999993</v>
      </c>
      <c r="G4" s="5">
        <v>7.24</v>
      </c>
    </row>
    <row r="5" spans="1:9">
      <c r="A5" s="5">
        <v>6.84</v>
      </c>
      <c r="B5" s="5">
        <v>7.06</v>
      </c>
      <c r="C5" s="5">
        <v>9.27</v>
      </c>
      <c r="D5" s="5">
        <v>9.1300000000000008</v>
      </c>
      <c r="E5" s="5">
        <v>8.83</v>
      </c>
      <c r="F5" s="5">
        <v>9.2799999999999994</v>
      </c>
      <c r="G5" s="5">
        <v>12.12</v>
      </c>
    </row>
    <row r="6" spans="1:9">
      <c r="A6" s="5">
        <v>7.07</v>
      </c>
      <c r="B6" s="5">
        <v>8.11</v>
      </c>
      <c r="C6" s="5">
        <v>4.8</v>
      </c>
      <c r="D6" s="5">
        <v>9.64</v>
      </c>
      <c r="E6" s="5">
        <v>6.79</v>
      </c>
      <c r="F6" s="5">
        <v>12.77</v>
      </c>
      <c r="G6" s="5">
        <v>9.41</v>
      </c>
    </row>
    <row r="7" spans="1:9">
      <c r="A7" s="5">
        <v>7.63</v>
      </c>
      <c r="B7" s="5">
        <v>9.8800000000000008</v>
      </c>
      <c r="C7" s="5">
        <v>6.81</v>
      </c>
      <c r="D7" s="5">
        <v>7.5</v>
      </c>
      <c r="E7" s="5">
        <v>7.32</v>
      </c>
      <c r="F7" s="5">
        <v>8.99</v>
      </c>
      <c r="G7" s="5">
        <v>8.0500000000000007</v>
      </c>
    </row>
    <row r="8" spans="1:9">
      <c r="A8" s="5">
        <v>7.04</v>
      </c>
      <c r="B8" s="5">
        <v>7.83</v>
      </c>
      <c r="C8" s="5">
        <v>5.57</v>
      </c>
      <c r="D8" s="5">
        <v>7.89</v>
      </c>
      <c r="E8" s="5">
        <v>8.52</v>
      </c>
      <c r="F8" s="5">
        <v>9.91</v>
      </c>
      <c r="G8" s="5">
        <v>8.64</v>
      </c>
    </row>
    <row r="9" spans="1:9">
      <c r="A9" s="5">
        <v>9.35</v>
      </c>
      <c r="B9" s="5">
        <v>8.5500000000000007</v>
      </c>
      <c r="C9" s="5">
        <v>10.87</v>
      </c>
      <c r="D9" s="5">
        <v>8.32</v>
      </c>
      <c r="E9" s="5">
        <v>6.9</v>
      </c>
      <c r="F9" s="5">
        <v>8.93</v>
      </c>
      <c r="G9" s="5">
        <v>7.4</v>
      </c>
    </row>
    <row r="10" spans="1:9">
      <c r="A10" s="5">
        <v>8.15</v>
      </c>
      <c r="B10" s="5">
        <v>7.99</v>
      </c>
      <c r="C10" s="5">
        <v>7.61</v>
      </c>
      <c r="D10" s="5">
        <v>6.64</v>
      </c>
      <c r="E10" s="5">
        <v>6.17</v>
      </c>
      <c r="F10" s="5">
        <v>9.33</v>
      </c>
      <c r="G10" s="5">
        <v>7.48</v>
      </c>
    </row>
    <row r="11" spans="1:9">
      <c r="A11" s="5">
        <v>8.91</v>
      </c>
      <c r="B11" s="5">
        <v>6.81</v>
      </c>
      <c r="C11" s="5">
        <v>9.0299999999999994</v>
      </c>
      <c r="D11" s="5">
        <v>10.57</v>
      </c>
      <c r="E11" s="5">
        <v>8.19</v>
      </c>
      <c r="F11" s="5">
        <v>7.8</v>
      </c>
      <c r="G11" s="5">
        <v>9.84</v>
      </c>
    </row>
    <row r="12" spans="1:9">
      <c r="A12" s="5">
        <v>9.52</v>
      </c>
      <c r="B12" s="5">
        <v>8.83</v>
      </c>
      <c r="C12" s="5">
        <v>6.78</v>
      </c>
      <c r="D12" s="5">
        <v>9.27</v>
      </c>
      <c r="E12" s="5">
        <v>5.31</v>
      </c>
      <c r="F12" s="5">
        <v>7.49</v>
      </c>
      <c r="G12" s="5">
        <v>8.36</v>
      </c>
    </row>
    <row r="13" spans="1:9">
      <c r="A13" s="5">
        <v>7.41</v>
      </c>
      <c r="B13" s="5">
        <v>8.49</v>
      </c>
      <c r="C13" s="5">
        <v>7.28</v>
      </c>
      <c r="D13" s="5">
        <v>10.92</v>
      </c>
      <c r="E13" s="5">
        <v>9.39</v>
      </c>
      <c r="F13" s="5">
        <v>9.94</v>
      </c>
      <c r="G13" s="5">
        <v>8.75</v>
      </c>
    </row>
    <row r="14" spans="1:9">
      <c r="A14" s="5">
        <v>8.9600000000000009</v>
      </c>
      <c r="B14" s="5">
        <v>8.32</v>
      </c>
      <c r="C14" s="5">
        <v>6.81</v>
      </c>
      <c r="D14" s="5">
        <v>7.81</v>
      </c>
      <c r="E14" s="5">
        <v>6.4</v>
      </c>
      <c r="F14" s="5">
        <v>8.84</v>
      </c>
      <c r="G14" s="5">
        <v>8.86</v>
      </c>
    </row>
    <row r="15" spans="1:9">
      <c r="A15" s="5">
        <v>8.65</v>
      </c>
      <c r="B15" s="5">
        <v>7.18</v>
      </c>
      <c r="C15" s="5">
        <v>8.64</v>
      </c>
      <c r="D15" s="5">
        <v>7.99</v>
      </c>
      <c r="E15" s="5">
        <v>7.04</v>
      </c>
      <c r="F15" s="5">
        <v>7.42</v>
      </c>
      <c r="G15" s="5">
        <v>7.53</v>
      </c>
    </row>
    <row r="16" spans="1:9">
      <c r="A16" s="5">
        <v>6.12</v>
      </c>
      <c r="B16" s="5">
        <v>7.66</v>
      </c>
      <c r="C16" s="5">
        <v>9.26</v>
      </c>
      <c r="D16" s="5">
        <v>10.42</v>
      </c>
      <c r="E16" s="5">
        <v>8.67</v>
      </c>
      <c r="F16" s="5">
        <v>10.199999999999999</v>
      </c>
      <c r="G16" s="5">
        <v>9.25</v>
      </c>
    </row>
    <row r="17" spans="1:7">
      <c r="A17" s="5">
        <v>10.52</v>
      </c>
      <c r="B17" s="5">
        <v>8.5299999999999994</v>
      </c>
      <c r="C17" s="5">
        <v>7.9</v>
      </c>
      <c r="D17" s="5">
        <v>7.09</v>
      </c>
      <c r="E17" s="5">
        <v>7.64</v>
      </c>
      <c r="F17" s="5">
        <v>11.6</v>
      </c>
      <c r="G17" s="5">
        <v>8.98</v>
      </c>
    </row>
    <row r="18" spans="1:7">
      <c r="A18" s="5">
        <v>7.6</v>
      </c>
      <c r="B18" s="5">
        <v>9.59</v>
      </c>
      <c r="C18" s="5">
        <v>9.15</v>
      </c>
      <c r="D18" s="5">
        <v>8.0399999999999991</v>
      </c>
      <c r="E18" s="5">
        <v>5.43</v>
      </c>
      <c r="F18" s="5">
        <v>8.33</v>
      </c>
      <c r="G18" s="5">
        <v>8.49</v>
      </c>
    </row>
    <row r="19" spans="1:7">
      <c r="A19" s="5">
        <v>9.14</v>
      </c>
      <c r="B19" s="5">
        <v>8.39</v>
      </c>
      <c r="C19" s="5">
        <v>6.67</v>
      </c>
      <c r="D19" s="5">
        <v>7.76</v>
      </c>
      <c r="E19" s="5">
        <v>5.96</v>
      </c>
      <c r="F19" s="5">
        <v>8.39</v>
      </c>
      <c r="G19" s="5">
        <v>6.51</v>
      </c>
    </row>
    <row r="20" spans="1:7">
      <c r="A20" s="5">
        <v>8.01</v>
      </c>
      <c r="B20" s="5">
        <v>6.46</v>
      </c>
      <c r="C20" s="5">
        <v>7.33</v>
      </c>
      <c r="D20" s="5">
        <v>8.2200000000000006</v>
      </c>
      <c r="E20" s="5">
        <v>7.06</v>
      </c>
      <c r="F20" s="5">
        <v>7.99</v>
      </c>
      <c r="G20" s="5">
        <v>9.84</v>
      </c>
    </row>
    <row r="21" spans="1:7">
      <c r="A21" s="5">
        <v>9.3699999999999992</v>
      </c>
      <c r="B21" s="5">
        <v>7.11</v>
      </c>
      <c r="C21" s="5">
        <v>8.48</v>
      </c>
      <c r="D21" s="5">
        <v>8.3800000000000008</v>
      </c>
      <c r="E21" s="5">
        <v>9.15</v>
      </c>
      <c r="F21" s="5">
        <v>9.9700000000000006</v>
      </c>
      <c r="G21" s="5">
        <v>7.2</v>
      </c>
    </row>
    <row r="22" spans="1:7">
      <c r="A22" s="5">
        <v>7.16</v>
      </c>
      <c r="B22" s="5">
        <v>10.88</v>
      </c>
      <c r="C22" s="5">
        <v>6.67</v>
      </c>
      <c r="D22" s="5">
        <v>9.1</v>
      </c>
      <c r="E22" s="5">
        <v>5.76</v>
      </c>
      <c r="F22" s="5">
        <v>8.5399999999999991</v>
      </c>
      <c r="G22" s="5">
        <v>10.33</v>
      </c>
    </row>
    <row r="23" spans="1:7">
      <c r="A23" s="5">
        <v>7.42</v>
      </c>
      <c r="B23" s="5">
        <v>8.98</v>
      </c>
      <c r="C23" s="5">
        <v>5.47</v>
      </c>
      <c r="D23" s="5">
        <v>8.43</v>
      </c>
      <c r="E23" s="5">
        <v>7.06</v>
      </c>
      <c r="F23" s="5">
        <v>8.5299999999999994</v>
      </c>
      <c r="G23" s="5">
        <v>9.6</v>
      </c>
    </row>
    <row r="24" spans="1:7">
      <c r="A24" s="5">
        <v>8.4</v>
      </c>
      <c r="B24" s="5">
        <v>9.9499999999999993</v>
      </c>
      <c r="C24" s="5">
        <v>7.93</v>
      </c>
      <c r="D24" s="5">
        <v>8.15</v>
      </c>
      <c r="E24" s="5">
        <v>5.5</v>
      </c>
      <c r="F24" s="5">
        <v>10.29</v>
      </c>
      <c r="G24" s="5">
        <v>11.62</v>
      </c>
    </row>
    <row r="25" spans="1:7">
      <c r="A25" s="5">
        <v>6.35</v>
      </c>
      <c r="B25" s="5">
        <v>9.1</v>
      </c>
      <c r="C25" s="5">
        <v>9.59</v>
      </c>
      <c r="D25" s="5">
        <v>9.7100000000000009</v>
      </c>
      <c r="E25" s="5">
        <v>6.92</v>
      </c>
      <c r="F25" s="5">
        <v>10.55</v>
      </c>
      <c r="G25" s="5">
        <v>8.7200000000000006</v>
      </c>
    </row>
    <row r="26" spans="1:7">
      <c r="A26" s="5">
        <v>8.91</v>
      </c>
      <c r="B26" s="5">
        <v>7.89</v>
      </c>
      <c r="C26" s="5">
        <v>7.01</v>
      </c>
      <c r="D26" s="5">
        <v>9.89</v>
      </c>
      <c r="E26" s="5">
        <v>7.16</v>
      </c>
      <c r="F26" s="5">
        <v>9.9</v>
      </c>
      <c r="G26" s="5">
        <v>8.65</v>
      </c>
    </row>
    <row r="27" spans="1:7">
      <c r="A27" s="5">
        <v>7.28</v>
      </c>
      <c r="B27" s="5">
        <v>9.64</v>
      </c>
      <c r="C27" s="5">
        <v>9.6</v>
      </c>
      <c r="D27" s="5">
        <v>8.93</v>
      </c>
      <c r="E27" s="5">
        <v>9.4499999999999993</v>
      </c>
      <c r="F27" s="5">
        <v>10.99</v>
      </c>
      <c r="G27" s="5">
        <v>8.25</v>
      </c>
    </row>
    <row r="28" spans="1:7">
      <c r="A28" s="5">
        <v>6.65</v>
      </c>
      <c r="B28" s="5">
        <v>7.05</v>
      </c>
      <c r="C28" s="5">
        <v>5.86</v>
      </c>
      <c r="D28" s="5">
        <v>8.8800000000000008</v>
      </c>
      <c r="E28" s="5">
        <v>6.94</v>
      </c>
      <c r="F28" s="5">
        <v>10.39</v>
      </c>
      <c r="G28" s="5">
        <v>9.75</v>
      </c>
    </row>
    <row r="29" spans="1:7">
      <c r="A29" s="5">
        <v>8.3800000000000008</v>
      </c>
      <c r="B29" s="5">
        <v>8.06</v>
      </c>
      <c r="C29" s="5">
        <v>7.45</v>
      </c>
      <c r="D29" s="5">
        <v>8.73</v>
      </c>
      <c r="E29" s="5">
        <v>6.67</v>
      </c>
      <c r="F29" s="5">
        <v>8.25</v>
      </c>
      <c r="G29" s="5">
        <v>7.56</v>
      </c>
    </row>
    <row r="30" spans="1:7">
      <c r="A30" s="5">
        <v>7.02</v>
      </c>
      <c r="B30" s="5">
        <v>8.91</v>
      </c>
      <c r="C30" s="5">
        <v>10.5</v>
      </c>
      <c r="D30" s="5">
        <v>9.01</v>
      </c>
      <c r="E30" s="5">
        <v>8.67</v>
      </c>
      <c r="F30" s="5">
        <v>8.01</v>
      </c>
      <c r="G30" s="5">
        <v>8.84</v>
      </c>
    </row>
    <row r="31" spans="1:7">
      <c r="A31" s="5">
        <v>7.8</v>
      </c>
      <c r="B31" s="5">
        <v>9.0500000000000007</v>
      </c>
      <c r="C31" s="5">
        <v>9.44</v>
      </c>
      <c r="D31" s="5">
        <v>9.14</v>
      </c>
      <c r="E31" s="5">
        <v>7.89</v>
      </c>
      <c r="F31" s="5">
        <v>10.02</v>
      </c>
      <c r="G31" s="5">
        <v>11.47</v>
      </c>
    </row>
    <row r="32" spans="1:7">
      <c r="A32" s="5">
        <v>7.17</v>
      </c>
      <c r="B32" s="5">
        <v>7.25</v>
      </c>
      <c r="C32" s="5">
        <v>6.49</v>
      </c>
      <c r="D32" s="5">
        <v>8.07</v>
      </c>
      <c r="E32" s="5">
        <v>4.96</v>
      </c>
      <c r="F32" s="5">
        <v>8.24</v>
      </c>
      <c r="G32" s="5">
        <v>9.16</v>
      </c>
    </row>
    <row r="33" spans="1:7">
      <c r="A33" s="5">
        <v>6.26</v>
      </c>
      <c r="B33" s="5">
        <v>8.9700000000000006</v>
      </c>
      <c r="C33" s="5">
        <v>5.48</v>
      </c>
      <c r="D33" s="5">
        <v>8.9700000000000006</v>
      </c>
      <c r="E33" s="5">
        <v>6.05</v>
      </c>
      <c r="F33" s="5">
        <v>9.2100000000000009</v>
      </c>
      <c r="G33" s="5">
        <v>5.37</v>
      </c>
    </row>
    <row r="34" spans="1:7">
      <c r="A34" s="5">
        <v>7.06</v>
      </c>
      <c r="B34" s="5">
        <v>8.58</v>
      </c>
      <c r="C34" s="5">
        <v>9.94</v>
      </c>
      <c r="D34" s="5">
        <v>9.36</v>
      </c>
      <c r="E34" s="5">
        <v>6.51</v>
      </c>
      <c r="F34" s="5">
        <v>9.5399999999999991</v>
      </c>
      <c r="G34" s="5">
        <v>6.3</v>
      </c>
    </row>
    <row r="35" spans="1:7">
      <c r="A35" s="5">
        <v>6.24</v>
      </c>
      <c r="B35" s="5">
        <v>9.23</v>
      </c>
      <c r="C35" s="5">
        <v>7.21</v>
      </c>
      <c r="D35" s="5">
        <v>8.43</v>
      </c>
      <c r="E35" s="5">
        <v>8.36</v>
      </c>
      <c r="F35" s="5">
        <v>8.36</v>
      </c>
      <c r="G35" s="5">
        <v>8.0299999999999994</v>
      </c>
    </row>
    <row r="36" spans="1:7">
      <c r="A36" s="5">
        <v>8.67</v>
      </c>
      <c r="B36" s="5">
        <v>7.57</v>
      </c>
      <c r="C36" s="5">
        <v>7.53</v>
      </c>
      <c r="D36" s="5">
        <v>9.41</v>
      </c>
      <c r="E36" s="5">
        <v>5.95</v>
      </c>
      <c r="F36" s="5">
        <v>10.130000000000001</v>
      </c>
      <c r="G36" s="5">
        <v>8.32</v>
      </c>
    </row>
    <row r="37" spans="1:7">
      <c r="A37" s="5">
        <v>6.94</v>
      </c>
      <c r="B37" s="5">
        <v>9.01</v>
      </c>
      <c r="C37" s="5">
        <v>8.7799999999999994</v>
      </c>
      <c r="D37" s="5">
        <v>8.2899999999999991</v>
      </c>
      <c r="E37" s="5">
        <v>6.73</v>
      </c>
      <c r="F37" s="5">
        <v>8.6</v>
      </c>
      <c r="G37" s="5">
        <v>8.85</v>
      </c>
    </row>
    <row r="38" spans="1:7">
      <c r="A38" s="5">
        <v>8.1300000000000008</v>
      </c>
      <c r="B38" s="5">
        <v>8.9</v>
      </c>
      <c r="C38" s="5">
        <v>9.6999999999999993</v>
      </c>
      <c r="D38" s="5">
        <v>8.57</v>
      </c>
      <c r="E38" s="5">
        <v>5.37</v>
      </c>
      <c r="F38" s="5">
        <v>10.15</v>
      </c>
      <c r="G38" s="5">
        <v>7.83</v>
      </c>
    </row>
    <row r="39" spans="1:7">
      <c r="A39" s="5">
        <v>6.26</v>
      </c>
      <c r="B39" s="5">
        <v>8.4</v>
      </c>
      <c r="C39" s="5">
        <v>7.12</v>
      </c>
      <c r="D39" s="5">
        <v>8.08</v>
      </c>
      <c r="E39" s="5">
        <v>5.29</v>
      </c>
      <c r="F39" s="5">
        <v>10.53</v>
      </c>
      <c r="G39" s="5">
        <v>7.24</v>
      </c>
    </row>
    <row r="40" spans="1:7">
      <c r="A40" s="5">
        <v>9.39</v>
      </c>
      <c r="B40" s="5">
        <v>7.81</v>
      </c>
      <c r="C40" s="5">
        <v>6.73</v>
      </c>
      <c r="D40" s="5">
        <v>9.33</v>
      </c>
      <c r="E40" s="5">
        <v>7.76</v>
      </c>
      <c r="F40" s="5">
        <v>8.7200000000000006</v>
      </c>
      <c r="G40" s="5">
        <v>9.82</v>
      </c>
    </row>
    <row r="41" spans="1:7">
      <c r="A41" s="5">
        <v>10.74</v>
      </c>
      <c r="B41" s="5">
        <v>7.28</v>
      </c>
      <c r="C41" s="5">
        <v>5.86</v>
      </c>
      <c r="D41" s="5">
        <v>10.57</v>
      </c>
      <c r="E41" s="5">
        <v>6.52</v>
      </c>
      <c r="F41" s="5">
        <v>9.2100000000000009</v>
      </c>
      <c r="G41" s="5">
        <v>7.22</v>
      </c>
    </row>
    <row r="42" spans="1:7">
      <c r="A42" s="5">
        <v>6.09</v>
      </c>
      <c r="B42" s="5">
        <v>6.97</v>
      </c>
      <c r="C42" s="5">
        <v>8.39</v>
      </c>
      <c r="D42" s="5">
        <v>6.95</v>
      </c>
      <c r="E42" s="5">
        <v>6.75</v>
      </c>
      <c r="F42" s="5">
        <v>8.5399999999999991</v>
      </c>
      <c r="G42" s="5">
        <v>10.74</v>
      </c>
    </row>
    <row r="43" spans="1:7">
      <c r="A43" s="5">
        <v>9.9700000000000006</v>
      </c>
      <c r="B43" s="5">
        <v>7.7</v>
      </c>
      <c r="C43" s="5">
        <v>8.15</v>
      </c>
      <c r="D43" s="5">
        <v>5.57</v>
      </c>
      <c r="E43" s="5">
        <v>5.55</v>
      </c>
      <c r="F43" s="5">
        <v>10.01</v>
      </c>
      <c r="G43" s="5">
        <v>9.0299999999999994</v>
      </c>
    </row>
    <row r="44" spans="1:7">
      <c r="A44" s="5">
        <v>7.32</v>
      </c>
      <c r="B44" s="5">
        <v>7.27</v>
      </c>
      <c r="C44" s="5">
        <v>9.5500000000000007</v>
      </c>
      <c r="D44" s="5">
        <v>7.46</v>
      </c>
      <c r="E44" s="5">
        <v>9.2100000000000009</v>
      </c>
      <c r="F44" s="5">
        <v>9.76</v>
      </c>
      <c r="G44" s="5">
        <v>8.49</v>
      </c>
    </row>
    <row r="45" spans="1:7">
      <c r="A45" s="5">
        <v>8.1</v>
      </c>
      <c r="B45" s="5">
        <v>8.77</v>
      </c>
      <c r="C45" s="5">
        <v>8.8800000000000008</v>
      </c>
      <c r="D45" s="5">
        <v>8.2100000000000009</v>
      </c>
      <c r="E45" s="5">
        <v>6.63</v>
      </c>
      <c r="F45" s="5">
        <v>9.83</v>
      </c>
      <c r="G45" s="5">
        <v>9.24</v>
      </c>
    </row>
    <row r="46" spans="1:7">
      <c r="A46" s="5">
        <v>8.11</v>
      </c>
      <c r="B46" s="5">
        <v>8.7899999999999991</v>
      </c>
      <c r="C46" s="5">
        <v>8.35</v>
      </c>
      <c r="D46" s="5">
        <v>9.5</v>
      </c>
      <c r="E46" s="5">
        <v>7.31</v>
      </c>
      <c r="F46" s="5">
        <v>7.57</v>
      </c>
      <c r="G46" s="5">
        <v>9.7100000000000009</v>
      </c>
    </row>
    <row r="47" spans="1:7">
      <c r="A47" s="5">
        <v>6.55</v>
      </c>
      <c r="B47" s="5">
        <v>8.76</v>
      </c>
      <c r="C47" s="5">
        <v>9.31</v>
      </c>
      <c r="D47" s="5">
        <v>8</v>
      </c>
      <c r="E47" s="5">
        <v>6.24</v>
      </c>
      <c r="F47" s="5">
        <v>9.9600000000000009</v>
      </c>
      <c r="G47" s="5">
        <v>7.74</v>
      </c>
    </row>
    <row r="48" spans="1:7">
      <c r="A48" s="5">
        <v>6.89</v>
      </c>
      <c r="B48" s="5">
        <v>9.24</v>
      </c>
      <c r="C48" s="5">
        <v>8.56</v>
      </c>
      <c r="D48" s="5">
        <v>8.3699999999999992</v>
      </c>
      <c r="E48" s="5">
        <v>5.95</v>
      </c>
      <c r="F48" s="5">
        <v>9.7899999999999991</v>
      </c>
      <c r="G48" s="5">
        <v>7.78</v>
      </c>
    </row>
    <row r="49" spans="1:7">
      <c r="A49" s="5">
        <v>9.2100000000000009</v>
      </c>
      <c r="B49" s="5">
        <v>9.01</v>
      </c>
      <c r="C49" s="5">
        <v>9.25</v>
      </c>
      <c r="D49" s="5">
        <v>10.14</v>
      </c>
      <c r="E49" s="5">
        <v>5.59</v>
      </c>
      <c r="F49" s="5">
        <v>9.6300000000000008</v>
      </c>
      <c r="G49" s="5">
        <v>8.2200000000000006</v>
      </c>
    </row>
    <row r="50" spans="1:7">
      <c r="A50" s="5">
        <v>7.42</v>
      </c>
      <c r="B50" s="5">
        <v>8.5399999999999991</v>
      </c>
      <c r="C50" s="5">
        <v>8.39</v>
      </c>
      <c r="D50" s="5">
        <v>6.99</v>
      </c>
      <c r="E50" s="5">
        <v>8.7200000000000006</v>
      </c>
      <c r="F50" s="5">
        <v>8.9700000000000006</v>
      </c>
      <c r="G50" s="5">
        <v>10.92</v>
      </c>
    </row>
    <row r="51" spans="1:7">
      <c r="A51" s="5">
        <v>6.14</v>
      </c>
      <c r="B51" s="5">
        <v>7.35</v>
      </c>
      <c r="C51" s="5">
        <v>9.5500000000000007</v>
      </c>
      <c r="D51" s="5">
        <v>8.3800000000000008</v>
      </c>
      <c r="E51" s="5">
        <v>6.84</v>
      </c>
      <c r="F51" s="5">
        <v>8.84</v>
      </c>
      <c r="G51" s="5">
        <v>8.8000000000000007</v>
      </c>
    </row>
    <row r="52" spans="1:7">
      <c r="A52" s="5">
        <v>8.56</v>
      </c>
      <c r="B52" s="5">
        <v>7.63</v>
      </c>
      <c r="C52" s="5">
        <v>7.89</v>
      </c>
      <c r="D52" s="5">
        <v>8.18</v>
      </c>
      <c r="E52" s="5">
        <v>7.15</v>
      </c>
      <c r="F52" s="5">
        <v>8.16</v>
      </c>
      <c r="G52" s="5">
        <v>6.19</v>
      </c>
    </row>
    <row r="53" spans="1:7">
      <c r="A53" s="5">
        <v>7.76</v>
      </c>
      <c r="B53" s="5">
        <v>6.28</v>
      </c>
      <c r="C53" s="5">
        <v>6.85</v>
      </c>
      <c r="D53" s="5">
        <v>9.34</v>
      </c>
      <c r="E53" s="5">
        <v>7.94</v>
      </c>
      <c r="F53" s="5">
        <v>9.1</v>
      </c>
      <c r="G53" s="5">
        <v>8.4</v>
      </c>
    </row>
    <row r="54" spans="1:7">
      <c r="A54" s="5">
        <v>6.82</v>
      </c>
      <c r="B54" s="5">
        <v>8.34</v>
      </c>
      <c r="C54" s="5">
        <v>6.78</v>
      </c>
      <c r="D54" s="5">
        <v>8.1300000000000008</v>
      </c>
      <c r="E54" s="5">
        <v>7.91</v>
      </c>
      <c r="F54" s="5">
        <v>8.52</v>
      </c>
      <c r="G54" s="5">
        <v>9.2200000000000006</v>
      </c>
    </row>
    <row r="55" spans="1:7">
      <c r="A55" s="5">
        <v>8.2799999999999994</v>
      </c>
      <c r="B55" s="5">
        <v>8.11</v>
      </c>
      <c r="C55" s="5">
        <v>8.24</v>
      </c>
      <c r="D55" s="5">
        <v>8.73</v>
      </c>
      <c r="E55" s="5">
        <v>8.2200000000000006</v>
      </c>
      <c r="F55" s="5">
        <v>7.49</v>
      </c>
      <c r="G55" s="5">
        <v>8.49</v>
      </c>
    </row>
    <row r="56" spans="1:7">
      <c r="A56" s="5">
        <v>8.7200000000000006</v>
      </c>
      <c r="B56" s="5">
        <v>7.08</v>
      </c>
      <c r="C56" s="5">
        <v>8.1</v>
      </c>
      <c r="D56" s="5">
        <v>8.18</v>
      </c>
      <c r="E56" s="5">
        <v>6.29</v>
      </c>
      <c r="F56" s="5">
        <v>7.3</v>
      </c>
      <c r="G56" s="5">
        <v>6.74</v>
      </c>
    </row>
    <row r="57" spans="1:7">
      <c r="A57" s="5">
        <v>8.27</v>
      </c>
      <c r="B57" s="5">
        <v>8.99</v>
      </c>
      <c r="C57" s="5">
        <v>6.91</v>
      </c>
      <c r="D57" s="5">
        <v>7.5</v>
      </c>
      <c r="E57" s="5">
        <v>6.12</v>
      </c>
      <c r="F57" s="5">
        <v>9.1300000000000008</v>
      </c>
      <c r="G57" s="5">
        <v>8.49</v>
      </c>
    </row>
    <row r="58" spans="1:7">
      <c r="A58" s="5">
        <v>9.1300000000000008</v>
      </c>
      <c r="B58" s="5">
        <v>8.66</v>
      </c>
      <c r="C58" s="5">
        <v>9.14</v>
      </c>
      <c r="D58" s="5">
        <v>7.01</v>
      </c>
      <c r="E58" s="5">
        <v>5.84</v>
      </c>
      <c r="F58" s="5">
        <v>10.64</v>
      </c>
      <c r="G58" s="5">
        <v>8.43</v>
      </c>
    </row>
    <row r="59" spans="1:7">
      <c r="A59" s="5">
        <v>6.71</v>
      </c>
      <c r="B59" s="5">
        <v>8.4600000000000009</v>
      </c>
      <c r="C59" s="5">
        <v>8.39</v>
      </c>
      <c r="D59" s="5">
        <v>8.8800000000000008</v>
      </c>
      <c r="E59" s="5">
        <v>7.3</v>
      </c>
      <c r="F59" s="5">
        <v>8.11</v>
      </c>
      <c r="G59" s="5">
        <v>7.96</v>
      </c>
    </row>
    <row r="60" spans="1:7">
      <c r="A60" s="5">
        <v>8.44</v>
      </c>
      <c r="B60" s="5">
        <v>9.57</v>
      </c>
      <c r="C60" s="5">
        <v>6.21</v>
      </c>
      <c r="D60" s="5">
        <v>9.08</v>
      </c>
      <c r="E60" s="5">
        <v>5.76</v>
      </c>
      <c r="F60" s="5">
        <v>8.36</v>
      </c>
      <c r="G60" s="5">
        <v>7.99</v>
      </c>
    </row>
    <row r="61" spans="1:7">
      <c r="A61" s="5">
        <v>9.1999999999999993</v>
      </c>
      <c r="B61" s="5">
        <v>8.07</v>
      </c>
      <c r="C61" s="5">
        <v>6.01</v>
      </c>
      <c r="D61" s="5">
        <v>8.5</v>
      </c>
      <c r="E61" s="5">
        <v>5.33</v>
      </c>
      <c r="F61" s="5">
        <v>7.06</v>
      </c>
      <c r="G61" s="5">
        <v>8.7899999999999991</v>
      </c>
    </row>
    <row r="62" spans="1:7">
      <c r="A62" s="5">
        <v>9.31</v>
      </c>
      <c r="B62" s="5">
        <v>9.0299999999999994</v>
      </c>
      <c r="C62" s="5">
        <v>9.2799999999999994</v>
      </c>
      <c r="D62" s="5">
        <v>9.36</v>
      </c>
      <c r="E62" s="5">
        <v>6.8</v>
      </c>
      <c r="F62" s="5">
        <v>8.64</v>
      </c>
      <c r="G62" s="5">
        <v>9.2799999999999994</v>
      </c>
    </row>
    <row r="63" spans="1:7">
      <c r="A63" s="5">
        <v>7.5</v>
      </c>
      <c r="B63" s="5">
        <v>9.25</v>
      </c>
      <c r="C63" s="5">
        <v>7.06</v>
      </c>
      <c r="D63" s="5">
        <v>9.68</v>
      </c>
      <c r="E63" s="5">
        <v>5.95</v>
      </c>
      <c r="F63" s="5">
        <v>8.17</v>
      </c>
      <c r="G63" s="5">
        <v>8.69</v>
      </c>
    </row>
    <row r="64" spans="1:7">
      <c r="A64" s="5">
        <v>7.06</v>
      </c>
      <c r="B64" s="5">
        <v>9.1999999999999993</v>
      </c>
      <c r="C64" s="5">
        <v>7.19</v>
      </c>
      <c r="D64" s="5">
        <v>9.6300000000000008</v>
      </c>
      <c r="E64" s="5">
        <v>6.58</v>
      </c>
      <c r="F64" s="5">
        <v>8.77</v>
      </c>
      <c r="G64" s="5">
        <v>10.69</v>
      </c>
    </row>
    <row r="65" spans="1:7">
      <c r="A65" s="5">
        <v>9.99</v>
      </c>
      <c r="B65" s="5">
        <v>8.39</v>
      </c>
      <c r="C65" s="5">
        <v>10.62</v>
      </c>
      <c r="D65" s="5">
        <v>7.28</v>
      </c>
      <c r="E65" s="5">
        <v>8.84</v>
      </c>
      <c r="F65" s="5">
        <v>8.6</v>
      </c>
      <c r="G65" s="5">
        <v>7.63</v>
      </c>
    </row>
    <row r="66" spans="1:7">
      <c r="A66" s="5">
        <v>8.82</v>
      </c>
      <c r="B66" s="5">
        <v>9.09</v>
      </c>
      <c r="C66" s="5">
        <v>7.93</v>
      </c>
      <c r="D66" s="5">
        <v>8.2899999999999991</v>
      </c>
      <c r="E66" s="5">
        <v>6.84</v>
      </c>
      <c r="F66" s="5">
        <v>8.27</v>
      </c>
      <c r="G66" s="5">
        <v>7.58</v>
      </c>
    </row>
    <row r="67" spans="1:7">
      <c r="A67" s="5">
        <v>10.5</v>
      </c>
      <c r="B67" s="5">
        <v>8.93</v>
      </c>
      <c r="C67" s="5">
        <v>8.02</v>
      </c>
      <c r="D67" s="5">
        <v>6.67</v>
      </c>
      <c r="E67" s="5">
        <v>4.47</v>
      </c>
      <c r="F67" s="5">
        <v>10.4</v>
      </c>
      <c r="G67" s="5">
        <v>4.95</v>
      </c>
    </row>
    <row r="68" spans="1:7">
      <c r="A68" s="5">
        <v>8.77</v>
      </c>
      <c r="B68" s="5">
        <v>9</v>
      </c>
      <c r="C68" s="5">
        <v>8.0399999999999991</v>
      </c>
      <c r="D68" s="5">
        <v>7.62</v>
      </c>
      <c r="E68" s="5">
        <v>6.18</v>
      </c>
      <c r="F68" s="5">
        <v>7.43</v>
      </c>
      <c r="G68" s="5">
        <v>8.48</v>
      </c>
    </row>
    <row r="69" spans="1:7">
      <c r="A69" s="5">
        <v>6.67</v>
      </c>
      <c r="B69" s="5">
        <v>8.3800000000000008</v>
      </c>
      <c r="C69" s="5">
        <v>8.11</v>
      </c>
      <c r="D69" s="5">
        <v>8.67</v>
      </c>
      <c r="E69" s="5">
        <v>5.15</v>
      </c>
      <c r="F69" s="5">
        <v>8.32</v>
      </c>
      <c r="G69" s="5">
        <v>9.08</v>
      </c>
    </row>
    <row r="70" spans="1:7">
      <c r="A70" s="5">
        <v>11.75</v>
      </c>
      <c r="B70" s="5">
        <v>11.34</v>
      </c>
      <c r="C70" s="5">
        <v>8.42</v>
      </c>
      <c r="D70" s="5">
        <v>8.6999999999999993</v>
      </c>
      <c r="E70" s="5">
        <v>5.42</v>
      </c>
      <c r="F70" s="5">
        <v>9.7899999999999991</v>
      </c>
      <c r="G70" s="5">
        <v>7.93</v>
      </c>
    </row>
    <row r="71" spans="1:7">
      <c r="A71" s="5">
        <v>8.61</v>
      </c>
      <c r="B71" s="5">
        <v>9.93</v>
      </c>
      <c r="C71" s="5">
        <v>9.99</v>
      </c>
      <c r="D71" s="5">
        <v>9.49</v>
      </c>
      <c r="E71" s="5">
        <v>6.78</v>
      </c>
      <c r="F71" s="5">
        <v>7.28</v>
      </c>
      <c r="G71" s="5">
        <v>8.89</v>
      </c>
    </row>
    <row r="72" spans="1:7">
      <c r="A72" s="5">
        <v>8.07</v>
      </c>
      <c r="B72" s="5">
        <v>9.6</v>
      </c>
      <c r="C72" s="5">
        <v>8.74</v>
      </c>
      <c r="D72" s="5">
        <v>10.87</v>
      </c>
      <c r="E72" s="5">
        <v>6.32</v>
      </c>
      <c r="F72" s="5">
        <v>8.67</v>
      </c>
      <c r="G72" s="5">
        <v>7.53</v>
      </c>
    </row>
    <row r="73" spans="1:7">
      <c r="A73" s="5">
        <v>8.64</v>
      </c>
      <c r="B73" s="5">
        <v>8.76</v>
      </c>
      <c r="C73" s="5">
        <v>7.92</v>
      </c>
      <c r="D73" s="5">
        <v>9.1999999999999993</v>
      </c>
      <c r="E73" s="5">
        <v>7.28</v>
      </c>
      <c r="F73" s="5">
        <v>8.2100000000000009</v>
      </c>
      <c r="G73" s="5">
        <v>9.6</v>
      </c>
    </row>
    <row r="74" spans="1:7">
      <c r="A74" s="5">
        <v>9</v>
      </c>
      <c r="B74" s="5">
        <v>8.82</v>
      </c>
      <c r="C74" s="5">
        <v>7.3</v>
      </c>
      <c r="D74" s="5">
        <v>8.92</v>
      </c>
      <c r="E74" s="5">
        <v>4.91</v>
      </c>
      <c r="F74" s="5">
        <v>8.07</v>
      </c>
      <c r="G74" s="5">
        <v>8</v>
      </c>
    </row>
    <row r="75" spans="1:7">
      <c r="A75" s="5">
        <v>8.19</v>
      </c>
      <c r="B75" s="5">
        <v>9.86</v>
      </c>
      <c r="C75" s="5">
        <v>8.93</v>
      </c>
      <c r="D75" s="5">
        <v>7.15</v>
      </c>
      <c r="E75" s="5">
        <v>8.6999999999999993</v>
      </c>
      <c r="F75" s="5">
        <v>6.96</v>
      </c>
      <c r="G75" s="5">
        <v>6.93</v>
      </c>
    </row>
    <row r="76" spans="1:7">
      <c r="A76" s="5">
        <v>7.83</v>
      </c>
      <c r="B76" s="5">
        <v>8.65</v>
      </c>
      <c r="C76" s="5">
        <v>7.4</v>
      </c>
      <c r="D76" s="5">
        <v>8.51</v>
      </c>
      <c r="E76" s="5">
        <v>5.49</v>
      </c>
      <c r="F76" s="5">
        <v>8.01</v>
      </c>
      <c r="G76" s="5">
        <v>7.91</v>
      </c>
    </row>
    <row r="77" spans="1:7">
      <c r="A77" s="5">
        <v>6.9</v>
      </c>
      <c r="B77" s="5">
        <v>8.6999999999999993</v>
      </c>
      <c r="C77" s="5">
        <v>8.26</v>
      </c>
      <c r="D77" s="5">
        <v>9.5399999999999991</v>
      </c>
      <c r="E77" s="5">
        <v>4.08</v>
      </c>
      <c r="F77" s="5">
        <v>8.94</v>
      </c>
      <c r="G77" s="5">
        <v>8.51</v>
      </c>
    </row>
    <row r="78" spans="1:7">
      <c r="A78" s="5">
        <v>8.2200000000000006</v>
      </c>
      <c r="B78" s="5">
        <v>8.51</v>
      </c>
      <c r="C78" s="5">
        <v>8.4600000000000009</v>
      </c>
      <c r="D78" s="5">
        <v>9.67</v>
      </c>
      <c r="E78" s="5">
        <v>6.04</v>
      </c>
      <c r="F78" s="5">
        <v>9.9</v>
      </c>
      <c r="G78" s="5">
        <v>8.93</v>
      </c>
    </row>
    <row r="79" spans="1:7">
      <c r="A79" s="5">
        <v>9.23</v>
      </c>
      <c r="B79" s="5">
        <v>8.7899999999999991</v>
      </c>
      <c r="C79" s="5">
        <v>9.66</v>
      </c>
      <c r="D79" s="5">
        <v>10.53</v>
      </c>
      <c r="E79" s="5">
        <v>6.31</v>
      </c>
      <c r="F79" s="5">
        <v>7.66</v>
      </c>
      <c r="G79" s="5">
        <v>10.33</v>
      </c>
    </row>
    <row r="80" spans="1:7">
      <c r="A80" s="5">
        <v>10.8</v>
      </c>
      <c r="B80" s="5">
        <v>9.6999999999999993</v>
      </c>
      <c r="C80" s="5">
        <v>10.119999999999999</v>
      </c>
      <c r="D80" s="5">
        <v>8.06</v>
      </c>
      <c r="E80" s="5">
        <v>5.68</v>
      </c>
      <c r="F80" s="5">
        <v>7.95</v>
      </c>
      <c r="G80" s="5">
        <v>8.59</v>
      </c>
    </row>
    <row r="81" spans="1:7">
      <c r="A81" s="5">
        <v>9.1199999999999992</v>
      </c>
      <c r="B81" s="5">
        <v>9.39</v>
      </c>
      <c r="C81" s="5">
        <v>9.18</v>
      </c>
      <c r="D81" s="5">
        <v>8.33</v>
      </c>
      <c r="E81" s="5">
        <v>5.0599999999999996</v>
      </c>
      <c r="F81" s="5">
        <v>7.66</v>
      </c>
      <c r="G81" s="5">
        <v>9.5399999999999991</v>
      </c>
    </row>
    <row r="82" spans="1:7">
      <c r="A82" s="5">
        <v>7.25</v>
      </c>
      <c r="B82" s="5">
        <v>8.94</v>
      </c>
      <c r="C82" s="5">
        <v>9.86</v>
      </c>
      <c r="D82" s="5">
        <v>10.63</v>
      </c>
      <c r="E82" s="5">
        <v>5.68</v>
      </c>
      <c r="F82" s="5">
        <v>8.31</v>
      </c>
      <c r="G82" s="5">
        <v>6.55</v>
      </c>
    </row>
    <row r="83" spans="1:7">
      <c r="A83" s="5">
        <v>6.94</v>
      </c>
      <c r="B83" s="5">
        <v>7.76</v>
      </c>
      <c r="C83" s="5">
        <v>8.66</v>
      </c>
      <c r="D83" s="5">
        <v>8.86</v>
      </c>
      <c r="E83" s="5">
        <v>7.06</v>
      </c>
      <c r="F83" s="5">
        <v>8.41</v>
      </c>
      <c r="G83" s="5">
        <v>8.83</v>
      </c>
    </row>
    <row r="84" spans="1:7">
      <c r="A84" s="5">
        <v>7.51</v>
      </c>
      <c r="B84" s="5">
        <v>10.11</v>
      </c>
      <c r="C84" s="5">
        <v>8.42</v>
      </c>
      <c r="D84" s="5">
        <v>7</v>
      </c>
      <c r="E84" s="5">
        <v>8.6999999999999993</v>
      </c>
      <c r="F84" s="5">
        <v>7.3</v>
      </c>
      <c r="G84" s="5">
        <v>9.25</v>
      </c>
    </row>
    <row r="85" spans="1:7">
      <c r="A85" s="5">
        <v>8.08</v>
      </c>
      <c r="B85" s="5">
        <v>7.93</v>
      </c>
      <c r="C85" s="5">
        <v>8.48</v>
      </c>
      <c r="D85" s="5">
        <v>9.58</v>
      </c>
      <c r="E85" s="5">
        <v>4.8</v>
      </c>
      <c r="F85" s="5">
        <v>7.94</v>
      </c>
      <c r="G85" s="5">
        <v>7.14</v>
      </c>
    </row>
    <row r="86" spans="1:7">
      <c r="A86" s="5">
        <v>8.4700000000000006</v>
      </c>
      <c r="B86" s="5">
        <v>9.01</v>
      </c>
      <c r="C86" s="5">
        <v>9</v>
      </c>
      <c r="D86" s="5">
        <v>8.68</v>
      </c>
      <c r="E86" s="5">
        <v>6.71</v>
      </c>
      <c r="F86" s="5">
        <v>8.65</v>
      </c>
      <c r="G86" s="5">
        <v>7.88</v>
      </c>
    </row>
    <row r="87" spans="1:7">
      <c r="A87" s="5">
        <v>8.66</v>
      </c>
      <c r="B87" s="5">
        <v>8.32</v>
      </c>
      <c r="C87" s="5">
        <v>9.59</v>
      </c>
      <c r="D87" s="5">
        <v>11.1</v>
      </c>
      <c r="E87" s="5">
        <v>8.2200000000000006</v>
      </c>
      <c r="F87" s="5">
        <v>8.2100000000000009</v>
      </c>
      <c r="G87" s="5">
        <v>8.56</v>
      </c>
    </row>
    <row r="88" spans="1:7">
      <c r="A88" s="5">
        <v>9.69</v>
      </c>
      <c r="B88" s="5">
        <v>9.64</v>
      </c>
      <c r="C88" s="5">
        <v>8.0500000000000007</v>
      </c>
      <c r="D88" s="5">
        <v>7.81</v>
      </c>
      <c r="E88" s="5">
        <v>6.39</v>
      </c>
      <c r="F88" s="5">
        <v>7.78</v>
      </c>
      <c r="G88" s="5">
        <v>8.31</v>
      </c>
    </row>
    <row r="89" spans="1:7">
      <c r="A89" s="5">
        <v>7.8</v>
      </c>
      <c r="B89" s="5">
        <v>9.41</v>
      </c>
      <c r="C89" s="5">
        <v>10.34</v>
      </c>
      <c r="D89" s="5">
        <v>9.0500000000000007</v>
      </c>
      <c r="E89" s="5">
        <v>7.53</v>
      </c>
      <c r="F89" s="5">
        <v>8.89</v>
      </c>
      <c r="G89" s="5">
        <v>7.12</v>
      </c>
    </row>
    <row r="90" spans="1:7">
      <c r="A90" s="5">
        <v>7.85</v>
      </c>
      <c r="B90" s="5">
        <v>8.33</v>
      </c>
      <c r="C90" s="5">
        <v>8.4600000000000009</v>
      </c>
      <c r="D90" s="5">
        <v>9.25</v>
      </c>
      <c r="E90" s="5">
        <v>5.58</v>
      </c>
      <c r="F90" s="5">
        <v>7.62</v>
      </c>
      <c r="G90" s="5">
        <v>8.08</v>
      </c>
    </row>
    <row r="91" spans="1:7">
      <c r="A91" s="5">
        <v>8.41</v>
      </c>
      <c r="B91" s="5">
        <v>7.51</v>
      </c>
      <c r="C91" s="5">
        <v>9.6300000000000008</v>
      </c>
      <c r="D91" s="5">
        <v>10.51</v>
      </c>
      <c r="E91" s="5">
        <v>8.98</v>
      </c>
      <c r="F91" s="5">
        <v>8.31</v>
      </c>
      <c r="G91" s="5">
        <v>8.4700000000000006</v>
      </c>
    </row>
    <row r="92" spans="1:7">
      <c r="A92" s="5">
        <v>7.54</v>
      </c>
      <c r="B92" s="5">
        <v>9.1300000000000008</v>
      </c>
      <c r="C92" s="5">
        <v>9.33</v>
      </c>
      <c r="D92" s="5">
        <v>8.35</v>
      </c>
      <c r="E92" s="5">
        <v>6.02</v>
      </c>
      <c r="F92" s="5">
        <v>7.74</v>
      </c>
      <c r="G92" s="5">
        <v>7.54</v>
      </c>
    </row>
    <row r="93" spans="1:7">
      <c r="A93" s="5">
        <v>10.76</v>
      </c>
      <c r="B93" s="5">
        <v>10.119999999999999</v>
      </c>
      <c r="C93" s="5">
        <v>8.81</v>
      </c>
      <c r="D93" s="5">
        <v>9.1</v>
      </c>
      <c r="E93" s="5">
        <v>7.74</v>
      </c>
      <c r="F93" s="5">
        <v>8.14</v>
      </c>
      <c r="G93" s="5">
        <v>8.92</v>
      </c>
    </row>
    <row r="94" spans="1:7">
      <c r="A94" s="5">
        <v>9.18</v>
      </c>
      <c r="B94" s="5">
        <v>9.5</v>
      </c>
      <c r="C94" s="5">
        <v>7.84</v>
      </c>
      <c r="D94" s="5">
        <v>8.4</v>
      </c>
      <c r="E94" s="5">
        <v>5.95</v>
      </c>
      <c r="F94" s="5">
        <v>9.07</v>
      </c>
      <c r="G94" s="5">
        <v>7.08</v>
      </c>
    </row>
    <row r="95" spans="1:7">
      <c r="A95" s="5">
        <v>11.04</v>
      </c>
      <c r="B95" s="5">
        <v>9</v>
      </c>
      <c r="C95" s="5">
        <v>8.31</v>
      </c>
      <c r="D95" s="5">
        <v>8.56</v>
      </c>
      <c r="E95" s="5">
        <v>7.89</v>
      </c>
      <c r="F95" s="5">
        <v>8.0399999999999991</v>
      </c>
      <c r="G95" s="5">
        <v>8.06</v>
      </c>
    </row>
    <row r="96" spans="1:7">
      <c r="A96" s="5">
        <v>7.22</v>
      </c>
      <c r="B96" s="5">
        <v>8.56</v>
      </c>
      <c r="C96" s="5">
        <v>9.51</v>
      </c>
      <c r="D96" s="5">
        <v>8.31</v>
      </c>
      <c r="E96" s="5">
        <v>4.37</v>
      </c>
      <c r="F96" s="5">
        <v>7.75</v>
      </c>
      <c r="G96" s="5">
        <v>10.26</v>
      </c>
    </row>
    <row r="97" spans="1:7">
      <c r="A97" s="5">
        <v>8.11</v>
      </c>
      <c r="B97" s="5">
        <v>7.89</v>
      </c>
      <c r="C97" s="5">
        <v>9.5399999999999991</v>
      </c>
      <c r="D97" s="5">
        <v>10.23</v>
      </c>
      <c r="E97" s="5">
        <v>5.46</v>
      </c>
      <c r="F97" s="5">
        <v>7.29</v>
      </c>
      <c r="G97" s="5">
        <v>9.67</v>
      </c>
    </row>
    <row r="98" spans="1:7">
      <c r="A98" s="5">
        <v>8.91</v>
      </c>
      <c r="B98" s="5">
        <v>8.68</v>
      </c>
      <c r="C98" s="5">
        <v>8.93</v>
      </c>
      <c r="D98" s="5">
        <v>9.19</v>
      </c>
      <c r="E98" s="5">
        <v>4.93</v>
      </c>
      <c r="F98" s="5">
        <v>9.1999999999999993</v>
      </c>
      <c r="G98" s="5">
        <v>9.8699999999999992</v>
      </c>
    </row>
    <row r="99" spans="1:7">
      <c r="A99" s="5">
        <v>10.99</v>
      </c>
      <c r="B99" s="5">
        <v>9.4499999999999993</v>
      </c>
      <c r="C99" s="5">
        <v>11.42</v>
      </c>
      <c r="D99" s="5">
        <v>7.76</v>
      </c>
      <c r="E99" s="5">
        <v>8.02</v>
      </c>
      <c r="F99" s="5">
        <v>8.6300000000000008</v>
      </c>
      <c r="G99" s="5">
        <v>5.98</v>
      </c>
    </row>
    <row r="100" spans="1:7">
      <c r="A100" s="5">
        <v>7.78</v>
      </c>
      <c r="B100" s="5">
        <v>9.64</v>
      </c>
      <c r="C100" s="5">
        <v>10.039999999999999</v>
      </c>
      <c r="D100" s="5">
        <v>9.5399999999999991</v>
      </c>
      <c r="E100" s="5">
        <v>6.17</v>
      </c>
      <c r="F100" s="5">
        <v>9.02</v>
      </c>
      <c r="G100" s="5">
        <v>6.17</v>
      </c>
    </row>
    <row r="101" spans="1:7">
      <c r="A101" s="5">
        <v>8.76</v>
      </c>
      <c r="B101" s="5">
        <v>7.23</v>
      </c>
      <c r="C101" s="5">
        <v>9.39</v>
      </c>
      <c r="D101" s="5">
        <v>8.75</v>
      </c>
      <c r="E101" s="5">
        <v>7.23</v>
      </c>
      <c r="F101" s="5">
        <v>9.44</v>
      </c>
      <c r="G101" s="5">
        <v>8.39</v>
      </c>
    </row>
    <row r="103" spans="1:7">
      <c r="A103" s="5">
        <f t="shared" ref="A103:G103" si="0">AVERAGE(A2:A101)</f>
        <v>8.2109999999999985</v>
      </c>
      <c r="B103" s="5">
        <f t="shared" si="0"/>
        <v>8.5803999999999991</v>
      </c>
      <c r="C103" s="5">
        <f t="shared" si="0"/>
        <v>8.3196999999999939</v>
      </c>
      <c r="D103" s="5">
        <f t="shared" si="0"/>
        <v>8.7085999999999952</v>
      </c>
      <c r="E103" s="5">
        <f t="shared" si="0"/>
        <v>6.7162999999999951</v>
      </c>
      <c r="F103" s="5">
        <f t="shared" si="0"/>
        <v>8.8035999999999976</v>
      </c>
      <c r="G103" s="5">
        <f t="shared" si="0"/>
        <v>8.4657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BFD88-D18A-F54E-A302-D4A813820B2A}">
  <dimension ref="A1:E104"/>
  <sheetViews>
    <sheetView workbookViewId="0">
      <selection sqref="A1:A3"/>
    </sheetView>
  </sheetViews>
  <sheetFormatPr baseColWidth="10" defaultRowHeight="15.75"/>
  <cols>
    <col min="1" max="1" width="19.5" customWidth="1"/>
    <col min="2" max="2" width="15.125" customWidth="1"/>
    <col min="3" max="3" width="16.875" customWidth="1"/>
  </cols>
  <sheetData>
    <row r="1" spans="1:5">
      <c r="A1" s="60" t="s">
        <v>124</v>
      </c>
      <c r="B1" s="61" t="s">
        <v>123</v>
      </c>
      <c r="C1" s="61"/>
      <c r="D1" s="61"/>
      <c r="E1" s="61"/>
    </row>
    <row r="2" spans="1:5">
      <c r="A2" s="60"/>
      <c r="B2" s="73" t="s">
        <v>30</v>
      </c>
      <c r="C2" s="73"/>
      <c r="D2" s="73" t="s">
        <v>31</v>
      </c>
      <c r="E2" s="73"/>
    </row>
    <row r="3" spans="1:5">
      <c r="A3" s="60"/>
      <c r="B3" s="73"/>
      <c r="C3" s="73"/>
      <c r="D3" s="73"/>
      <c r="E3" s="73"/>
    </row>
    <row r="4" spans="1:5">
      <c r="A4" s="3" t="s">
        <v>6</v>
      </c>
      <c r="B4" s="1" t="s">
        <v>11</v>
      </c>
      <c r="C4" s="1" t="s">
        <v>12</v>
      </c>
      <c r="D4" s="2" t="s">
        <v>11</v>
      </c>
      <c r="E4" s="1" t="s">
        <v>12</v>
      </c>
    </row>
    <row r="5" spans="1:5">
      <c r="A5" s="11">
        <v>8.0399999999999991</v>
      </c>
      <c r="B5" s="11">
        <v>5.65</v>
      </c>
      <c r="C5" s="11">
        <v>4.62</v>
      </c>
      <c r="D5" s="11">
        <v>5.34</v>
      </c>
      <c r="E5" s="11">
        <v>4.17</v>
      </c>
    </row>
    <row r="6" spans="1:5">
      <c r="A6" s="11">
        <v>7.45</v>
      </c>
      <c r="B6" s="11">
        <v>6.96</v>
      </c>
      <c r="C6" s="11">
        <v>3.98</v>
      </c>
      <c r="D6" s="11">
        <v>5.35</v>
      </c>
      <c r="E6" s="11">
        <v>4.08</v>
      </c>
    </row>
    <row r="7" spans="1:5">
      <c r="A7" s="11">
        <v>9.01</v>
      </c>
      <c r="B7" s="11">
        <v>7.26</v>
      </c>
      <c r="C7" s="11">
        <v>4.07</v>
      </c>
      <c r="D7" s="11">
        <v>5.61</v>
      </c>
      <c r="E7" s="11">
        <v>4.6500000000000004</v>
      </c>
    </row>
    <row r="8" spans="1:5">
      <c r="A8" s="11">
        <v>6.34</v>
      </c>
      <c r="B8" s="11">
        <v>5.5</v>
      </c>
      <c r="C8" s="11">
        <v>6.07</v>
      </c>
      <c r="D8" s="11">
        <v>4.47</v>
      </c>
      <c r="E8" s="11">
        <v>4.8</v>
      </c>
    </row>
    <row r="9" spans="1:5">
      <c r="A9" s="11">
        <v>6.91</v>
      </c>
      <c r="B9" s="11">
        <v>4.47</v>
      </c>
      <c r="C9" s="11">
        <v>3.21</v>
      </c>
      <c r="D9" s="11">
        <v>4.5999999999999996</v>
      </c>
      <c r="E9" s="11">
        <v>4.21</v>
      </c>
    </row>
    <row r="10" spans="1:5">
      <c r="A10" s="11">
        <v>8.43</v>
      </c>
      <c r="B10" s="11">
        <v>5.98</v>
      </c>
      <c r="C10" s="11">
        <v>4.1399999999999997</v>
      </c>
      <c r="D10" s="11">
        <v>5.3</v>
      </c>
      <c r="E10" s="11">
        <v>5.23</v>
      </c>
    </row>
    <row r="11" spans="1:5">
      <c r="A11" s="11">
        <v>7.04</v>
      </c>
      <c r="B11" s="11">
        <v>2.88</v>
      </c>
      <c r="C11" s="11">
        <v>3.24</v>
      </c>
      <c r="D11" s="11">
        <v>7.1</v>
      </c>
      <c r="E11" s="11">
        <v>5.78</v>
      </c>
    </row>
    <row r="12" spans="1:5">
      <c r="A12" s="11">
        <v>8.7200000000000006</v>
      </c>
      <c r="B12" s="11">
        <v>4.8</v>
      </c>
      <c r="C12" s="11">
        <v>6.01</v>
      </c>
      <c r="D12" s="11">
        <v>5.25</v>
      </c>
      <c r="E12" s="11">
        <v>4.29</v>
      </c>
    </row>
    <row r="13" spans="1:5">
      <c r="A13" s="11">
        <v>7.16</v>
      </c>
      <c r="B13" s="11">
        <v>4.37</v>
      </c>
      <c r="C13" s="11">
        <v>2.1</v>
      </c>
      <c r="D13" s="11">
        <v>4.99</v>
      </c>
      <c r="E13" s="11">
        <v>4.0999999999999996</v>
      </c>
    </row>
    <row r="14" spans="1:5">
      <c r="A14" s="11">
        <v>7.52</v>
      </c>
      <c r="B14" s="11">
        <v>3.16</v>
      </c>
      <c r="C14" s="11">
        <v>4.5999999999999996</v>
      </c>
      <c r="D14" s="11">
        <v>3.75</v>
      </c>
      <c r="E14" s="11">
        <v>6.18</v>
      </c>
    </row>
    <row r="15" spans="1:5">
      <c r="A15" s="11">
        <v>7.01</v>
      </c>
      <c r="B15" s="11">
        <v>5.44</v>
      </c>
      <c r="C15" s="11">
        <v>6.99</v>
      </c>
      <c r="D15" s="11">
        <v>2.69</v>
      </c>
      <c r="E15" s="11">
        <v>4.16</v>
      </c>
    </row>
    <row r="16" spans="1:5">
      <c r="A16" s="11">
        <v>9.3699999999999992</v>
      </c>
      <c r="B16" s="11">
        <v>3.87</v>
      </c>
      <c r="C16" s="11">
        <v>1.82</v>
      </c>
      <c r="D16" s="11">
        <v>7.4</v>
      </c>
      <c r="E16" s="11">
        <v>4.8499999999999996</v>
      </c>
    </row>
    <row r="17" spans="1:5">
      <c r="A17" s="11">
        <v>7.69</v>
      </c>
      <c r="B17" s="11">
        <v>7.74</v>
      </c>
      <c r="C17" s="11">
        <v>4.5199999999999996</v>
      </c>
      <c r="D17" s="11">
        <v>4.0199999999999996</v>
      </c>
      <c r="E17" s="11">
        <v>4.1399999999999997</v>
      </c>
    </row>
    <row r="18" spans="1:5">
      <c r="A18" s="11">
        <v>8.14</v>
      </c>
      <c r="B18" s="11">
        <v>5.13</v>
      </c>
      <c r="C18" s="11">
        <v>6.16</v>
      </c>
      <c r="D18" s="11">
        <v>5.18</v>
      </c>
      <c r="E18" s="11">
        <v>3.92</v>
      </c>
    </row>
    <row r="19" spans="1:5">
      <c r="A19" s="11">
        <v>8.2100000000000009</v>
      </c>
      <c r="B19" s="11">
        <v>4.34</v>
      </c>
      <c r="C19" s="11">
        <v>4.25</v>
      </c>
      <c r="D19" s="11">
        <v>5.03</v>
      </c>
      <c r="E19" s="11">
        <v>4.08</v>
      </c>
    </row>
    <row r="20" spans="1:5">
      <c r="A20" s="11">
        <v>8.17</v>
      </c>
      <c r="B20" s="11">
        <v>4.8</v>
      </c>
      <c r="C20" s="11">
        <v>6.41</v>
      </c>
      <c r="D20" s="11">
        <v>5.95</v>
      </c>
      <c r="E20" s="11">
        <v>3.21</v>
      </c>
    </row>
    <row r="21" spans="1:5">
      <c r="A21" s="11">
        <v>7.88</v>
      </c>
      <c r="B21" s="11">
        <v>7.28</v>
      </c>
      <c r="C21" s="11">
        <v>4.5599999999999996</v>
      </c>
      <c r="D21" s="11">
        <v>5.15</v>
      </c>
      <c r="E21" s="11">
        <v>5.83</v>
      </c>
    </row>
    <row r="22" spans="1:5">
      <c r="A22" s="11">
        <v>8.17</v>
      </c>
      <c r="B22" s="11">
        <v>3.99</v>
      </c>
      <c r="C22" s="11">
        <v>5.84</v>
      </c>
      <c r="D22" s="11">
        <v>6.25</v>
      </c>
      <c r="E22" s="11">
        <v>6.66</v>
      </c>
    </row>
    <row r="23" spans="1:5">
      <c r="A23" s="11">
        <v>6.72</v>
      </c>
      <c r="B23" s="11">
        <v>3.49</v>
      </c>
      <c r="C23" s="11">
        <v>3.38</v>
      </c>
      <c r="D23" s="11">
        <v>5.93</v>
      </c>
      <c r="E23" s="11">
        <v>3.53</v>
      </c>
    </row>
    <row r="24" spans="1:5">
      <c r="A24" s="11">
        <v>6.66</v>
      </c>
      <c r="B24" s="11">
        <v>4.97</v>
      </c>
      <c r="C24" s="11">
        <v>3.75</v>
      </c>
      <c r="D24" s="11">
        <v>4.58</v>
      </c>
      <c r="E24" s="11">
        <v>5.46</v>
      </c>
    </row>
    <row r="25" spans="1:5">
      <c r="A25" s="11">
        <v>8.0500000000000007</v>
      </c>
      <c r="B25" s="11">
        <v>3.47</v>
      </c>
      <c r="C25" s="11">
        <v>6.01</v>
      </c>
      <c r="D25" s="11">
        <v>4.71</v>
      </c>
      <c r="E25" s="11">
        <v>2.88</v>
      </c>
    </row>
    <row r="26" spans="1:5">
      <c r="A26" s="11">
        <v>7.19</v>
      </c>
      <c r="B26" s="11">
        <v>3.75</v>
      </c>
      <c r="C26" s="11">
        <v>5.52</v>
      </c>
      <c r="D26" s="11">
        <v>2.5299999999999998</v>
      </c>
      <c r="E26" s="11">
        <v>4.6500000000000004</v>
      </c>
    </row>
    <row r="27" spans="1:5">
      <c r="A27" s="11">
        <v>8.6999999999999993</v>
      </c>
      <c r="B27" s="11">
        <v>3.09</v>
      </c>
      <c r="C27" s="11">
        <v>3.76</v>
      </c>
      <c r="D27" s="11">
        <v>5.6</v>
      </c>
      <c r="E27" s="11">
        <v>1.44</v>
      </c>
    </row>
    <row r="28" spans="1:5">
      <c r="A28" s="11">
        <v>7.78</v>
      </c>
      <c r="B28" s="11">
        <v>4.3099999999999996</v>
      </c>
      <c r="C28" s="11">
        <v>3.61</v>
      </c>
      <c r="D28" s="11">
        <v>5.18</v>
      </c>
      <c r="E28" s="11">
        <v>5.28</v>
      </c>
    </row>
    <row r="29" spans="1:5">
      <c r="A29" s="11">
        <v>6.56</v>
      </c>
      <c r="B29" s="11">
        <v>4.6900000000000004</v>
      </c>
      <c r="C29" s="11">
        <v>5.03</v>
      </c>
      <c r="D29" s="11">
        <v>3.98</v>
      </c>
      <c r="E29" s="11">
        <v>3.59</v>
      </c>
    </row>
    <row r="30" spans="1:5">
      <c r="A30" s="11">
        <v>8.0500000000000007</v>
      </c>
      <c r="B30" s="11">
        <v>3.09</v>
      </c>
      <c r="C30" s="11">
        <v>3.56</v>
      </c>
      <c r="D30" s="11">
        <v>5.35</v>
      </c>
      <c r="E30" s="11">
        <v>3.7</v>
      </c>
    </row>
    <row r="31" spans="1:5">
      <c r="A31" s="11">
        <v>8.31</v>
      </c>
      <c r="B31" s="11">
        <v>3.57</v>
      </c>
      <c r="C31" s="11">
        <v>5.31</v>
      </c>
      <c r="D31" s="11">
        <v>6.73</v>
      </c>
      <c r="E31" s="11">
        <v>4.08</v>
      </c>
    </row>
    <row r="32" spans="1:5">
      <c r="A32" s="11">
        <v>6.22</v>
      </c>
      <c r="B32" s="11">
        <v>6.88</v>
      </c>
      <c r="C32" s="11">
        <v>7.06</v>
      </c>
      <c r="D32" s="11">
        <v>3.28</v>
      </c>
      <c r="E32" s="11">
        <v>4.5599999999999996</v>
      </c>
    </row>
    <row r="33" spans="1:5">
      <c r="A33" s="11">
        <v>8.42</v>
      </c>
      <c r="B33" s="11">
        <v>4.01</v>
      </c>
      <c r="C33" s="11">
        <v>5.61</v>
      </c>
      <c r="D33" s="11">
        <v>5.59</v>
      </c>
      <c r="E33" s="11">
        <v>3.75</v>
      </c>
    </row>
    <row r="34" spans="1:5">
      <c r="A34" s="11">
        <v>6.29</v>
      </c>
      <c r="B34" s="11">
        <v>4.0199999999999996</v>
      </c>
      <c r="C34" s="11">
        <v>3.24</v>
      </c>
      <c r="D34" s="11">
        <v>4.4400000000000004</v>
      </c>
      <c r="E34" s="11">
        <v>4.68</v>
      </c>
    </row>
    <row r="35" spans="1:5">
      <c r="A35" s="11">
        <v>9.5</v>
      </c>
      <c r="B35" s="11">
        <v>6.63</v>
      </c>
      <c r="C35" s="11">
        <v>2.72</v>
      </c>
      <c r="D35" s="11">
        <v>7.22</v>
      </c>
      <c r="E35" s="11">
        <v>4.17</v>
      </c>
    </row>
    <row r="36" spans="1:5">
      <c r="A36" s="11">
        <v>8.49</v>
      </c>
      <c r="B36" s="11">
        <v>5.64</v>
      </c>
      <c r="C36" s="11">
        <v>4.16</v>
      </c>
      <c r="D36" s="11">
        <v>4.71</v>
      </c>
      <c r="E36" s="11">
        <v>3.59</v>
      </c>
    </row>
    <row r="37" spans="1:5">
      <c r="A37" s="11">
        <v>5.55</v>
      </c>
      <c r="B37" s="11">
        <v>3.6</v>
      </c>
      <c r="C37" s="11">
        <v>4.1900000000000004</v>
      </c>
      <c r="D37" s="11">
        <v>4.26</v>
      </c>
      <c r="E37" s="11">
        <v>5.82</v>
      </c>
    </row>
    <row r="38" spans="1:5">
      <c r="A38" s="11">
        <v>8.9</v>
      </c>
      <c r="B38" s="11">
        <v>3.78</v>
      </c>
      <c r="C38" s="11">
        <v>4.28</v>
      </c>
      <c r="D38" s="11">
        <v>3.76</v>
      </c>
      <c r="E38" s="11">
        <v>6.67</v>
      </c>
    </row>
    <row r="39" spans="1:5">
      <c r="A39" s="11">
        <v>9.24</v>
      </c>
      <c r="B39" s="11">
        <v>4.24</v>
      </c>
      <c r="C39" s="11">
        <v>4.5999999999999996</v>
      </c>
      <c r="D39" s="11">
        <v>4.91</v>
      </c>
      <c r="E39" s="11">
        <v>3.29</v>
      </c>
    </row>
    <row r="40" spans="1:5">
      <c r="A40" s="11">
        <v>8.2100000000000009</v>
      </c>
      <c r="B40" s="11">
        <v>5.28</v>
      </c>
      <c r="C40" s="11">
        <v>4.84</v>
      </c>
      <c r="D40" s="11">
        <v>4.76</v>
      </c>
      <c r="E40" s="11">
        <v>3.51</v>
      </c>
    </row>
    <row r="41" spans="1:5">
      <c r="A41" s="11">
        <v>8.34</v>
      </c>
      <c r="B41" s="11">
        <v>5.09</v>
      </c>
      <c r="C41" s="11">
        <v>4.29</v>
      </c>
      <c r="D41" s="11">
        <v>5.55</v>
      </c>
      <c r="E41" s="11">
        <v>4.3600000000000003</v>
      </c>
    </row>
    <row r="42" spans="1:5">
      <c r="A42" s="11">
        <v>8.4</v>
      </c>
      <c r="B42" s="11">
        <v>4.3</v>
      </c>
      <c r="C42" s="11">
        <v>4.45</v>
      </c>
      <c r="D42" s="11">
        <v>5.88</v>
      </c>
      <c r="E42" s="11">
        <v>6.02</v>
      </c>
    </row>
    <row r="43" spans="1:5">
      <c r="A43" s="11">
        <v>8.99</v>
      </c>
      <c r="B43" s="11">
        <v>5.3</v>
      </c>
      <c r="C43" s="11">
        <v>4.74</v>
      </c>
      <c r="D43" s="11">
        <v>6.4</v>
      </c>
      <c r="E43" s="11">
        <v>4.8</v>
      </c>
    </row>
    <row r="44" spans="1:5">
      <c r="A44" s="11">
        <v>6.39</v>
      </c>
      <c r="B44" s="11">
        <v>3.66</v>
      </c>
      <c r="C44" s="11">
        <v>5.41</v>
      </c>
      <c r="D44" s="11">
        <v>2.72</v>
      </c>
      <c r="E44" s="11">
        <v>4.22</v>
      </c>
    </row>
    <row r="45" spans="1:5">
      <c r="A45" s="11">
        <v>7.72</v>
      </c>
      <c r="B45" s="11">
        <v>3.66</v>
      </c>
      <c r="C45" s="11">
        <v>3.95</v>
      </c>
      <c r="D45" s="11">
        <v>3.63</v>
      </c>
      <c r="E45" s="11">
        <v>3.97</v>
      </c>
    </row>
    <row r="46" spans="1:5">
      <c r="A46" s="11">
        <v>7.18</v>
      </c>
      <c r="B46" s="11">
        <v>4.58</v>
      </c>
      <c r="C46" s="11">
        <v>6.92</v>
      </c>
      <c r="D46" s="11">
        <v>5.27</v>
      </c>
      <c r="E46" s="11">
        <v>3.14</v>
      </c>
    </row>
    <row r="47" spans="1:5">
      <c r="A47" s="11">
        <v>7.7</v>
      </c>
      <c r="B47" s="11">
        <v>4.21</v>
      </c>
      <c r="C47" s="11">
        <v>3.77</v>
      </c>
      <c r="D47" s="11">
        <v>7.11</v>
      </c>
      <c r="E47" s="11">
        <v>3.59</v>
      </c>
    </row>
    <row r="48" spans="1:5">
      <c r="A48" s="11">
        <v>7.86</v>
      </c>
      <c r="B48" s="11">
        <v>7.37</v>
      </c>
      <c r="C48" s="11">
        <v>3.7</v>
      </c>
      <c r="D48" s="11">
        <v>5.85</v>
      </c>
      <c r="E48" s="11">
        <v>3.21</v>
      </c>
    </row>
    <row r="49" spans="1:5">
      <c r="A49" s="11">
        <v>7.22</v>
      </c>
      <c r="B49" s="11">
        <v>6.26</v>
      </c>
      <c r="C49" s="11">
        <v>5.68</v>
      </c>
      <c r="D49" s="11">
        <v>6.57</v>
      </c>
      <c r="E49" s="11">
        <v>4.76</v>
      </c>
    </row>
    <row r="50" spans="1:5">
      <c r="A50" s="11">
        <v>9.59</v>
      </c>
      <c r="B50" s="11">
        <v>5.29</v>
      </c>
      <c r="C50" s="11">
        <v>4.22</v>
      </c>
      <c r="D50" s="11">
        <v>6.85</v>
      </c>
      <c r="E50" s="11">
        <v>6.45</v>
      </c>
    </row>
    <row r="51" spans="1:5">
      <c r="A51" s="11">
        <v>6.73</v>
      </c>
      <c r="B51" s="11">
        <v>9.2100000000000009</v>
      </c>
      <c r="C51" s="11">
        <v>5.07</v>
      </c>
      <c r="D51" s="11">
        <v>6.84</v>
      </c>
      <c r="E51" s="11">
        <v>3.49</v>
      </c>
    </row>
    <row r="52" spans="1:5">
      <c r="A52" s="11">
        <v>6.96</v>
      </c>
      <c r="B52" s="11">
        <v>5.35</v>
      </c>
      <c r="C52" s="11">
        <v>7.22</v>
      </c>
      <c r="D52" s="11">
        <v>2.73</v>
      </c>
      <c r="E52" s="11">
        <v>3.87</v>
      </c>
    </row>
    <row r="53" spans="1:5">
      <c r="A53" s="11">
        <v>6.63</v>
      </c>
      <c r="B53" s="11">
        <v>6.84</v>
      </c>
      <c r="C53" s="11">
        <v>4.37</v>
      </c>
      <c r="D53" s="11">
        <v>3.68</v>
      </c>
      <c r="E53" s="11">
        <v>4.04</v>
      </c>
    </row>
    <row r="54" spans="1:5">
      <c r="A54" s="11">
        <v>8.75</v>
      </c>
      <c r="B54" s="11">
        <v>4.51</v>
      </c>
      <c r="C54" s="11">
        <v>3.64</v>
      </c>
      <c r="D54" s="11">
        <v>4.8600000000000003</v>
      </c>
      <c r="E54" s="11">
        <v>4.96</v>
      </c>
    </row>
    <row r="55" spans="1:5">
      <c r="A55" s="11">
        <v>8.73</v>
      </c>
      <c r="B55" s="11">
        <v>4.76</v>
      </c>
      <c r="C55" s="11">
        <v>4.13</v>
      </c>
      <c r="D55" s="11">
        <v>4.3600000000000003</v>
      </c>
      <c r="E55" s="11">
        <v>3.87</v>
      </c>
    </row>
    <row r="56" spans="1:5">
      <c r="A56" s="11">
        <v>8.93</v>
      </c>
      <c r="B56" s="11">
        <v>8.59</v>
      </c>
      <c r="C56" s="11">
        <v>4.4000000000000004</v>
      </c>
      <c r="D56" s="11">
        <v>3.64</v>
      </c>
      <c r="E56" s="11">
        <v>6.29</v>
      </c>
    </row>
    <row r="57" spans="1:5">
      <c r="A57" s="11">
        <v>7.39</v>
      </c>
      <c r="B57" s="11">
        <v>4.1900000000000004</v>
      </c>
      <c r="C57" s="11">
        <v>6.2</v>
      </c>
      <c r="D57" s="11">
        <v>3.97</v>
      </c>
      <c r="E57" s="11">
        <v>2.27</v>
      </c>
    </row>
    <row r="58" spans="1:5">
      <c r="A58" s="11">
        <v>8.77</v>
      </c>
      <c r="B58" s="11">
        <v>5.47</v>
      </c>
      <c r="C58" s="11">
        <v>5.52</v>
      </c>
      <c r="D58" s="11">
        <v>4.58</v>
      </c>
      <c r="E58" s="11">
        <v>4.0199999999999996</v>
      </c>
    </row>
    <row r="59" spans="1:5">
      <c r="A59" s="11">
        <v>8.5500000000000007</v>
      </c>
      <c r="B59" s="11">
        <v>4.25</v>
      </c>
      <c r="C59" s="11">
        <v>3.59</v>
      </c>
      <c r="D59" s="11">
        <v>5.0599999999999996</v>
      </c>
      <c r="E59" s="11">
        <v>3.95</v>
      </c>
    </row>
    <row r="60" spans="1:5">
      <c r="A60" s="11">
        <v>8.73</v>
      </c>
      <c r="B60" s="11">
        <v>7.5</v>
      </c>
      <c r="C60" s="11">
        <v>3.66</v>
      </c>
      <c r="D60" s="11">
        <v>4.5599999999999996</v>
      </c>
      <c r="E60" s="11">
        <v>7.97</v>
      </c>
    </row>
    <row r="61" spans="1:5">
      <c r="A61" s="11">
        <v>6.51</v>
      </c>
      <c r="B61" s="11">
        <v>4.97</v>
      </c>
      <c r="C61" s="11">
        <v>3.75</v>
      </c>
      <c r="D61" s="11">
        <v>6.96</v>
      </c>
      <c r="E61" s="11">
        <v>6.05</v>
      </c>
    </row>
    <row r="62" spans="1:5">
      <c r="A62" s="11">
        <v>9.0500000000000007</v>
      </c>
      <c r="B62" s="11">
        <v>3.43</v>
      </c>
      <c r="C62" s="11">
        <v>4.8899999999999997</v>
      </c>
      <c r="D62" s="11">
        <v>4.25</v>
      </c>
      <c r="E62" s="11">
        <v>4.08</v>
      </c>
    </row>
    <row r="63" spans="1:5">
      <c r="A63" s="11">
        <v>6.8</v>
      </c>
      <c r="B63" s="11">
        <v>5.32</v>
      </c>
      <c r="C63" s="11">
        <v>4.4400000000000004</v>
      </c>
      <c r="D63" s="11">
        <v>1.73</v>
      </c>
      <c r="E63" s="11">
        <v>6.12</v>
      </c>
    </row>
    <row r="64" spans="1:5">
      <c r="A64" s="11">
        <v>8.34</v>
      </c>
      <c r="B64" s="11">
        <v>3.95</v>
      </c>
      <c r="C64" s="11">
        <v>4.95</v>
      </c>
      <c r="D64" s="11">
        <v>4.42</v>
      </c>
      <c r="E64" s="11">
        <v>3.94</v>
      </c>
    </row>
    <row r="65" spans="1:5">
      <c r="A65" s="11">
        <v>8.98</v>
      </c>
      <c r="B65" s="11">
        <v>5.79</v>
      </c>
      <c r="C65" s="11">
        <v>5.28</v>
      </c>
      <c r="D65" s="11">
        <v>6.29</v>
      </c>
      <c r="E65" s="11">
        <v>4.25</v>
      </c>
    </row>
    <row r="66" spans="1:5">
      <c r="A66" s="11">
        <v>9.44</v>
      </c>
      <c r="B66" s="11">
        <v>4.49</v>
      </c>
      <c r="C66" s="11">
        <v>4.28</v>
      </c>
      <c r="D66" s="11">
        <v>5.54</v>
      </c>
      <c r="E66" s="11">
        <v>5.58</v>
      </c>
    </row>
    <row r="67" spans="1:5">
      <c r="A67" s="11">
        <v>6.35</v>
      </c>
      <c r="B67" s="11">
        <v>5.98</v>
      </c>
      <c r="C67" s="11">
        <v>4.49</v>
      </c>
      <c r="D67" s="11">
        <v>6.01</v>
      </c>
      <c r="E67" s="11">
        <v>7.33</v>
      </c>
    </row>
    <row r="68" spans="1:5">
      <c r="A68" s="11">
        <v>8.14</v>
      </c>
      <c r="B68" s="11">
        <v>4.7300000000000004</v>
      </c>
      <c r="C68" s="11">
        <v>4.97</v>
      </c>
      <c r="D68" s="11">
        <v>7.89</v>
      </c>
      <c r="E68" s="11">
        <v>5.4</v>
      </c>
    </row>
    <row r="69" spans="1:5">
      <c r="A69" s="11">
        <v>8.6999999999999993</v>
      </c>
      <c r="B69" s="11">
        <v>5.13</v>
      </c>
      <c r="C69" s="11">
        <v>6.63</v>
      </c>
      <c r="D69" s="11">
        <v>3.32</v>
      </c>
      <c r="E69" s="11">
        <v>4.59</v>
      </c>
    </row>
    <row r="70" spans="1:5">
      <c r="A70" s="11">
        <v>7.36</v>
      </c>
      <c r="B70" s="11">
        <v>3.98</v>
      </c>
      <c r="C70" s="11">
        <v>6.98</v>
      </c>
      <c r="D70" s="11">
        <v>6</v>
      </c>
      <c r="E70" s="11">
        <v>3.09</v>
      </c>
    </row>
    <row r="71" spans="1:5">
      <c r="A71" s="11">
        <v>6.24</v>
      </c>
      <c r="B71" s="11">
        <v>2.86</v>
      </c>
      <c r="C71" s="11">
        <v>5.51</v>
      </c>
      <c r="D71" s="11">
        <v>2.4900000000000002</v>
      </c>
      <c r="E71" s="11">
        <v>6.26</v>
      </c>
    </row>
    <row r="72" spans="1:5">
      <c r="A72" s="11">
        <v>6.55</v>
      </c>
      <c r="B72" s="11">
        <v>3.89</v>
      </c>
      <c r="C72" s="11">
        <v>7.25</v>
      </c>
      <c r="D72" s="11">
        <v>2.85</v>
      </c>
      <c r="E72" s="11">
        <v>4.8099999999999996</v>
      </c>
    </row>
    <row r="73" spans="1:5">
      <c r="A73" s="11">
        <v>8.5</v>
      </c>
      <c r="B73" s="11">
        <v>5.32</v>
      </c>
      <c r="C73" s="11">
        <v>5.29</v>
      </c>
      <c r="D73" s="11">
        <v>2.71</v>
      </c>
      <c r="E73" s="11">
        <v>5.65</v>
      </c>
    </row>
    <row r="74" spans="1:5">
      <c r="A74" s="11">
        <v>5.29</v>
      </c>
      <c r="B74" s="11">
        <v>4.3099999999999996</v>
      </c>
      <c r="C74" s="11">
        <v>5.58</v>
      </c>
      <c r="D74" s="11">
        <v>4.5599999999999996</v>
      </c>
      <c r="E74" s="11">
        <v>4.22</v>
      </c>
    </row>
    <row r="75" spans="1:5">
      <c r="A75" s="11">
        <v>6.45</v>
      </c>
      <c r="B75" s="11">
        <v>5.0599999999999996</v>
      </c>
      <c r="C75" s="11">
        <v>4.96</v>
      </c>
      <c r="D75" s="11">
        <v>3.24</v>
      </c>
      <c r="E75" s="11">
        <v>2.57</v>
      </c>
    </row>
    <row r="76" spans="1:5">
      <c r="A76" s="11">
        <v>8.7899999999999991</v>
      </c>
      <c r="B76" s="11">
        <v>6.95</v>
      </c>
      <c r="C76" s="11">
        <v>4.08</v>
      </c>
      <c r="D76" s="11">
        <v>4.8499999999999996</v>
      </c>
      <c r="E76" s="11">
        <v>3.18</v>
      </c>
    </row>
    <row r="77" spans="1:5">
      <c r="A77" s="11">
        <v>9</v>
      </c>
      <c r="B77" s="11">
        <v>4.58</v>
      </c>
      <c r="C77" s="11">
        <v>4.53</v>
      </c>
      <c r="D77" s="11">
        <v>5.78</v>
      </c>
      <c r="E77" s="11">
        <v>5.43</v>
      </c>
    </row>
    <row r="78" spans="1:5">
      <c r="A78" s="11">
        <v>4.8</v>
      </c>
      <c r="B78" s="11">
        <v>4.58</v>
      </c>
      <c r="C78" s="11">
        <v>5.27</v>
      </c>
      <c r="D78" s="11">
        <v>4.21</v>
      </c>
      <c r="E78" s="11">
        <v>5.0599999999999996</v>
      </c>
    </row>
    <row r="79" spans="1:5">
      <c r="A79" s="11">
        <v>4.72</v>
      </c>
      <c r="B79" s="11">
        <v>5.5</v>
      </c>
      <c r="C79" s="11">
        <v>5.79</v>
      </c>
      <c r="D79" s="11">
        <v>6.39</v>
      </c>
      <c r="E79" s="11">
        <v>4.6500000000000004</v>
      </c>
    </row>
    <row r="80" spans="1:5">
      <c r="A80" s="11">
        <v>8.14</v>
      </c>
      <c r="B80" s="11">
        <v>5.85</v>
      </c>
      <c r="C80" s="11">
        <v>4.5199999999999996</v>
      </c>
      <c r="D80" s="11">
        <v>3.77</v>
      </c>
      <c r="E80" s="11">
        <v>3.24</v>
      </c>
    </row>
    <row r="81" spans="1:5">
      <c r="A81" s="11">
        <v>8.77</v>
      </c>
      <c r="B81" s="11">
        <v>4.6500000000000004</v>
      </c>
      <c r="C81" s="11">
        <v>5.57</v>
      </c>
      <c r="D81" s="11">
        <v>3.32</v>
      </c>
      <c r="E81" s="11">
        <v>4.76</v>
      </c>
    </row>
    <row r="82" spans="1:5">
      <c r="A82" s="11">
        <v>6.74</v>
      </c>
      <c r="B82" s="11">
        <v>5.42</v>
      </c>
      <c r="C82" s="11">
        <v>6.13</v>
      </c>
      <c r="D82" s="11">
        <v>4.97</v>
      </c>
      <c r="E82" s="11">
        <v>3.82</v>
      </c>
    </row>
    <row r="83" spans="1:5">
      <c r="A83" s="11">
        <v>7.39</v>
      </c>
      <c r="B83" s="11">
        <v>6.98</v>
      </c>
      <c r="C83" s="11">
        <v>5.37</v>
      </c>
      <c r="D83" s="11">
        <v>4.0999999999999996</v>
      </c>
      <c r="E83" s="11">
        <v>4.37</v>
      </c>
    </row>
    <row r="84" spans="1:5">
      <c r="A84" s="11">
        <v>7.44</v>
      </c>
      <c r="B84" s="11">
        <v>5.65</v>
      </c>
      <c r="C84" s="11">
        <v>6</v>
      </c>
      <c r="D84" s="11">
        <v>3.81</v>
      </c>
      <c r="E84" s="11">
        <v>5.68</v>
      </c>
    </row>
    <row r="85" spans="1:5">
      <c r="A85" s="11">
        <v>8.39</v>
      </c>
      <c r="B85" s="11">
        <v>4.22</v>
      </c>
      <c r="C85" s="11">
        <v>5.97</v>
      </c>
      <c r="D85" s="11">
        <v>5.86</v>
      </c>
      <c r="E85" s="11">
        <v>6.76</v>
      </c>
    </row>
    <row r="86" spans="1:5">
      <c r="A86" s="11">
        <v>8.58</v>
      </c>
      <c r="B86" s="11">
        <v>3.58</v>
      </c>
      <c r="C86" s="11">
        <v>3.01</v>
      </c>
      <c r="D86" s="11">
        <v>5.98</v>
      </c>
      <c r="E86" s="11">
        <v>5.68</v>
      </c>
    </row>
    <row r="87" spans="1:5">
      <c r="A87" s="11">
        <v>4.62</v>
      </c>
      <c r="B87" s="11">
        <v>7.79</v>
      </c>
      <c r="C87" s="11">
        <v>4.49</v>
      </c>
      <c r="D87" s="11">
        <v>3.05</v>
      </c>
      <c r="E87" s="11">
        <v>4.5</v>
      </c>
    </row>
    <row r="88" spans="1:5">
      <c r="A88" s="11">
        <v>8.09</v>
      </c>
      <c r="B88" s="11">
        <v>2.91</v>
      </c>
      <c r="C88" s="11">
        <v>4.74</v>
      </c>
      <c r="D88" s="11">
        <v>8.4700000000000006</v>
      </c>
      <c r="E88" s="11">
        <v>4.72</v>
      </c>
    </row>
    <row r="89" spans="1:5">
      <c r="A89" s="11">
        <v>9.26</v>
      </c>
      <c r="B89" s="11">
        <v>4.38</v>
      </c>
      <c r="C89" s="11">
        <v>4.5199999999999996</v>
      </c>
      <c r="D89" s="11">
        <v>2.54</v>
      </c>
      <c r="E89" s="11">
        <v>3.04</v>
      </c>
    </row>
    <row r="90" spans="1:5">
      <c r="A90" s="11">
        <v>4.92</v>
      </c>
      <c r="B90" s="11">
        <v>1.95</v>
      </c>
      <c r="C90" s="11">
        <v>5.18</v>
      </c>
      <c r="D90" s="11">
        <v>5.08</v>
      </c>
      <c r="E90" s="11">
        <v>5.63</v>
      </c>
    </row>
    <row r="91" spans="1:5">
      <c r="A91" s="11">
        <v>4.58</v>
      </c>
      <c r="B91" s="11">
        <v>1.23</v>
      </c>
      <c r="C91" s="11">
        <v>5.62</v>
      </c>
      <c r="D91" s="11">
        <v>5.51</v>
      </c>
      <c r="E91" s="11">
        <v>4.37</v>
      </c>
    </row>
    <row r="92" spans="1:5">
      <c r="A92" s="11">
        <v>7.17</v>
      </c>
      <c r="B92" s="11">
        <v>2.19</v>
      </c>
      <c r="C92" s="11">
        <v>4.25</v>
      </c>
      <c r="D92" s="11">
        <v>3.21</v>
      </c>
      <c r="E92" s="11">
        <v>4.04</v>
      </c>
    </row>
    <row r="93" spans="1:5">
      <c r="A93" s="11">
        <v>9.3800000000000008</v>
      </c>
      <c r="B93" s="11">
        <v>3.56</v>
      </c>
      <c r="C93" s="11">
        <v>5.51</v>
      </c>
      <c r="D93" s="11">
        <v>2.81</v>
      </c>
      <c r="E93" s="11">
        <v>4.29</v>
      </c>
    </row>
    <row r="94" spans="1:5">
      <c r="A94" s="11">
        <v>7.3</v>
      </c>
      <c r="B94" s="11">
        <v>5.07</v>
      </c>
      <c r="C94" s="11">
        <v>5.5</v>
      </c>
      <c r="D94" s="11">
        <v>5.34</v>
      </c>
      <c r="E94" s="11">
        <v>3.97</v>
      </c>
    </row>
    <row r="95" spans="1:5">
      <c r="A95" s="11">
        <v>7.58</v>
      </c>
      <c r="B95" s="11">
        <v>7.93</v>
      </c>
      <c r="C95" s="11">
        <v>3.86</v>
      </c>
      <c r="D95" s="11">
        <v>5.68</v>
      </c>
      <c r="E95" s="11">
        <v>4.08</v>
      </c>
    </row>
    <row r="96" spans="1:5">
      <c r="A96" s="11">
        <v>6.91</v>
      </c>
      <c r="B96" s="11">
        <v>2.97</v>
      </c>
      <c r="C96" s="11">
        <v>4.12</v>
      </c>
      <c r="D96" s="11">
        <v>6.02</v>
      </c>
      <c r="E96" s="11">
        <v>5.21</v>
      </c>
    </row>
    <row r="97" spans="1:5">
      <c r="A97" s="11">
        <v>7.28</v>
      </c>
      <c r="B97" s="11">
        <v>5.54</v>
      </c>
      <c r="C97" s="11">
        <v>5.03</v>
      </c>
      <c r="D97" s="11">
        <v>4.46</v>
      </c>
      <c r="E97" s="11">
        <v>3.76</v>
      </c>
    </row>
    <row r="98" spans="1:5">
      <c r="A98" s="11">
        <v>5.3</v>
      </c>
      <c r="B98" s="11">
        <v>4.03</v>
      </c>
      <c r="C98" s="11">
        <v>4.83</v>
      </c>
      <c r="D98" s="11">
        <v>3.51</v>
      </c>
      <c r="E98" s="11">
        <v>5.83</v>
      </c>
    </row>
    <row r="99" spans="1:5">
      <c r="A99" s="11">
        <v>8.9</v>
      </c>
      <c r="B99" s="11">
        <v>3.58</v>
      </c>
      <c r="C99" s="11">
        <v>5.17</v>
      </c>
      <c r="D99" s="11">
        <v>3.84</v>
      </c>
      <c r="E99" s="11">
        <v>5.08</v>
      </c>
    </row>
    <row r="100" spans="1:5">
      <c r="A100" s="11">
        <v>9.3699999999999992</v>
      </c>
      <c r="B100" s="11">
        <v>3.24</v>
      </c>
      <c r="C100" s="11">
        <v>6.51</v>
      </c>
      <c r="D100" s="11">
        <v>4.83</v>
      </c>
      <c r="E100" s="11">
        <v>6.29</v>
      </c>
    </row>
    <row r="101" spans="1:5">
      <c r="A101" s="11">
        <v>9.67</v>
      </c>
      <c r="B101" s="11">
        <v>1.05</v>
      </c>
      <c r="C101" s="11">
        <v>3.71</v>
      </c>
      <c r="D101" s="11">
        <v>4.2</v>
      </c>
      <c r="E101" s="11">
        <v>4.3099999999999996</v>
      </c>
    </row>
    <row r="102" spans="1:5">
      <c r="A102" s="11">
        <v>8.56</v>
      </c>
      <c r="B102" s="11">
        <v>5.47</v>
      </c>
      <c r="C102" s="11">
        <v>5.81</v>
      </c>
      <c r="D102" s="11">
        <v>4.55</v>
      </c>
      <c r="E102" s="11">
        <v>5.59</v>
      </c>
    </row>
    <row r="103" spans="1:5">
      <c r="A103" s="11">
        <v>6.32</v>
      </c>
      <c r="B103" s="11">
        <v>4.88</v>
      </c>
      <c r="C103" s="11">
        <v>5.51</v>
      </c>
      <c r="D103" s="11">
        <v>3.68</v>
      </c>
      <c r="E103" s="11">
        <v>5.2</v>
      </c>
    </row>
    <row r="104" spans="1:5">
      <c r="A104" s="11">
        <v>4.26</v>
      </c>
      <c r="B104" s="11">
        <v>5.92</v>
      </c>
      <c r="C104" s="11">
        <v>3.58</v>
      </c>
      <c r="D104" s="11">
        <v>6.55</v>
      </c>
      <c r="E104" s="11">
        <v>4.5599999999999996</v>
      </c>
    </row>
  </sheetData>
  <mergeCells count="4">
    <mergeCell ref="A1:A3"/>
    <mergeCell ref="B1:E1"/>
    <mergeCell ref="B2:C3"/>
    <mergeCell ref="D2:E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EDA4E-02BC-F949-807E-DC6CDBE746EF}">
  <dimension ref="A1:L9"/>
  <sheetViews>
    <sheetView workbookViewId="0">
      <selection sqref="A1:A3"/>
    </sheetView>
  </sheetViews>
  <sheetFormatPr baseColWidth="10" defaultRowHeight="15.75"/>
  <cols>
    <col min="1" max="1" width="36.875" customWidth="1"/>
  </cols>
  <sheetData>
    <row r="1" spans="1:12">
      <c r="A1" s="67" t="s">
        <v>0</v>
      </c>
      <c r="B1" s="61" t="s">
        <v>10</v>
      </c>
      <c r="C1" s="61"/>
      <c r="D1" s="61"/>
      <c r="E1" s="61"/>
      <c r="F1" s="61"/>
      <c r="G1" s="61"/>
      <c r="H1" s="61"/>
      <c r="I1" s="61"/>
      <c r="J1" s="61"/>
      <c r="K1" s="61"/>
    </row>
    <row r="2" spans="1:12">
      <c r="A2" s="67"/>
      <c r="B2" s="68" t="s">
        <v>6</v>
      </c>
      <c r="C2" s="70"/>
      <c r="D2" s="62" t="s">
        <v>2</v>
      </c>
      <c r="E2" s="63"/>
      <c r="F2" s="63"/>
      <c r="G2" s="92"/>
      <c r="H2" s="63" t="s">
        <v>3</v>
      </c>
      <c r="I2" s="63"/>
      <c r="J2" s="63"/>
      <c r="K2" s="63"/>
    </row>
    <row r="3" spans="1:12">
      <c r="A3" s="67"/>
      <c r="B3" s="68"/>
      <c r="C3" s="70"/>
      <c r="D3" s="71" t="s">
        <v>22</v>
      </c>
      <c r="E3" s="72"/>
      <c r="F3" s="88" t="s">
        <v>23</v>
      </c>
      <c r="G3" s="72"/>
      <c r="H3" s="71" t="s">
        <v>22</v>
      </c>
      <c r="I3" s="72"/>
      <c r="J3" s="71" t="s">
        <v>23</v>
      </c>
      <c r="K3" s="71"/>
    </row>
    <row r="4" spans="1:12">
      <c r="A4" s="6" t="s">
        <v>13</v>
      </c>
      <c r="B4" s="7">
        <v>1</v>
      </c>
      <c r="C4" s="8">
        <v>2</v>
      </c>
      <c r="D4" s="7">
        <v>1</v>
      </c>
      <c r="E4" s="8">
        <v>2</v>
      </c>
      <c r="F4" s="7">
        <v>1</v>
      </c>
      <c r="G4" s="8">
        <v>2</v>
      </c>
      <c r="H4" s="7">
        <v>1</v>
      </c>
      <c r="I4" s="8">
        <v>2</v>
      </c>
      <c r="J4" s="7">
        <v>1</v>
      </c>
      <c r="K4" s="7">
        <v>2</v>
      </c>
      <c r="L4" s="9" t="s">
        <v>14</v>
      </c>
    </row>
    <row r="5" spans="1:12">
      <c r="A5" s="10" t="s">
        <v>15</v>
      </c>
      <c r="B5" s="11">
        <v>85.106380000000001</v>
      </c>
      <c r="C5" s="11">
        <v>91.071430000000007</v>
      </c>
      <c r="D5" s="11">
        <v>2.8301889999999998</v>
      </c>
      <c r="E5" s="11">
        <v>9.7087380000000003</v>
      </c>
      <c r="F5" s="11">
        <v>0.77519400000000005</v>
      </c>
      <c r="G5" s="11">
        <v>3</v>
      </c>
      <c r="H5" s="11">
        <v>1.9047620000000001</v>
      </c>
      <c r="I5" s="11">
        <v>15.05376</v>
      </c>
      <c r="J5" s="11">
        <v>0.77519400000000005</v>
      </c>
      <c r="K5" s="11">
        <v>7.5471700000000004</v>
      </c>
    </row>
    <row r="6" spans="1:12">
      <c r="A6" s="10" t="s">
        <v>16</v>
      </c>
      <c r="B6" s="11">
        <v>9.5744710000000008</v>
      </c>
      <c r="C6" s="11">
        <v>6.25</v>
      </c>
      <c r="D6" s="11">
        <v>77.358490000000003</v>
      </c>
      <c r="E6" s="11">
        <v>73.786410000000004</v>
      </c>
      <c r="F6" s="11">
        <v>89.147289999999998</v>
      </c>
      <c r="G6" s="11">
        <v>71</v>
      </c>
      <c r="H6" s="11">
        <v>63.809519999999999</v>
      </c>
      <c r="I6" s="11">
        <v>63.440860000000001</v>
      </c>
      <c r="J6" s="11">
        <v>81.395349999999993</v>
      </c>
      <c r="K6" s="11">
        <v>65.094340000000003</v>
      </c>
    </row>
    <row r="7" spans="1:12">
      <c r="A7" s="10" t="s">
        <v>17</v>
      </c>
      <c r="B7" s="11">
        <v>5.3191449999999998</v>
      </c>
      <c r="C7" s="11">
        <v>2.6785709999999998</v>
      </c>
      <c r="D7" s="11">
        <v>9.4339619999999993</v>
      </c>
      <c r="E7" s="11">
        <v>12.621359999999999</v>
      </c>
      <c r="F7" s="11">
        <v>1.5503880000000001</v>
      </c>
      <c r="G7" s="11">
        <v>20</v>
      </c>
      <c r="H7" s="11">
        <v>5.7142860000000004</v>
      </c>
      <c r="I7" s="11">
        <v>12.903230000000001</v>
      </c>
      <c r="J7" s="11">
        <v>2.3255810000000001</v>
      </c>
      <c r="K7" s="11">
        <v>20.754719999999999</v>
      </c>
    </row>
    <row r="8" spans="1:12">
      <c r="A8" s="10" t="s">
        <v>18</v>
      </c>
      <c r="B8" s="11">
        <v>0</v>
      </c>
      <c r="C8" s="11">
        <v>0</v>
      </c>
      <c r="D8" s="11">
        <v>6.6037739999999996</v>
      </c>
      <c r="E8" s="11">
        <v>0.97087400000000001</v>
      </c>
      <c r="F8" s="11">
        <v>2.3255810000000001</v>
      </c>
      <c r="G8" s="11">
        <v>5</v>
      </c>
      <c r="H8" s="11">
        <v>5.7142860000000004</v>
      </c>
      <c r="I8" s="11">
        <v>5.3763439999999996</v>
      </c>
      <c r="J8" s="11">
        <v>1.5503880000000001</v>
      </c>
      <c r="K8" s="11">
        <v>4.7169809999999996</v>
      </c>
    </row>
    <row r="9" spans="1:12">
      <c r="A9" s="10" t="s">
        <v>24</v>
      </c>
      <c r="B9" s="11">
        <v>0</v>
      </c>
      <c r="C9" s="11">
        <v>0</v>
      </c>
      <c r="D9" s="11">
        <v>3.7735850000000002</v>
      </c>
      <c r="E9" s="11">
        <v>2.9126210000000001</v>
      </c>
      <c r="F9" s="11">
        <v>6.2015500000000001</v>
      </c>
      <c r="G9" s="11">
        <v>1</v>
      </c>
      <c r="H9" s="11">
        <v>22.857140000000001</v>
      </c>
      <c r="I9" s="11">
        <v>3.225806</v>
      </c>
      <c r="J9" s="11">
        <v>13.95349</v>
      </c>
      <c r="K9" s="11">
        <v>1.886792</v>
      </c>
    </row>
  </sheetData>
  <mergeCells count="9">
    <mergeCell ref="A1:A3"/>
    <mergeCell ref="B1:K1"/>
    <mergeCell ref="B2:C3"/>
    <mergeCell ref="D2:G2"/>
    <mergeCell ref="H2:K2"/>
    <mergeCell ref="D3:E3"/>
    <mergeCell ref="F3:G3"/>
    <mergeCell ref="H3:I3"/>
    <mergeCell ref="J3:K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E325F-F9F1-0D4A-99C0-C52157EA2C8C}">
  <dimension ref="A1:U63"/>
  <sheetViews>
    <sheetView workbookViewId="0">
      <selection sqref="A1:J1"/>
    </sheetView>
  </sheetViews>
  <sheetFormatPr baseColWidth="10" defaultRowHeight="15.75"/>
  <sheetData>
    <row r="1" spans="1:21">
      <c r="A1" s="82" t="s">
        <v>25</v>
      </c>
      <c r="B1" s="82"/>
      <c r="C1" s="82"/>
      <c r="D1" s="82"/>
      <c r="E1" s="82"/>
      <c r="F1" s="82"/>
      <c r="G1" s="82"/>
      <c r="H1" s="82"/>
      <c r="I1" s="82"/>
      <c r="J1" s="82"/>
      <c r="L1" s="82" t="s">
        <v>25</v>
      </c>
      <c r="M1" s="82"/>
      <c r="N1" s="82"/>
      <c r="O1" s="82"/>
      <c r="P1" s="82"/>
      <c r="Q1" s="82"/>
      <c r="R1" s="82"/>
      <c r="S1" s="82"/>
      <c r="T1" s="82"/>
      <c r="U1" s="82"/>
    </row>
    <row r="2" spans="1:21">
      <c r="A2" s="79" t="s">
        <v>26</v>
      </c>
      <c r="B2" s="79"/>
      <c r="C2" s="79"/>
      <c r="D2" s="79"/>
      <c r="E2" s="79"/>
      <c r="F2" s="79"/>
      <c r="G2" s="79"/>
      <c r="H2" s="79"/>
      <c r="I2" s="79"/>
      <c r="J2" s="79"/>
      <c r="L2" s="79" t="s">
        <v>27</v>
      </c>
      <c r="M2" s="79"/>
      <c r="N2" s="79"/>
      <c r="O2" s="79"/>
      <c r="P2" s="79"/>
      <c r="Q2" s="79"/>
      <c r="R2" s="79"/>
      <c r="S2" s="79"/>
      <c r="T2" s="79"/>
      <c r="U2" s="79"/>
    </row>
    <row r="3" spans="1:21">
      <c r="A3" s="13">
        <v>1</v>
      </c>
      <c r="B3" s="13">
        <v>2</v>
      </c>
      <c r="C3" s="13">
        <v>3</v>
      </c>
      <c r="D3" s="13">
        <v>4</v>
      </c>
      <c r="E3" s="13">
        <v>5</v>
      </c>
      <c r="F3" s="13">
        <v>6</v>
      </c>
      <c r="G3" s="13">
        <v>7</v>
      </c>
      <c r="H3" s="13">
        <v>8</v>
      </c>
      <c r="I3" s="13">
        <v>9</v>
      </c>
      <c r="J3" s="13">
        <v>10</v>
      </c>
      <c r="L3" s="13">
        <v>1</v>
      </c>
      <c r="M3" s="13">
        <v>2</v>
      </c>
      <c r="N3" s="13">
        <v>3</v>
      </c>
      <c r="O3" s="13">
        <v>4</v>
      </c>
      <c r="P3" s="13">
        <v>5</v>
      </c>
      <c r="Q3" s="13">
        <v>6</v>
      </c>
      <c r="R3" s="13">
        <v>7</v>
      </c>
      <c r="S3" s="13">
        <v>8</v>
      </c>
      <c r="T3" s="13">
        <v>9</v>
      </c>
      <c r="U3" s="13">
        <v>10</v>
      </c>
    </row>
    <row r="4" spans="1:21">
      <c r="A4" s="15">
        <v>5</v>
      </c>
      <c r="B4" s="15">
        <v>3.95</v>
      </c>
      <c r="C4" s="15">
        <v>2.44</v>
      </c>
      <c r="D4" s="15">
        <v>4.33</v>
      </c>
      <c r="E4" s="15">
        <v>4.29</v>
      </c>
      <c r="F4" s="15">
        <v>4.16</v>
      </c>
      <c r="G4" s="15">
        <v>2.46</v>
      </c>
      <c r="H4" s="15">
        <v>6.71</v>
      </c>
      <c r="I4" s="15">
        <v>4.05</v>
      </c>
      <c r="J4" s="15">
        <v>5.73</v>
      </c>
      <c r="L4" s="15">
        <v>6.19</v>
      </c>
      <c r="M4" s="15">
        <v>4.63</v>
      </c>
      <c r="N4" s="15">
        <v>5.25</v>
      </c>
      <c r="O4" s="15">
        <v>1.23</v>
      </c>
      <c r="P4" s="15">
        <v>2.84</v>
      </c>
      <c r="Q4" s="15">
        <v>4.33</v>
      </c>
      <c r="R4" s="15">
        <v>6.22</v>
      </c>
      <c r="S4" s="15">
        <v>5.08</v>
      </c>
      <c r="T4" s="15">
        <v>6.41</v>
      </c>
      <c r="U4" s="15">
        <v>2.96</v>
      </c>
    </row>
    <row r="5" spans="1:21">
      <c r="A5" s="15">
        <v>5.0599999999999996</v>
      </c>
      <c r="B5" s="15">
        <v>3.7</v>
      </c>
      <c r="C5" s="15">
        <v>2.5099999999999998</v>
      </c>
      <c r="D5" s="15">
        <v>4.01</v>
      </c>
      <c r="E5" s="15">
        <v>4.38</v>
      </c>
      <c r="F5" s="15">
        <v>4.18</v>
      </c>
      <c r="G5" s="15">
        <v>2.34</v>
      </c>
      <c r="H5" s="15">
        <v>6.77</v>
      </c>
      <c r="I5" s="15">
        <v>3.75</v>
      </c>
      <c r="J5" s="15">
        <v>5.94</v>
      </c>
      <c r="L5" s="15">
        <v>5.8</v>
      </c>
      <c r="M5" s="15">
        <v>5.32</v>
      </c>
      <c r="N5" s="15">
        <v>5.37</v>
      </c>
      <c r="O5" s="15">
        <v>1.29</v>
      </c>
      <c r="P5" s="15">
        <v>2.6</v>
      </c>
      <c r="Q5" s="15">
        <v>4.9000000000000004</v>
      </c>
      <c r="R5" s="15">
        <v>6.77</v>
      </c>
      <c r="S5" s="15">
        <v>5.38</v>
      </c>
      <c r="T5" s="15">
        <v>6.31</v>
      </c>
      <c r="U5" s="15">
        <v>2.94</v>
      </c>
    </row>
    <row r="6" spans="1:21">
      <c r="A6" s="15">
        <v>5.0999999999999996</v>
      </c>
      <c r="B6" s="15">
        <v>3.79</v>
      </c>
      <c r="C6" s="15">
        <v>2.4700000000000002</v>
      </c>
      <c r="D6" s="15">
        <v>4.2699999999999996</v>
      </c>
      <c r="E6" s="15">
        <v>4.51</v>
      </c>
      <c r="F6" s="15">
        <v>4.22</v>
      </c>
      <c r="G6" s="15">
        <v>2.29</v>
      </c>
      <c r="H6" s="15">
        <v>5.85</v>
      </c>
      <c r="I6" s="15">
        <v>3.58</v>
      </c>
      <c r="J6" s="15">
        <v>5.96</v>
      </c>
      <c r="L6" s="15">
        <v>6.51</v>
      </c>
      <c r="M6" s="15">
        <v>5.49</v>
      </c>
      <c r="N6" s="15">
        <v>5.93</v>
      </c>
      <c r="O6" s="15">
        <v>1.1399999999999999</v>
      </c>
      <c r="P6" s="15">
        <v>3.08</v>
      </c>
      <c r="Q6" s="15">
        <v>5.0199999999999996</v>
      </c>
      <c r="R6" s="15">
        <v>6.72</v>
      </c>
      <c r="S6" s="15">
        <v>5.24</v>
      </c>
      <c r="T6" s="15">
        <v>6.61</v>
      </c>
      <c r="U6" s="15">
        <v>3.01</v>
      </c>
    </row>
    <row r="7" spans="1:21">
      <c r="A7" s="15">
        <v>5.32</v>
      </c>
      <c r="B7" s="15">
        <v>3.69</v>
      </c>
      <c r="C7" s="15">
        <v>2.44</v>
      </c>
      <c r="D7" s="15">
        <v>3.89</v>
      </c>
      <c r="E7" s="15">
        <v>4.2300000000000004</v>
      </c>
      <c r="F7" s="15">
        <v>4.3600000000000003</v>
      </c>
      <c r="G7" s="15">
        <v>2.35</v>
      </c>
      <c r="H7" s="15">
        <v>5.54</v>
      </c>
      <c r="I7" s="15">
        <v>3.88</v>
      </c>
      <c r="J7" s="15">
        <v>6.04</v>
      </c>
      <c r="L7" s="15">
        <v>6.33</v>
      </c>
      <c r="M7" s="15">
        <v>5.45</v>
      </c>
      <c r="N7" s="15">
        <v>5.82</v>
      </c>
      <c r="O7" s="15">
        <v>1.38</v>
      </c>
      <c r="P7" s="15">
        <v>3.19</v>
      </c>
      <c r="Q7" s="15">
        <v>5.5</v>
      </c>
      <c r="R7" s="15">
        <v>6.83</v>
      </c>
      <c r="S7" s="15">
        <v>5.13</v>
      </c>
      <c r="T7" s="15">
        <v>6.11</v>
      </c>
      <c r="U7" s="15">
        <v>2.48</v>
      </c>
    </row>
    <row r="8" spans="1:21">
      <c r="A8" s="15">
        <v>5.49</v>
      </c>
      <c r="B8" s="15">
        <v>3.8</v>
      </c>
      <c r="C8" s="15">
        <v>2.56</v>
      </c>
      <c r="D8" s="15">
        <v>4.22</v>
      </c>
      <c r="E8" s="15">
        <v>4.18</v>
      </c>
      <c r="F8" s="15">
        <v>4.58</v>
      </c>
      <c r="G8" s="15">
        <v>2.15</v>
      </c>
      <c r="H8" s="15">
        <v>6.04</v>
      </c>
      <c r="I8" s="15">
        <v>3.62</v>
      </c>
      <c r="J8" s="15">
        <v>5.85</v>
      </c>
      <c r="L8" s="15">
        <v>6.59</v>
      </c>
      <c r="M8" s="15">
        <v>5.69</v>
      </c>
      <c r="N8" s="15">
        <v>6.29</v>
      </c>
      <c r="O8" s="15">
        <v>1.31</v>
      </c>
      <c r="P8" s="15">
        <v>3.36</v>
      </c>
      <c r="Q8" s="15">
        <v>5.61</v>
      </c>
      <c r="R8" s="15">
        <v>6.81</v>
      </c>
      <c r="S8" s="15">
        <v>5.9</v>
      </c>
      <c r="T8" s="15">
        <v>5.87</v>
      </c>
      <c r="U8" s="15">
        <v>2.19</v>
      </c>
    </row>
    <row r="9" spans="1:21">
      <c r="A9" s="15">
        <v>5.2</v>
      </c>
      <c r="B9" s="15">
        <v>3.94</v>
      </c>
      <c r="C9" s="15">
        <v>2.4300000000000002</v>
      </c>
      <c r="D9" s="15">
        <v>4.29</v>
      </c>
      <c r="E9" s="15">
        <v>4.34</v>
      </c>
      <c r="F9" s="15">
        <v>4.57</v>
      </c>
      <c r="G9" s="15">
        <v>2.2000000000000002</v>
      </c>
      <c r="H9" s="15">
        <v>6.41</v>
      </c>
      <c r="I9" s="15">
        <v>3.56</v>
      </c>
      <c r="J9" s="15">
        <v>6.1</v>
      </c>
      <c r="L9" s="15">
        <v>6.89</v>
      </c>
      <c r="M9" s="15">
        <v>5.59</v>
      </c>
      <c r="N9" s="15">
        <v>6.5</v>
      </c>
      <c r="O9" s="15">
        <v>2.06</v>
      </c>
      <c r="P9" s="15">
        <v>2.81</v>
      </c>
      <c r="Q9" s="15">
        <v>5.71</v>
      </c>
      <c r="R9" s="15">
        <v>7.21</v>
      </c>
      <c r="S9" s="15">
        <v>5.65</v>
      </c>
      <c r="T9" s="15">
        <v>6.49</v>
      </c>
      <c r="U9" s="15">
        <v>2.59</v>
      </c>
    </row>
    <row r="10" spans="1:21">
      <c r="A10" s="15">
        <v>5.27</v>
      </c>
      <c r="B10" s="15">
        <v>3.65</v>
      </c>
      <c r="C10" s="15">
        <v>2.4300000000000002</v>
      </c>
      <c r="D10" s="15">
        <v>4.32</v>
      </c>
      <c r="E10" s="15">
        <v>4.33</v>
      </c>
      <c r="F10" s="15">
        <v>4.74</v>
      </c>
      <c r="G10" s="15">
        <v>2.38</v>
      </c>
      <c r="H10" s="15">
        <v>6.12</v>
      </c>
      <c r="I10" s="15">
        <v>3.37</v>
      </c>
      <c r="J10" s="15">
        <v>6.16</v>
      </c>
      <c r="L10" s="15">
        <v>6.52</v>
      </c>
      <c r="M10" s="15">
        <v>5.56</v>
      </c>
      <c r="N10" s="15">
        <v>7</v>
      </c>
      <c r="O10" s="15">
        <v>1.66</v>
      </c>
      <c r="P10" s="15">
        <v>3.09</v>
      </c>
      <c r="Q10" s="15">
        <v>5.54</v>
      </c>
      <c r="R10" s="15">
        <v>6.89</v>
      </c>
      <c r="S10" s="15">
        <v>5.44</v>
      </c>
      <c r="T10" s="15">
        <v>6.54</v>
      </c>
      <c r="U10" s="15">
        <v>2.8</v>
      </c>
    </row>
    <row r="11" spans="1:21">
      <c r="A11" s="15">
        <v>5.19</v>
      </c>
      <c r="B11" s="15">
        <v>3.57</v>
      </c>
      <c r="C11" s="15">
        <v>2.48</v>
      </c>
      <c r="D11" s="15">
        <v>4.01</v>
      </c>
      <c r="E11" s="15">
        <v>4.28</v>
      </c>
      <c r="F11" s="15">
        <v>4.6900000000000004</v>
      </c>
      <c r="G11" s="15">
        <v>2.36</v>
      </c>
      <c r="H11" s="15">
        <v>6.45</v>
      </c>
      <c r="I11" s="15">
        <v>3.59</v>
      </c>
      <c r="J11" s="15">
        <v>6.41</v>
      </c>
      <c r="L11" s="15">
        <v>6.37</v>
      </c>
      <c r="M11" s="15">
        <v>5.23</v>
      </c>
      <c r="N11" s="15">
        <v>6.61</v>
      </c>
      <c r="O11" s="15">
        <v>1.87</v>
      </c>
      <c r="P11" s="15">
        <v>2.83</v>
      </c>
      <c r="Q11" s="15">
        <v>5.7</v>
      </c>
      <c r="R11" s="15">
        <v>7.22</v>
      </c>
      <c r="S11" s="15">
        <v>5.76</v>
      </c>
      <c r="T11" s="15">
        <v>6.12</v>
      </c>
      <c r="U11" s="15">
        <v>2.79</v>
      </c>
    </row>
    <row r="12" spans="1:21">
      <c r="A12" s="15">
        <v>5.1100000000000003</v>
      </c>
      <c r="B12" s="15">
        <v>3.71</v>
      </c>
      <c r="C12" s="15">
        <v>2.64</v>
      </c>
      <c r="D12" s="15">
        <v>4.0999999999999996</v>
      </c>
      <c r="E12" s="15">
        <v>4.3</v>
      </c>
      <c r="F12" s="15">
        <v>4.91</v>
      </c>
      <c r="G12" s="15">
        <v>2.52</v>
      </c>
      <c r="H12" s="15">
        <v>6.51</v>
      </c>
      <c r="I12" s="15">
        <v>3.78</v>
      </c>
      <c r="J12" s="15">
        <v>6</v>
      </c>
      <c r="L12" s="15">
        <v>6.85</v>
      </c>
      <c r="M12" s="15">
        <v>4.95</v>
      </c>
      <c r="N12" s="15">
        <v>6.77</v>
      </c>
      <c r="O12" s="15">
        <v>2.06</v>
      </c>
      <c r="P12" s="15">
        <v>3.08</v>
      </c>
      <c r="Q12" s="15">
        <v>5.5</v>
      </c>
      <c r="R12" s="15">
        <v>6.65</v>
      </c>
      <c r="S12" s="15">
        <v>5.42</v>
      </c>
      <c r="T12" s="15">
        <v>5.79</v>
      </c>
      <c r="U12" s="15">
        <v>2.92</v>
      </c>
    </row>
    <row r="13" spans="1:21">
      <c r="A13" s="15">
        <v>5.38</v>
      </c>
      <c r="B13" s="15">
        <v>3.59</v>
      </c>
      <c r="C13" s="15">
        <v>2.59</v>
      </c>
      <c r="D13" s="15">
        <v>4.55</v>
      </c>
      <c r="E13" s="15">
        <v>4.1500000000000004</v>
      </c>
      <c r="F13" s="15">
        <v>5.0999999999999996</v>
      </c>
      <c r="G13" s="15">
        <v>2.73</v>
      </c>
      <c r="H13" s="15">
        <v>6.43</v>
      </c>
      <c r="I13" s="15">
        <v>3.52</v>
      </c>
      <c r="J13" s="15">
        <v>6.05</v>
      </c>
      <c r="L13" s="15">
        <v>6.45</v>
      </c>
      <c r="M13" s="15">
        <v>5.32</v>
      </c>
      <c r="N13" s="15">
        <v>6.98</v>
      </c>
      <c r="O13" s="15">
        <v>2.0499999999999998</v>
      </c>
      <c r="P13" s="15">
        <v>3.26</v>
      </c>
      <c r="Q13" s="15">
        <v>5.35</v>
      </c>
      <c r="R13" s="15">
        <v>6.54</v>
      </c>
      <c r="S13" s="15">
        <v>5.76</v>
      </c>
      <c r="T13" s="15">
        <v>5.32</v>
      </c>
      <c r="U13" s="15">
        <v>3.48</v>
      </c>
    </row>
    <row r="14" spans="1:21">
      <c r="A14" s="15">
        <v>5.13</v>
      </c>
      <c r="B14" s="15">
        <v>3.36</v>
      </c>
      <c r="C14" s="15">
        <v>2.8</v>
      </c>
      <c r="D14" s="15">
        <v>4.32</v>
      </c>
      <c r="E14" s="15">
        <v>4.4400000000000004</v>
      </c>
      <c r="F14" s="15">
        <v>4.4400000000000004</v>
      </c>
      <c r="G14" s="15">
        <v>2.71</v>
      </c>
      <c r="H14" s="15">
        <v>6.83</v>
      </c>
      <c r="I14" s="15">
        <v>3.66</v>
      </c>
      <c r="J14" s="15">
        <v>6.26</v>
      </c>
      <c r="L14" s="15">
        <v>6.15</v>
      </c>
      <c r="M14" s="15">
        <v>5</v>
      </c>
      <c r="N14" s="15">
        <v>6.98</v>
      </c>
      <c r="O14" s="15">
        <v>2.15</v>
      </c>
      <c r="P14" s="15">
        <v>3</v>
      </c>
      <c r="Q14" s="15">
        <v>5.48</v>
      </c>
      <c r="R14" s="15">
        <v>7.19</v>
      </c>
      <c r="S14" s="15">
        <v>5.93</v>
      </c>
      <c r="T14" s="15">
        <v>5.17</v>
      </c>
      <c r="U14" s="15">
        <v>3.49</v>
      </c>
    </row>
    <row r="15" spans="1:21">
      <c r="A15" s="15">
        <v>5.07</v>
      </c>
      <c r="B15" s="15">
        <v>3.45</v>
      </c>
      <c r="C15" s="15">
        <v>2.93</v>
      </c>
      <c r="D15" s="15">
        <v>4.53</v>
      </c>
      <c r="E15" s="15">
        <v>4.43</v>
      </c>
      <c r="F15" s="15">
        <v>4.3899999999999997</v>
      </c>
      <c r="G15" s="15">
        <v>2.5499999999999998</v>
      </c>
      <c r="H15" s="15">
        <v>6.23</v>
      </c>
      <c r="I15" s="15">
        <v>3.7</v>
      </c>
      <c r="J15" s="15">
        <v>5.86</v>
      </c>
      <c r="L15" s="15">
        <v>5.86</v>
      </c>
      <c r="M15" s="15">
        <v>5.4</v>
      </c>
      <c r="N15" s="15">
        <v>7.09</v>
      </c>
      <c r="O15" s="15">
        <v>1.83</v>
      </c>
      <c r="P15" s="15">
        <v>2.93</v>
      </c>
      <c r="Q15" s="15">
        <v>5.51</v>
      </c>
      <c r="R15" s="15">
        <v>7.24</v>
      </c>
      <c r="S15" s="15">
        <v>5.97</v>
      </c>
      <c r="T15" s="15">
        <v>5.54</v>
      </c>
      <c r="U15" s="15">
        <v>3.12</v>
      </c>
    </row>
    <row r="16" spans="1:21">
      <c r="A16" s="15">
        <v>4.8899999999999997</v>
      </c>
      <c r="B16" s="15">
        <v>3.17</v>
      </c>
      <c r="C16" s="15">
        <v>2.87</v>
      </c>
      <c r="D16" s="15">
        <v>4.4000000000000004</v>
      </c>
      <c r="E16" s="15">
        <v>4.46</v>
      </c>
      <c r="F16" s="15">
        <v>4.18</v>
      </c>
      <c r="G16" s="15">
        <v>2.56</v>
      </c>
      <c r="H16" s="15">
        <v>6.01</v>
      </c>
      <c r="I16" s="15">
        <v>3.44</v>
      </c>
      <c r="J16" s="15">
        <v>5.86</v>
      </c>
      <c r="L16" s="15">
        <v>5.93</v>
      </c>
      <c r="M16" s="15">
        <v>5.56</v>
      </c>
      <c r="N16" s="15">
        <v>7.31</v>
      </c>
      <c r="O16" s="15">
        <v>2.0499999999999998</v>
      </c>
      <c r="P16" s="15">
        <v>3.1</v>
      </c>
      <c r="Q16" s="15">
        <v>6.12</v>
      </c>
      <c r="R16" s="15">
        <v>7.54</v>
      </c>
      <c r="S16" s="15">
        <v>5.4</v>
      </c>
      <c r="T16" s="15">
        <v>5.26</v>
      </c>
      <c r="U16" s="15">
        <v>3.42</v>
      </c>
    </row>
    <row r="17" spans="1:21">
      <c r="A17" s="15">
        <v>4.87</v>
      </c>
      <c r="B17" s="15">
        <v>3.02</v>
      </c>
      <c r="C17" s="15">
        <v>2.95</v>
      </c>
      <c r="D17" s="15">
        <v>4.47</v>
      </c>
      <c r="E17" s="15">
        <v>4.4000000000000004</v>
      </c>
      <c r="F17" s="15">
        <v>4.8899999999999997</v>
      </c>
      <c r="G17" s="15">
        <v>2.5099999999999998</v>
      </c>
      <c r="H17" s="15">
        <v>6.14</v>
      </c>
      <c r="I17" s="15">
        <v>3.58</v>
      </c>
      <c r="J17" s="15">
        <v>6.12</v>
      </c>
      <c r="L17" s="15">
        <v>5.96</v>
      </c>
      <c r="M17" s="15">
        <v>5.47</v>
      </c>
      <c r="N17" s="15">
        <v>7.36</v>
      </c>
      <c r="O17" s="15">
        <v>2.0699999999999998</v>
      </c>
      <c r="P17" s="15">
        <v>3</v>
      </c>
      <c r="Q17" s="15">
        <v>5.96</v>
      </c>
      <c r="R17" s="15">
        <v>7.15</v>
      </c>
      <c r="S17" s="15">
        <v>5.65</v>
      </c>
      <c r="T17" s="15">
        <v>5.45</v>
      </c>
      <c r="U17" s="15">
        <v>3.26</v>
      </c>
    </row>
    <row r="18" spans="1:21">
      <c r="A18" s="15">
        <v>5.01</v>
      </c>
      <c r="B18" s="15">
        <v>2.81</v>
      </c>
      <c r="C18" s="15">
        <v>3.22</v>
      </c>
      <c r="D18" s="15">
        <v>4.67</v>
      </c>
      <c r="E18" s="15">
        <v>4.46</v>
      </c>
      <c r="F18" s="15">
        <v>5.1100000000000003</v>
      </c>
      <c r="G18" s="15">
        <v>2.79</v>
      </c>
      <c r="H18" s="15">
        <v>6.06</v>
      </c>
      <c r="I18" s="15">
        <v>3.56</v>
      </c>
      <c r="J18" s="15">
        <v>5.94</v>
      </c>
      <c r="L18" s="15">
        <v>6.19</v>
      </c>
      <c r="M18" s="15">
        <v>5.51</v>
      </c>
      <c r="N18" s="15">
        <v>8.11</v>
      </c>
      <c r="O18" s="15">
        <v>2.0499999999999998</v>
      </c>
      <c r="P18" s="15">
        <v>3.04</v>
      </c>
      <c r="Q18" s="15">
        <v>5.9</v>
      </c>
      <c r="R18" s="15">
        <v>7.03</v>
      </c>
      <c r="S18" s="15">
        <v>5.89</v>
      </c>
      <c r="T18" s="15">
        <v>5.63</v>
      </c>
      <c r="U18" s="15">
        <v>3.23</v>
      </c>
    </row>
    <row r="19" spans="1:21">
      <c r="A19" s="15">
        <v>5.34</v>
      </c>
      <c r="B19" s="15">
        <v>3.05</v>
      </c>
      <c r="C19" s="15">
        <v>2.91</v>
      </c>
      <c r="D19" s="15">
        <v>4.57</v>
      </c>
      <c r="E19" s="15">
        <v>4.78</v>
      </c>
      <c r="F19" s="15">
        <v>5.37</v>
      </c>
      <c r="G19" s="15">
        <v>2.74</v>
      </c>
      <c r="H19" s="15">
        <v>6.28</v>
      </c>
      <c r="I19" s="15">
        <v>3.26</v>
      </c>
      <c r="J19" s="15">
        <v>6.04</v>
      </c>
      <c r="L19" s="15">
        <v>6.11</v>
      </c>
      <c r="M19" s="15">
        <v>4.99</v>
      </c>
      <c r="N19" s="15">
        <v>7.67</v>
      </c>
      <c r="O19" s="15">
        <v>2.7</v>
      </c>
      <c r="P19" s="15">
        <v>2.95</v>
      </c>
      <c r="Q19" s="15">
        <v>6.19</v>
      </c>
      <c r="R19" s="15">
        <v>6.97</v>
      </c>
      <c r="S19" s="15">
        <v>5.71</v>
      </c>
      <c r="T19" s="15">
        <v>5.62</v>
      </c>
      <c r="U19" s="15">
        <v>3.56</v>
      </c>
    </row>
    <row r="20" spans="1:21">
      <c r="A20" s="15">
        <v>5.01</v>
      </c>
      <c r="B20" s="15">
        <v>2.96</v>
      </c>
      <c r="C20" s="15">
        <v>2.69</v>
      </c>
      <c r="D20" s="15">
        <v>4.91</v>
      </c>
      <c r="E20" s="15">
        <v>4.79</v>
      </c>
      <c r="F20" s="15">
        <v>4.83</v>
      </c>
      <c r="G20" s="15">
        <v>2.5299999999999998</v>
      </c>
      <c r="H20" s="15">
        <v>6.35</v>
      </c>
      <c r="I20" s="15">
        <v>3.39</v>
      </c>
      <c r="J20" s="15">
        <v>5.75</v>
      </c>
      <c r="L20" s="15">
        <v>6.32</v>
      </c>
      <c r="M20" s="15">
        <v>5.03</v>
      </c>
      <c r="N20" s="15">
        <v>7.01</v>
      </c>
      <c r="O20" s="15">
        <v>2.9</v>
      </c>
      <c r="P20" s="15">
        <v>2.77</v>
      </c>
      <c r="Q20" s="15">
        <v>6.17</v>
      </c>
      <c r="R20" s="15">
        <v>6.92</v>
      </c>
      <c r="S20" s="15">
        <v>5.35</v>
      </c>
      <c r="T20" s="15">
        <v>5.8</v>
      </c>
      <c r="U20" s="15">
        <v>2.87</v>
      </c>
    </row>
    <row r="21" spans="1:21">
      <c r="A21" s="15">
        <v>4.8899999999999997</v>
      </c>
      <c r="B21" s="15">
        <v>2.98</v>
      </c>
      <c r="C21" s="15">
        <v>2.94</v>
      </c>
      <c r="D21" s="15">
        <v>4.76</v>
      </c>
      <c r="E21" s="15">
        <v>4.76</v>
      </c>
      <c r="F21" s="15">
        <v>5.23</v>
      </c>
      <c r="G21" s="15">
        <v>2.4500000000000002</v>
      </c>
      <c r="H21" s="15">
        <v>6.16</v>
      </c>
      <c r="I21" s="15">
        <v>3.29</v>
      </c>
      <c r="J21" s="15">
        <v>5.98</v>
      </c>
      <c r="L21" s="15">
        <v>6.5</v>
      </c>
      <c r="M21" s="15">
        <v>5.44</v>
      </c>
      <c r="N21" s="15">
        <v>7.15</v>
      </c>
      <c r="O21" s="15">
        <v>2.66</v>
      </c>
      <c r="P21" s="15">
        <v>3.12</v>
      </c>
      <c r="Q21" s="15">
        <v>6.07</v>
      </c>
      <c r="R21" s="15">
        <v>7.1</v>
      </c>
      <c r="S21" s="15">
        <v>5.34</v>
      </c>
      <c r="T21" s="15">
        <v>6.09</v>
      </c>
      <c r="U21" s="15">
        <v>2.9</v>
      </c>
    </row>
    <row r="22" spans="1:21">
      <c r="A22" s="15">
        <v>5.15</v>
      </c>
      <c r="B22" s="15">
        <v>2.83</v>
      </c>
      <c r="C22" s="15">
        <v>2.87</v>
      </c>
      <c r="D22" s="15">
        <v>4.6399999999999997</v>
      </c>
      <c r="E22" s="15">
        <v>5.0599999999999996</v>
      </c>
      <c r="F22" s="15">
        <v>5.28</v>
      </c>
      <c r="G22" s="15">
        <v>2.4300000000000002</v>
      </c>
      <c r="H22" s="15">
        <v>5.81</v>
      </c>
      <c r="I22" s="15">
        <v>3.06</v>
      </c>
      <c r="J22" s="15">
        <v>5.94</v>
      </c>
      <c r="L22" s="15">
        <v>6.06</v>
      </c>
      <c r="M22" s="15">
        <v>5.25</v>
      </c>
      <c r="N22" s="15">
        <v>7.62</v>
      </c>
      <c r="O22" s="15">
        <v>2.92</v>
      </c>
      <c r="P22" s="15">
        <v>2.87</v>
      </c>
      <c r="Q22" s="15">
        <v>5.72</v>
      </c>
      <c r="R22" s="15">
        <v>7.23</v>
      </c>
      <c r="S22" s="15">
        <v>5.69</v>
      </c>
      <c r="T22" s="15">
        <v>5.94</v>
      </c>
      <c r="U22" s="15">
        <v>2.76</v>
      </c>
    </row>
    <row r="23" spans="1:21">
      <c r="A23" s="15">
        <v>5.0599999999999996</v>
      </c>
      <c r="B23" s="15">
        <v>3</v>
      </c>
      <c r="C23" s="15">
        <v>2.9</v>
      </c>
      <c r="D23" s="15">
        <v>5.1100000000000003</v>
      </c>
      <c r="E23" s="15">
        <v>4.82</v>
      </c>
      <c r="F23" s="15">
        <v>4.7</v>
      </c>
      <c r="G23" s="15">
        <v>2.5499999999999998</v>
      </c>
      <c r="H23" s="15">
        <v>6.4</v>
      </c>
      <c r="I23" s="15">
        <v>3.35</v>
      </c>
      <c r="J23" s="15">
        <v>5.89</v>
      </c>
      <c r="L23" s="15">
        <v>5.85</v>
      </c>
      <c r="M23" s="15">
        <v>5.73</v>
      </c>
      <c r="N23" s="15">
        <v>7.57</v>
      </c>
      <c r="O23" s="15">
        <v>2.44</v>
      </c>
      <c r="P23" s="15">
        <v>2.94</v>
      </c>
      <c r="Q23" s="15">
        <v>5.59</v>
      </c>
      <c r="R23" s="15">
        <v>7.06</v>
      </c>
      <c r="S23" s="15">
        <v>5.35</v>
      </c>
      <c r="T23" s="15">
        <v>6.32</v>
      </c>
      <c r="U23" s="15">
        <v>2.86</v>
      </c>
    </row>
    <row r="24" spans="1:21">
      <c r="A24" s="15">
        <v>5.03</v>
      </c>
      <c r="B24" s="15">
        <v>2.99</v>
      </c>
      <c r="C24" s="15">
        <v>2.87</v>
      </c>
      <c r="D24" s="15">
        <v>5.34</v>
      </c>
      <c r="E24" s="15">
        <v>4.8600000000000003</v>
      </c>
      <c r="F24" s="15">
        <v>4.8499999999999996</v>
      </c>
      <c r="G24" s="15">
        <v>2.27</v>
      </c>
      <c r="H24" s="15">
        <v>6.55</v>
      </c>
      <c r="I24" s="15">
        <v>3.52</v>
      </c>
      <c r="J24" s="15">
        <v>6.22</v>
      </c>
      <c r="L24" s="15">
        <v>6.41</v>
      </c>
      <c r="M24" s="15">
        <v>6.14</v>
      </c>
      <c r="N24" s="15">
        <v>7.31</v>
      </c>
      <c r="O24" s="15">
        <v>2.4</v>
      </c>
      <c r="P24" s="15">
        <v>3.37</v>
      </c>
      <c r="Q24" s="15">
        <v>5.75</v>
      </c>
      <c r="R24" s="15">
        <v>6.71</v>
      </c>
      <c r="S24" s="15">
        <v>5.56</v>
      </c>
      <c r="T24" s="15">
        <v>6.46</v>
      </c>
      <c r="U24" s="15">
        <v>2.89</v>
      </c>
    </row>
    <row r="25" spans="1:21">
      <c r="A25" s="15">
        <v>5.03</v>
      </c>
      <c r="B25" s="15">
        <v>3.06</v>
      </c>
      <c r="C25" s="15">
        <v>2.81</v>
      </c>
      <c r="D25" s="15">
        <v>5.53</v>
      </c>
      <c r="E25" s="15">
        <v>5.16</v>
      </c>
      <c r="F25" s="15">
        <v>4.8899999999999997</v>
      </c>
      <c r="G25" s="15">
        <v>2.59</v>
      </c>
      <c r="H25" s="15">
        <v>6.43</v>
      </c>
      <c r="I25" s="15">
        <v>3.56</v>
      </c>
      <c r="J25" s="15">
        <v>5.6</v>
      </c>
      <c r="L25" s="15">
        <v>6.63</v>
      </c>
      <c r="M25" s="15">
        <v>6.17</v>
      </c>
      <c r="N25" s="15">
        <v>6.82</v>
      </c>
      <c r="O25" s="15">
        <v>2.4300000000000002</v>
      </c>
      <c r="P25" s="15">
        <v>2.61</v>
      </c>
      <c r="Q25" s="15">
        <v>5.7</v>
      </c>
      <c r="R25" s="15">
        <v>5.96</v>
      </c>
      <c r="S25" s="15">
        <v>5.82</v>
      </c>
      <c r="T25" s="15">
        <v>6.35</v>
      </c>
      <c r="U25" s="15">
        <v>3.72</v>
      </c>
    </row>
    <row r="26" spans="1:21">
      <c r="A26" s="15">
        <v>5.03</v>
      </c>
      <c r="B26" s="15">
        <v>3.12</v>
      </c>
      <c r="C26" s="15">
        <v>2.58</v>
      </c>
      <c r="D26" s="15">
        <v>5.39</v>
      </c>
      <c r="E26" s="15">
        <v>5.04</v>
      </c>
      <c r="F26" s="15">
        <v>5.17</v>
      </c>
      <c r="G26" s="15">
        <v>2.57</v>
      </c>
      <c r="H26" s="15">
        <v>6.06</v>
      </c>
      <c r="I26" s="15">
        <v>3.53</v>
      </c>
      <c r="J26" s="15">
        <v>5.93</v>
      </c>
      <c r="L26" s="15">
        <v>6.76</v>
      </c>
      <c r="M26" s="15">
        <v>5.88</v>
      </c>
      <c r="N26" s="15">
        <v>7.86</v>
      </c>
      <c r="O26" s="15">
        <v>2.62</v>
      </c>
      <c r="P26" s="15">
        <v>2.85</v>
      </c>
      <c r="Q26" s="15">
        <v>5.22</v>
      </c>
      <c r="R26" s="15">
        <v>6.05</v>
      </c>
      <c r="S26" s="15">
        <v>5.79</v>
      </c>
      <c r="T26" s="15">
        <v>5.95</v>
      </c>
      <c r="U26" s="15">
        <v>3.31</v>
      </c>
    </row>
    <row r="27" spans="1:21">
      <c r="A27" s="15">
        <v>4.74</v>
      </c>
      <c r="B27" s="15">
        <v>3.27</v>
      </c>
      <c r="C27" s="15">
        <v>2.5</v>
      </c>
      <c r="D27" s="15">
        <v>4.93</v>
      </c>
      <c r="E27" s="15">
        <v>4.95</v>
      </c>
      <c r="F27" s="15">
        <v>5.31</v>
      </c>
      <c r="G27" s="15">
        <v>2.44</v>
      </c>
      <c r="H27" s="15">
        <v>5.96</v>
      </c>
      <c r="I27" s="15">
        <v>3.62</v>
      </c>
      <c r="J27" s="15">
        <v>6.53</v>
      </c>
      <c r="L27" s="15">
        <v>6.49</v>
      </c>
      <c r="M27" s="15">
        <v>6.1</v>
      </c>
      <c r="N27" s="15">
        <v>7.77</v>
      </c>
      <c r="O27" s="15">
        <v>2.4300000000000002</v>
      </c>
      <c r="P27" s="15">
        <v>3.08</v>
      </c>
      <c r="Q27" s="15">
        <v>5.24</v>
      </c>
      <c r="R27" s="15">
        <v>6.57</v>
      </c>
      <c r="S27" s="15">
        <v>6.23</v>
      </c>
      <c r="T27" s="15">
        <v>5</v>
      </c>
      <c r="U27" s="15">
        <v>3.15</v>
      </c>
    </row>
    <row r="28" spans="1:21">
      <c r="A28" s="15">
        <v>4.2699999999999996</v>
      </c>
      <c r="B28" s="15">
        <v>3.23</v>
      </c>
      <c r="C28" s="15">
        <v>2.2000000000000002</v>
      </c>
      <c r="D28" s="15">
        <v>4.9400000000000004</v>
      </c>
      <c r="E28" s="15">
        <v>4.99</v>
      </c>
      <c r="F28" s="15">
        <v>5.0599999999999996</v>
      </c>
      <c r="G28" s="15">
        <v>2.54</v>
      </c>
      <c r="H28" s="15">
        <v>6.01</v>
      </c>
      <c r="I28" s="15">
        <v>3.96</v>
      </c>
      <c r="J28" s="15">
        <v>5.67</v>
      </c>
      <c r="L28" s="15">
        <v>7.03</v>
      </c>
      <c r="M28" s="15">
        <v>6.21</v>
      </c>
      <c r="N28" s="15">
        <v>7.55</v>
      </c>
      <c r="O28" s="15">
        <v>2.15</v>
      </c>
      <c r="P28" s="15">
        <v>2.77</v>
      </c>
      <c r="Q28" s="15">
        <v>4.8</v>
      </c>
      <c r="R28" s="15">
        <v>6.86</v>
      </c>
      <c r="S28" s="15">
        <v>6.18</v>
      </c>
      <c r="T28" s="15">
        <v>5.58</v>
      </c>
      <c r="U28" s="15">
        <v>3.53</v>
      </c>
    </row>
    <row r="29" spans="1:21">
      <c r="A29" s="15">
        <v>4.16</v>
      </c>
      <c r="B29" s="15">
        <v>3.41</v>
      </c>
      <c r="C29" s="15">
        <v>2.17</v>
      </c>
      <c r="D29" s="15">
        <v>4.93</v>
      </c>
      <c r="E29" s="15">
        <v>5</v>
      </c>
      <c r="F29" s="15">
        <v>5.35</v>
      </c>
      <c r="G29" s="15">
        <v>3.4</v>
      </c>
      <c r="H29" s="15">
        <v>6.26</v>
      </c>
      <c r="I29" s="15">
        <v>4.07</v>
      </c>
      <c r="J29" s="15">
        <v>5.94</v>
      </c>
      <c r="L29" s="15">
        <v>6.72</v>
      </c>
      <c r="M29" s="15">
        <v>5.69</v>
      </c>
      <c r="N29" s="15">
        <v>7.59</v>
      </c>
      <c r="O29" s="15">
        <v>2.1800000000000002</v>
      </c>
      <c r="P29" s="15">
        <v>2.61</v>
      </c>
      <c r="Q29" s="15">
        <v>5.3</v>
      </c>
      <c r="R29" s="15">
        <v>6.75</v>
      </c>
      <c r="S29" s="15">
        <v>6.3</v>
      </c>
      <c r="T29" s="15">
        <v>5.28</v>
      </c>
      <c r="U29" s="15">
        <v>3.25</v>
      </c>
    </row>
    <row r="30" spans="1:21">
      <c r="A30" s="15">
        <v>4.28</v>
      </c>
      <c r="B30" s="15">
        <v>3.2</v>
      </c>
      <c r="C30" s="15">
        <v>2.41</v>
      </c>
      <c r="D30" s="15">
        <v>5.03</v>
      </c>
      <c r="E30" s="15">
        <v>4.67</v>
      </c>
      <c r="F30" s="15">
        <v>5.15</v>
      </c>
      <c r="G30" s="15">
        <v>2.87</v>
      </c>
      <c r="H30" s="15">
        <v>6.14</v>
      </c>
      <c r="I30" s="15">
        <v>4.0999999999999996</v>
      </c>
      <c r="J30" s="15">
        <v>5.83</v>
      </c>
      <c r="L30" s="15">
        <v>6.28</v>
      </c>
      <c r="M30" s="15">
        <v>5.88</v>
      </c>
      <c r="N30" s="15">
        <v>7.6</v>
      </c>
      <c r="O30" s="15">
        <v>2.35</v>
      </c>
      <c r="P30" s="15">
        <v>2.63</v>
      </c>
      <c r="Q30" s="15">
        <v>5.4</v>
      </c>
      <c r="R30" s="15">
        <v>7.36</v>
      </c>
      <c r="S30" s="15">
        <v>6.08</v>
      </c>
      <c r="T30" s="15">
        <v>5.6</v>
      </c>
      <c r="U30" s="15">
        <v>3.18</v>
      </c>
    </row>
    <row r="31" spans="1:21">
      <c r="A31" s="15">
        <v>4.08</v>
      </c>
      <c r="B31" s="15">
        <v>3.27</v>
      </c>
      <c r="C31" s="15">
        <v>2.63</v>
      </c>
      <c r="D31" s="15">
        <v>5.37</v>
      </c>
      <c r="E31" s="15">
        <v>4.96</v>
      </c>
      <c r="F31" s="15">
        <v>5.01</v>
      </c>
      <c r="G31" s="15">
        <v>2.81</v>
      </c>
      <c r="H31" s="15">
        <v>6.24</v>
      </c>
      <c r="I31" s="15">
        <v>4.32</v>
      </c>
      <c r="J31" s="15">
        <v>6.28</v>
      </c>
      <c r="L31" s="15">
        <v>6.47</v>
      </c>
      <c r="M31" s="15">
        <v>5.56</v>
      </c>
      <c r="N31" s="15">
        <v>7.66</v>
      </c>
      <c r="O31" s="15">
        <v>2.3199999999999998</v>
      </c>
      <c r="P31" s="15">
        <v>2.65</v>
      </c>
      <c r="Q31" s="15">
        <v>5.43</v>
      </c>
      <c r="R31" s="15">
        <v>6.81</v>
      </c>
      <c r="S31" s="15">
        <v>5.89</v>
      </c>
      <c r="T31" s="15">
        <v>5.73</v>
      </c>
      <c r="U31" s="15">
        <v>3.75</v>
      </c>
    </row>
    <row r="32" spans="1:21">
      <c r="A32" s="15">
        <v>4.2300000000000004</v>
      </c>
      <c r="B32" s="15">
        <v>3.05</v>
      </c>
      <c r="C32" s="15">
        <v>2.9</v>
      </c>
      <c r="D32" s="15">
        <v>5.39</v>
      </c>
      <c r="E32" s="15">
        <v>5.29</v>
      </c>
      <c r="F32" s="15">
        <v>4.9000000000000004</v>
      </c>
      <c r="G32" s="15">
        <v>2.74</v>
      </c>
      <c r="H32" s="15">
        <v>6.42</v>
      </c>
      <c r="I32" s="15">
        <v>4.38</v>
      </c>
      <c r="J32" s="15">
        <v>5.96</v>
      </c>
      <c r="L32" s="15">
        <v>6.67</v>
      </c>
      <c r="M32" s="15">
        <v>5.59</v>
      </c>
      <c r="N32" s="15">
        <v>7.61</v>
      </c>
      <c r="O32" s="15">
        <v>2.31</v>
      </c>
      <c r="P32" s="15">
        <v>2.0499999999999998</v>
      </c>
      <c r="Q32" s="15">
        <v>5.58</v>
      </c>
      <c r="R32" s="15">
        <v>7.19</v>
      </c>
      <c r="S32" s="15">
        <v>5.54</v>
      </c>
      <c r="T32" s="15">
        <v>6.35</v>
      </c>
      <c r="U32" s="15">
        <v>3.53</v>
      </c>
    </row>
    <row r="33" spans="1:21">
      <c r="A33" s="15">
        <v>4.0999999999999996</v>
      </c>
      <c r="B33" s="15">
        <v>3.01</v>
      </c>
      <c r="C33" s="15">
        <v>3.11</v>
      </c>
      <c r="D33" s="15">
        <v>5.0199999999999996</v>
      </c>
      <c r="E33" s="15">
        <v>5.32</v>
      </c>
      <c r="F33" s="15">
        <v>5.0999999999999996</v>
      </c>
      <c r="G33" s="15">
        <v>2.38</v>
      </c>
      <c r="H33" s="15">
        <v>6.8</v>
      </c>
      <c r="I33" s="15">
        <v>4.41</v>
      </c>
      <c r="J33" s="15">
        <v>6.07</v>
      </c>
      <c r="L33" s="15">
        <v>7.06</v>
      </c>
      <c r="M33" s="15">
        <v>5.22</v>
      </c>
      <c r="N33" s="15">
        <v>6.95</v>
      </c>
      <c r="O33" s="15">
        <v>2.08</v>
      </c>
      <c r="P33" s="15">
        <v>2.2799999999999998</v>
      </c>
      <c r="Q33" s="15">
        <v>5.7</v>
      </c>
      <c r="R33" s="15">
        <v>6.82</v>
      </c>
      <c r="S33" s="15">
        <v>5.77</v>
      </c>
      <c r="T33" s="15">
        <v>5.61</v>
      </c>
      <c r="U33" s="15">
        <v>2.91</v>
      </c>
    </row>
    <row r="34" spans="1:21">
      <c r="A34" s="15">
        <v>4.24</v>
      </c>
      <c r="B34" s="15">
        <v>3.18</v>
      </c>
      <c r="C34" s="15">
        <v>3.09</v>
      </c>
      <c r="D34" s="15">
        <v>5.24</v>
      </c>
      <c r="E34" s="15">
        <v>5.03</v>
      </c>
      <c r="F34" s="15">
        <v>5.18</v>
      </c>
      <c r="G34" s="15">
        <v>2.65</v>
      </c>
      <c r="H34" s="15">
        <v>6.47</v>
      </c>
      <c r="I34" s="15">
        <v>4.7699999999999996</v>
      </c>
      <c r="J34" s="15">
        <v>5.74</v>
      </c>
      <c r="L34" s="15">
        <v>7.06</v>
      </c>
      <c r="M34" s="15">
        <v>5.4</v>
      </c>
      <c r="N34" s="15">
        <v>6.84</v>
      </c>
      <c r="O34" s="15">
        <v>2.82</v>
      </c>
      <c r="P34" s="15">
        <v>2.42</v>
      </c>
      <c r="Q34" s="15">
        <v>5.63</v>
      </c>
      <c r="R34" s="15">
        <v>6.38</v>
      </c>
      <c r="S34" s="15">
        <v>6.14</v>
      </c>
      <c r="T34" s="15">
        <v>5</v>
      </c>
      <c r="U34" s="15">
        <v>3.23</v>
      </c>
    </row>
    <row r="35" spans="1:21">
      <c r="A35" s="15">
        <v>4.4400000000000004</v>
      </c>
      <c r="B35" s="15">
        <v>3.39</v>
      </c>
      <c r="C35" s="15">
        <v>3.27</v>
      </c>
      <c r="D35" s="15">
        <v>5.17</v>
      </c>
      <c r="E35" s="15">
        <v>4.6500000000000004</v>
      </c>
      <c r="F35" s="15">
        <v>4.93</v>
      </c>
      <c r="G35" s="15">
        <v>2.7</v>
      </c>
      <c r="H35" s="15">
        <v>6.33</v>
      </c>
      <c r="I35" s="15">
        <v>4.38</v>
      </c>
      <c r="J35" s="15">
        <v>5.86</v>
      </c>
      <c r="L35" s="15">
        <v>6.55</v>
      </c>
      <c r="M35" s="15">
        <v>4.97</v>
      </c>
      <c r="N35" s="15">
        <v>7.25</v>
      </c>
      <c r="O35" s="15">
        <v>2.76</v>
      </c>
      <c r="P35" s="15">
        <v>2.81</v>
      </c>
      <c r="Q35" s="15">
        <v>5.32</v>
      </c>
      <c r="R35" s="15">
        <v>6.33</v>
      </c>
      <c r="S35" s="15">
        <v>5.2</v>
      </c>
      <c r="T35" s="15">
        <v>5.73</v>
      </c>
      <c r="U35" s="15">
        <v>3.09</v>
      </c>
    </row>
    <row r="36" spans="1:21">
      <c r="A36" s="15">
        <v>4.03</v>
      </c>
      <c r="B36" s="15">
        <v>3.34</v>
      </c>
      <c r="C36" s="15">
        <v>3.18</v>
      </c>
      <c r="D36" s="15">
        <v>5.2</v>
      </c>
      <c r="E36" s="15">
        <v>4.87</v>
      </c>
      <c r="F36" s="15">
        <v>5.0199999999999996</v>
      </c>
      <c r="G36" s="15">
        <v>2.59</v>
      </c>
      <c r="H36" s="15">
        <v>6.55</v>
      </c>
      <c r="I36" s="15">
        <v>4.38</v>
      </c>
      <c r="J36" s="15">
        <v>6.16</v>
      </c>
      <c r="L36" s="15">
        <v>6.67</v>
      </c>
      <c r="M36" s="15">
        <v>5.32</v>
      </c>
      <c r="N36" s="15">
        <v>5.85</v>
      </c>
      <c r="O36" s="15">
        <v>2.25</v>
      </c>
      <c r="P36" s="15">
        <v>2.84</v>
      </c>
      <c r="Q36" s="15">
        <v>5.53</v>
      </c>
      <c r="R36" s="15">
        <v>6.83</v>
      </c>
      <c r="S36" s="15">
        <v>5.6</v>
      </c>
      <c r="T36" s="15">
        <v>6.37</v>
      </c>
      <c r="U36" s="15">
        <v>3.9</v>
      </c>
    </row>
    <row r="37" spans="1:21">
      <c r="A37" s="15">
        <v>4.1900000000000004</v>
      </c>
      <c r="B37" s="15">
        <v>3.4</v>
      </c>
      <c r="C37" s="15">
        <v>3.12</v>
      </c>
      <c r="D37" s="15">
        <v>5.15</v>
      </c>
      <c r="E37" s="15">
        <v>5.45</v>
      </c>
      <c r="F37" s="15">
        <v>5.29</v>
      </c>
      <c r="G37" s="15">
        <v>2.1800000000000002</v>
      </c>
      <c r="H37" s="15">
        <v>6.38</v>
      </c>
      <c r="I37" s="15">
        <v>4.43</v>
      </c>
      <c r="J37" s="15">
        <v>5.81</v>
      </c>
      <c r="L37" s="15">
        <v>6.41</v>
      </c>
      <c r="M37" s="15">
        <v>5.68</v>
      </c>
      <c r="N37" s="15">
        <v>6</v>
      </c>
      <c r="O37" s="15">
        <v>1.67</v>
      </c>
      <c r="P37" s="15">
        <v>2.61</v>
      </c>
      <c r="Q37" s="15">
        <v>5.28</v>
      </c>
      <c r="R37" s="15">
        <v>7.06</v>
      </c>
      <c r="S37" s="15">
        <v>5.99</v>
      </c>
      <c r="T37" s="15">
        <v>6.36</v>
      </c>
      <c r="U37" s="15">
        <v>3.5</v>
      </c>
    </row>
    <row r="38" spans="1:21">
      <c r="A38" s="15">
        <v>4.32</v>
      </c>
      <c r="B38" s="15">
        <v>3.31</v>
      </c>
      <c r="C38" s="15">
        <v>2.98</v>
      </c>
      <c r="D38" s="15">
        <v>5.0999999999999996</v>
      </c>
      <c r="E38" s="15">
        <v>5.69</v>
      </c>
      <c r="F38" s="15">
        <v>4.92</v>
      </c>
      <c r="G38" s="15">
        <v>2.4300000000000002</v>
      </c>
      <c r="H38" s="15">
        <v>6.5</v>
      </c>
      <c r="I38" s="15">
        <v>4.43</v>
      </c>
      <c r="J38" s="15">
        <v>5.92</v>
      </c>
      <c r="L38" s="15">
        <v>6.77</v>
      </c>
      <c r="M38" s="15">
        <v>5.37</v>
      </c>
      <c r="N38" s="15">
        <v>5.9</v>
      </c>
      <c r="O38" s="15">
        <v>1.81</v>
      </c>
      <c r="P38" s="15">
        <v>2.54</v>
      </c>
      <c r="Q38" s="15">
        <v>6.19</v>
      </c>
      <c r="R38" s="15">
        <v>6.47</v>
      </c>
      <c r="S38" s="15">
        <v>5.28</v>
      </c>
      <c r="T38" s="15">
        <v>5.79</v>
      </c>
      <c r="U38" s="15">
        <v>3.18</v>
      </c>
    </row>
    <row r="39" spans="1:21">
      <c r="A39" s="15">
        <v>4.41</v>
      </c>
      <c r="B39" s="15">
        <v>3.34</v>
      </c>
      <c r="C39" s="15">
        <v>3.12</v>
      </c>
      <c r="D39" s="15">
        <v>5.08</v>
      </c>
      <c r="E39" s="15">
        <v>5.62</v>
      </c>
      <c r="F39" s="15">
        <v>4.7</v>
      </c>
      <c r="G39" s="15">
        <v>2.5299999999999998</v>
      </c>
      <c r="H39" s="15">
        <v>6.55</v>
      </c>
      <c r="I39" s="15">
        <v>4.4400000000000004</v>
      </c>
      <c r="J39" s="15">
        <v>5.94</v>
      </c>
      <c r="L39" s="15">
        <v>6.89</v>
      </c>
      <c r="M39" s="15">
        <v>5.37</v>
      </c>
      <c r="N39" s="15">
        <v>6.16</v>
      </c>
      <c r="O39" s="15">
        <v>2.19</v>
      </c>
      <c r="P39" s="15">
        <v>2.68</v>
      </c>
      <c r="Q39" s="15">
        <v>6.07</v>
      </c>
      <c r="R39" s="15">
        <v>6.1</v>
      </c>
      <c r="S39" s="15">
        <v>5.42</v>
      </c>
      <c r="T39" s="15">
        <v>6.04</v>
      </c>
      <c r="U39" s="15">
        <v>3.01</v>
      </c>
    </row>
    <row r="40" spans="1:21">
      <c r="A40" s="15">
        <v>4.63</v>
      </c>
      <c r="B40" s="15">
        <v>3.2</v>
      </c>
      <c r="C40" s="15">
        <v>3.27</v>
      </c>
      <c r="D40" s="15">
        <v>5.21</v>
      </c>
      <c r="E40" s="15">
        <v>5.67</v>
      </c>
      <c r="F40" s="15">
        <v>5.14</v>
      </c>
      <c r="G40" s="15">
        <v>2.52</v>
      </c>
      <c r="H40" s="15">
        <v>6.69</v>
      </c>
      <c r="I40" s="15">
        <v>4.58</v>
      </c>
      <c r="J40" s="15">
        <v>6.19</v>
      </c>
      <c r="L40" s="15">
        <v>7.07</v>
      </c>
      <c r="M40" s="15">
        <v>4.91</v>
      </c>
      <c r="N40" s="15">
        <v>5.69</v>
      </c>
      <c r="O40" s="15">
        <v>2.2599999999999998</v>
      </c>
      <c r="P40" s="15">
        <v>2.37</v>
      </c>
      <c r="Q40" s="15">
        <v>6.59</v>
      </c>
      <c r="R40" s="15">
        <v>6.78</v>
      </c>
      <c r="S40" s="15">
        <v>5.61</v>
      </c>
      <c r="T40" s="15">
        <v>5.92</v>
      </c>
      <c r="U40" s="15">
        <v>3.4</v>
      </c>
    </row>
    <row r="41" spans="1:21">
      <c r="A41" s="15">
        <v>4.75</v>
      </c>
      <c r="B41" s="15">
        <v>3.17</v>
      </c>
      <c r="C41" s="15">
        <v>3.09</v>
      </c>
      <c r="D41" s="15">
        <v>5.0599999999999996</v>
      </c>
      <c r="E41" s="15">
        <v>5.64</v>
      </c>
      <c r="F41" s="15">
        <v>5.21</v>
      </c>
      <c r="G41" s="15">
        <v>2.83</v>
      </c>
      <c r="H41" s="15">
        <v>6.64</v>
      </c>
      <c r="I41" s="15">
        <v>4.8</v>
      </c>
      <c r="J41" s="15">
        <v>6.28</v>
      </c>
      <c r="L41" s="15">
        <v>7.29</v>
      </c>
      <c r="M41" s="15">
        <v>5.6</v>
      </c>
      <c r="N41" s="15">
        <v>5.71</v>
      </c>
      <c r="O41" s="15">
        <v>2.48</v>
      </c>
      <c r="P41" s="15">
        <v>1.67</v>
      </c>
      <c r="Q41" s="15">
        <v>6.51</v>
      </c>
      <c r="R41" s="15">
        <v>6.73</v>
      </c>
      <c r="S41" s="15">
        <v>5.21</v>
      </c>
      <c r="T41" s="15">
        <v>6.04</v>
      </c>
      <c r="U41" s="15">
        <v>2.8</v>
      </c>
    </row>
    <row r="42" spans="1:21">
      <c r="A42" s="15">
        <v>4.62</v>
      </c>
      <c r="B42" s="15">
        <v>3.15</v>
      </c>
      <c r="C42" s="15">
        <v>3.06</v>
      </c>
      <c r="D42" s="15">
        <v>5.07</v>
      </c>
      <c r="E42" s="15">
        <v>5.35</v>
      </c>
      <c r="F42" s="15">
        <v>5.41</v>
      </c>
      <c r="G42" s="15">
        <v>2.95</v>
      </c>
      <c r="H42" s="15">
        <v>7.02</v>
      </c>
      <c r="I42" s="15">
        <v>4.84</v>
      </c>
      <c r="J42" s="15">
        <v>6.24</v>
      </c>
      <c r="L42" s="15">
        <v>7.59</v>
      </c>
      <c r="M42" s="15">
        <v>5.27</v>
      </c>
      <c r="N42" s="15">
        <v>5.76</v>
      </c>
      <c r="O42" s="15">
        <v>2.71</v>
      </c>
      <c r="P42" s="15">
        <v>1.85</v>
      </c>
      <c r="Q42" s="15">
        <v>6.37</v>
      </c>
      <c r="R42" s="15">
        <v>6.16</v>
      </c>
      <c r="S42" s="15">
        <v>5.12</v>
      </c>
      <c r="T42" s="15">
        <v>6.29</v>
      </c>
      <c r="U42" s="15">
        <v>3.59</v>
      </c>
    </row>
    <row r="43" spans="1:21">
      <c r="A43" s="15">
        <v>4.62</v>
      </c>
      <c r="B43" s="15">
        <v>3.12</v>
      </c>
      <c r="C43" s="15">
        <v>3.09</v>
      </c>
      <c r="D43" s="15">
        <v>5.39</v>
      </c>
      <c r="E43" s="15">
        <v>5.0599999999999996</v>
      </c>
      <c r="F43" s="15">
        <v>5.18</v>
      </c>
      <c r="G43" s="15">
        <v>2.74</v>
      </c>
      <c r="H43" s="15">
        <v>6.69</v>
      </c>
      <c r="I43" s="15">
        <v>4.8</v>
      </c>
      <c r="J43" s="15">
        <v>6.08</v>
      </c>
      <c r="L43" s="15">
        <v>6.8</v>
      </c>
      <c r="M43" s="15">
        <v>5.22</v>
      </c>
      <c r="N43" s="15">
        <v>6.02</v>
      </c>
      <c r="O43" s="15">
        <v>2.71</v>
      </c>
      <c r="P43" s="15">
        <v>2.02</v>
      </c>
      <c r="Q43" s="15">
        <v>6.56</v>
      </c>
      <c r="R43" s="15">
        <v>6.18</v>
      </c>
      <c r="S43" s="15">
        <v>5.86</v>
      </c>
      <c r="T43" s="15">
        <v>6.18</v>
      </c>
      <c r="U43" s="15">
        <v>3.05</v>
      </c>
    </row>
    <row r="44" spans="1:21">
      <c r="A44" s="15">
        <v>4.84</v>
      </c>
      <c r="B44" s="15">
        <v>3.01</v>
      </c>
      <c r="C44" s="15">
        <v>3.14</v>
      </c>
      <c r="D44" s="15">
        <v>5.47</v>
      </c>
      <c r="E44" s="15">
        <v>4.9000000000000004</v>
      </c>
      <c r="F44" s="15">
        <v>5.08</v>
      </c>
      <c r="G44" s="15">
        <v>2.99</v>
      </c>
      <c r="H44" s="15">
        <v>6.75</v>
      </c>
      <c r="I44" s="15">
        <v>4.7</v>
      </c>
      <c r="J44" s="15">
        <v>6.32</v>
      </c>
      <c r="L44" s="15">
        <v>6.85</v>
      </c>
      <c r="M44" s="15">
        <v>5.82</v>
      </c>
      <c r="N44" s="15">
        <v>5.99</v>
      </c>
      <c r="O44" s="15">
        <v>2.74</v>
      </c>
      <c r="P44" s="15">
        <v>1.9</v>
      </c>
      <c r="Q44" s="15">
        <v>7.01</v>
      </c>
      <c r="R44" s="15">
        <v>6.14</v>
      </c>
      <c r="S44" s="15">
        <v>5.2</v>
      </c>
      <c r="T44" s="15">
        <v>6.23</v>
      </c>
      <c r="U44" s="15">
        <v>3.63</v>
      </c>
    </row>
    <row r="45" spans="1:21">
      <c r="A45" s="15">
        <v>4.07</v>
      </c>
      <c r="B45" s="15">
        <v>2.89</v>
      </c>
      <c r="C45" s="15">
        <v>3.12</v>
      </c>
      <c r="D45" s="15">
        <v>5.34</v>
      </c>
      <c r="E45" s="15">
        <v>4.95</v>
      </c>
      <c r="F45" s="15">
        <v>4.83</v>
      </c>
      <c r="G45" s="15">
        <v>2.5</v>
      </c>
      <c r="H45" s="15">
        <v>6.85</v>
      </c>
      <c r="I45" s="15">
        <v>4.5199999999999996</v>
      </c>
      <c r="J45" s="15">
        <v>7.14</v>
      </c>
      <c r="L45" s="15">
        <v>6.15</v>
      </c>
      <c r="M45" s="15">
        <v>5.62</v>
      </c>
      <c r="N45" s="15">
        <v>5.76</v>
      </c>
      <c r="O45" s="15">
        <v>2.74</v>
      </c>
      <c r="P45" s="15">
        <v>1.99</v>
      </c>
      <c r="Q45" s="15">
        <v>6.52</v>
      </c>
      <c r="R45" s="15">
        <v>5.7</v>
      </c>
      <c r="S45" s="15">
        <v>5.37</v>
      </c>
      <c r="T45" s="15">
        <v>6.72</v>
      </c>
      <c r="U45" s="15">
        <v>3.83</v>
      </c>
    </row>
    <row r="46" spans="1:21">
      <c r="A46" s="15">
        <v>4.0199999999999996</v>
      </c>
      <c r="B46" s="15">
        <v>3.13</v>
      </c>
      <c r="C46" s="15">
        <v>2.97</v>
      </c>
      <c r="D46" s="15">
        <v>5.76</v>
      </c>
      <c r="E46" s="15">
        <v>5.47</v>
      </c>
      <c r="F46" s="15">
        <v>5.09</v>
      </c>
      <c r="G46" s="15">
        <v>2.72</v>
      </c>
      <c r="H46" s="15">
        <v>6.79</v>
      </c>
      <c r="I46" s="15">
        <v>4.68</v>
      </c>
      <c r="J46" s="15">
        <v>6.89</v>
      </c>
      <c r="L46" s="15">
        <v>6.71</v>
      </c>
      <c r="M46" s="15">
        <v>5.27</v>
      </c>
      <c r="N46" s="15">
        <v>6.09</v>
      </c>
      <c r="O46" s="15">
        <v>3.02</v>
      </c>
      <c r="P46" s="15">
        <v>1.99</v>
      </c>
      <c r="Q46" s="15">
        <v>6.43</v>
      </c>
      <c r="R46" s="15">
        <v>5.53</v>
      </c>
      <c r="S46" s="15">
        <v>5.49</v>
      </c>
      <c r="T46" s="15">
        <v>6.54</v>
      </c>
      <c r="U46" s="15">
        <v>4.16</v>
      </c>
    </row>
    <row r="47" spans="1:21">
      <c r="A47" s="15">
        <v>4.33</v>
      </c>
      <c r="B47" s="15">
        <v>3.12</v>
      </c>
      <c r="C47" s="15">
        <v>3.27</v>
      </c>
      <c r="D47" s="15">
        <v>5.25</v>
      </c>
      <c r="E47" s="15">
        <v>5.49</v>
      </c>
      <c r="F47" s="15">
        <v>5.37</v>
      </c>
      <c r="G47" s="15">
        <v>2.81</v>
      </c>
      <c r="H47" s="15">
        <v>7.02</v>
      </c>
      <c r="I47" s="15">
        <v>4.88</v>
      </c>
      <c r="J47" s="15">
        <v>6.82</v>
      </c>
      <c r="L47" s="15">
        <v>6.73</v>
      </c>
      <c r="M47" s="15">
        <v>5.33</v>
      </c>
      <c r="N47" s="15">
        <v>6.54</v>
      </c>
      <c r="O47" s="15">
        <v>3.47</v>
      </c>
      <c r="P47" s="15">
        <v>1.91</v>
      </c>
      <c r="Q47" s="15">
        <v>6.27</v>
      </c>
      <c r="R47" s="15">
        <v>5.15</v>
      </c>
      <c r="S47" s="15">
        <v>5.76</v>
      </c>
      <c r="T47" s="15">
        <v>6.43</v>
      </c>
      <c r="U47" s="15">
        <v>4.32</v>
      </c>
    </row>
    <row r="48" spans="1:21">
      <c r="A48" s="15">
        <v>4.3499999999999996</v>
      </c>
      <c r="B48" s="15">
        <v>3.65</v>
      </c>
      <c r="C48" s="15">
        <v>3.26</v>
      </c>
      <c r="D48" s="15">
        <v>5.43</v>
      </c>
      <c r="E48" s="15">
        <v>5.46</v>
      </c>
      <c r="F48" s="15">
        <v>5.44</v>
      </c>
      <c r="G48" s="15">
        <v>2.84</v>
      </c>
      <c r="H48" s="15">
        <v>6.79</v>
      </c>
      <c r="I48" s="15">
        <v>4.79</v>
      </c>
      <c r="J48" s="15">
        <v>6.57</v>
      </c>
      <c r="L48" s="15">
        <v>6.39</v>
      </c>
      <c r="M48" s="15">
        <v>5.35</v>
      </c>
      <c r="N48" s="15">
        <v>6.32</v>
      </c>
      <c r="O48" s="15">
        <v>3.51</v>
      </c>
      <c r="P48" s="15">
        <v>1.81</v>
      </c>
      <c r="Q48" s="15">
        <v>6.48</v>
      </c>
      <c r="R48" s="15">
        <v>5.28</v>
      </c>
      <c r="S48" s="15">
        <v>5.84</v>
      </c>
      <c r="T48" s="15">
        <v>6.17</v>
      </c>
      <c r="U48" s="15">
        <v>4.2</v>
      </c>
    </row>
    <row r="49" spans="1:21">
      <c r="A49" s="15">
        <v>4.8</v>
      </c>
      <c r="B49" s="15">
        <v>3.43</v>
      </c>
      <c r="C49" s="15">
        <v>3.11</v>
      </c>
      <c r="D49" s="15">
        <v>5.52</v>
      </c>
      <c r="E49" s="15">
        <v>5.58</v>
      </c>
      <c r="F49" s="15">
        <v>4.96</v>
      </c>
      <c r="G49" s="15">
        <v>2.57</v>
      </c>
      <c r="H49" s="15">
        <v>6.58</v>
      </c>
      <c r="I49" s="15">
        <v>4.8</v>
      </c>
      <c r="J49" s="15">
        <v>6.72</v>
      </c>
      <c r="L49" s="15">
        <v>6.28</v>
      </c>
      <c r="M49" s="15">
        <v>5.33</v>
      </c>
      <c r="N49" s="15">
        <v>6.08</v>
      </c>
      <c r="O49" s="15">
        <v>3.61</v>
      </c>
      <c r="P49" s="15">
        <v>2.12</v>
      </c>
      <c r="Q49" s="15">
        <v>6.63</v>
      </c>
      <c r="R49" s="15">
        <v>5.54</v>
      </c>
      <c r="S49" s="15">
        <v>5.91</v>
      </c>
      <c r="T49" s="15">
        <v>6.47</v>
      </c>
      <c r="U49" s="15">
        <v>4.8499999999999996</v>
      </c>
    </row>
    <row r="50" spans="1:21">
      <c r="A50" s="15">
        <v>4.8499999999999996</v>
      </c>
      <c r="B50" s="15">
        <v>3.31</v>
      </c>
      <c r="C50" s="15">
        <v>2.81</v>
      </c>
      <c r="D50" s="15">
        <v>5.35</v>
      </c>
      <c r="E50" s="15">
        <v>5.16</v>
      </c>
      <c r="F50" s="15">
        <v>5.16</v>
      </c>
      <c r="G50" s="15">
        <v>2.36</v>
      </c>
      <c r="H50" s="15">
        <v>6.83</v>
      </c>
      <c r="I50" s="15">
        <v>4.5199999999999996</v>
      </c>
      <c r="J50" s="15">
        <v>6.41</v>
      </c>
      <c r="L50" s="15">
        <v>5.96</v>
      </c>
      <c r="M50" s="15">
        <v>5.46</v>
      </c>
      <c r="N50" s="15">
        <v>5.42</v>
      </c>
      <c r="O50" s="15">
        <v>3.23</v>
      </c>
      <c r="P50" s="15">
        <v>2</v>
      </c>
      <c r="Q50" s="15">
        <v>6.2</v>
      </c>
      <c r="R50" s="15">
        <v>5.58</v>
      </c>
      <c r="S50" s="15">
        <v>5.4</v>
      </c>
      <c r="T50" s="15">
        <v>6.1</v>
      </c>
      <c r="U50" s="15">
        <v>4.6900000000000004</v>
      </c>
    </row>
    <row r="51" spans="1:21">
      <c r="A51" s="15">
        <v>4.41</v>
      </c>
      <c r="B51" s="15">
        <v>3.01</v>
      </c>
      <c r="C51" s="15">
        <v>3.15</v>
      </c>
      <c r="D51" s="15">
        <v>5.28</v>
      </c>
      <c r="E51" s="15">
        <v>5.0199999999999996</v>
      </c>
      <c r="F51" s="15">
        <v>5.3</v>
      </c>
      <c r="G51" s="15">
        <v>2.36</v>
      </c>
      <c r="H51" s="15">
        <v>6.61</v>
      </c>
      <c r="I51" s="15">
        <v>4.62</v>
      </c>
      <c r="J51" s="15">
        <v>6.53</v>
      </c>
      <c r="L51" s="15">
        <v>5.83</v>
      </c>
      <c r="M51" s="15">
        <v>5.35</v>
      </c>
      <c r="N51" s="15">
        <v>5.98</v>
      </c>
      <c r="O51" s="15">
        <v>3.77</v>
      </c>
      <c r="P51" s="15">
        <v>2.13</v>
      </c>
      <c r="Q51" s="15">
        <v>6.13</v>
      </c>
      <c r="R51" s="15">
        <v>5.63</v>
      </c>
      <c r="S51" s="15">
        <v>5.64</v>
      </c>
      <c r="T51" s="15">
        <v>6.5</v>
      </c>
      <c r="U51" s="15">
        <v>4.63</v>
      </c>
    </row>
    <row r="52" spans="1:21">
      <c r="A52" s="15">
        <v>4.33</v>
      </c>
      <c r="B52" s="15">
        <v>3.02</v>
      </c>
      <c r="C52" s="15">
        <v>3.24</v>
      </c>
      <c r="D52" s="15">
        <v>5.1100000000000003</v>
      </c>
      <c r="E52" s="15">
        <v>5.15</v>
      </c>
      <c r="F52" s="15">
        <v>5.22</v>
      </c>
      <c r="G52" s="15">
        <v>2.59</v>
      </c>
      <c r="H52" s="15">
        <v>6.46</v>
      </c>
      <c r="I52" s="15">
        <v>4.7</v>
      </c>
      <c r="J52" s="15">
        <v>6.13</v>
      </c>
      <c r="L52" s="15">
        <v>5.93</v>
      </c>
      <c r="M52" s="15">
        <v>5.33</v>
      </c>
      <c r="N52" s="15">
        <v>6.01</v>
      </c>
      <c r="O52" s="15">
        <v>3.34</v>
      </c>
      <c r="P52" s="15">
        <v>1.73</v>
      </c>
      <c r="Q52" s="15">
        <v>6.2</v>
      </c>
      <c r="R52" s="15">
        <v>5.86</v>
      </c>
      <c r="S52" s="15">
        <v>6.22</v>
      </c>
      <c r="T52" s="15">
        <v>6.17</v>
      </c>
      <c r="U52" s="15">
        <v>4.93</v>
      </c>
    </row>
    <row r="53" spans="1:21">
      <c r="A53" s="15">
        <v>4.51</v>
      </c>
      <c r="B53" s="15">
        <v>2.93</v>
      </c>
      <c r="C53" s="15">
        <v>2.9</v>
      </c>
      <c r="D53" s="15">
        <v>3.56</v>
      </c>
      <c r="E53" s="15">
        <v>5.04</v>
      </c>
      <c r="F53" s="15">
        <v>5.25</v>
      </c>
      <c r="G53" s="15">
        <v>2.94</v>
      </c>
      <c r="H53" s="15">
        <v>6.24</v>
      </c>
      <c r="I53" s="15">
        <v>4.58</v>
      </c>
      <c r="J53" s="15">
        <v>6.13</v>
      </c>
      <c r="L53" s="15">
        <v>6.28</v>
      </c>
      <c r="M53" s="15">
        <v>5.61</v>
      </c>
      <c r="N53" s="15">
        <v>5.92</v>
      </c>
      <c r="O53" s="15">
        <v>2.75</v>
      </c>
      <c r="P53" s="15">
        <v>2.11</v>
      </c>
      <c r="Q53" s="15">
        <v>6.18</v>
      </c>
      <c r="R53" s="15">
        <v>5.18</v>
      </c>
      <c r="S53" s="15">
        <v>5.27</v>
      </c>
      <c r="T53" s="15">
        <v>6.17</v>
      </c>
      <c r="U53" s="15">
        <v>4.3099999999999996</v>
      </c>
    </row>
    <row r="54" spans="1:21">
      <c r="A54" s="15">
        <v>4.63</v>
      </c>
      <c r="B54" s="15">
        <v>3.21</v>
      </c>
      <c r="C54" s="15">
        <v>3.03</v>
      </c>
      <c r="D54" s="15">
        <v>3.61</v>
      </c>
      <c r="E54" s="15">
        <v>5.78</v>
      </c>
      <c r="F54" s="15">
        <v>4.92</v>
      </c>
      <c r="G54" s="15">
        <v>2.83</v>
      </c>
      <c r="H54" s="15">
        <v>6.31</v>
      </c>
      <c r="I54" s="15">
        <v>4.46</v>
      </c>
      <c r="J54" s="15">
        <v>6.23</v>
      </c>
      <c r="L54" s="15">
        <v>5.64</v>
      </c>
      <c r="M54" s="15">
        <v>5.25</v>
      </c>
      <c r="N54" s="15">
        <v>5.8</v>
      </c>
      <c r="O54" s="15">
        <v>2.48</v>
      </c>
      <c r="P54" s="15">
        <v>2.77</v>
      </c>
      <c r="Q54" s="15">
        <v>6.15</v>
      </c>
      <c r="R54" s="15">
        <v>5.0199999999999996</v>
      </c>
      <c r="S54" s="15">
        <v>6.15</v>
      </c>
      <c r="T54" s="15">
        <v>6.37</v>
      </c>
      <c r="U54" s="15">
        <v>4.3899999999999997</v>
      </c>
    </row>
    <row r="55" spans="1:21">
      <c r="A55" s="15">
        <v>4.71</v>
      </c>
      <c r="B55" s="15">
        <v>3.53</v>
      </c>
      <c r="C55" s="15">
        <v>3.18</v>
      </c>
      <c r="D55" s="15">
        <v>3.92</v>
      </c>
      <c r="E55" s="15">
        <v>5.62</v>
      </c>
      <c r="F55" s="15">
        <v>4.83</v>
      </c>
      <c r="G55" s="15">
        <v>3.43</v>
      </c>
      <c r="H55" s="15">
        <v>6.36</v>
      </c>
      <c r="I55" s="15">
        <v>4.5199999999999996</v>
      </c>
      <c r="J55" s="15">
        <v>6.64</v>
      </c>
      <c r="L55" s="15">
        <v>5.93</v>
      </c>
      <c r="M55" s="15">
        <v>5.61</v>
      </c>
      <c r="N55" s="15">
        <v>5.8</v>
      </c>
      <c r="O55" s="15">
        <v>1.97</v>
      </c>
      <c r="P55" s="15">
        <v>2.4</v>
      </c>
      <c r="Q55" s="15">
        <v>5.6</v>
      </c>
      <c r="R55" s="15">
        <v>5.18</v>
      </c>
      <c r="S55" s="15">
        <v>5.86</v>
      </c>
      <c r="T55" s="15">
        <v>6.15</v>
      </c>
      <c r="U55" s="15">
        <v>3.71</v>
      </c>
    </row>
    <row r="56" spans="1:21">
      <c r="A56" s="15">
        <v>5.01</v>
      </c>
      <c r="B56" s="15">
        <v>3.4</v>
      </c>
      <c r="C56" s="15">
        <v>2.96</v>
      </c>
      <c r="D56" s="15">
        <v>3.86</v>
      </c>
      <c r="E56" s="15">
        <v>5.13</v>
      </c>
      <c r="F56" s="15">
        <v>5.38</v>
      </c>
      <c r="G56" s="15">
        <v>3.57</v>
      </c>
      <c r="H56" s="15">
        <v>6.28</v>
      </c>
      <c r="I56" s="15">
        <v>4.29</v>
      </c>
      <c r="J56" s="15">
        <v>6.58</v>
      </c>
      <c r="L56" s="15">
        <v>5.99</v>
      </c>
      <c r="M56" s="15">
        <v>5.48</v>
      </c>
      <c r="N56" s="15">
        <v>5.57</v>
      </c>
      <c r="O56" s="15">
        <v>2.54</v>
      </c>
      <c r="P56" s="15">
        <v>2.4</v>
      </c>
      <c r="Q56" s="15">
        <v>6.01</v>
      </c>
      <c r="R56" s="15">
        <v>5.22</v>
      </c>
      <c r="S56" s="15">
        <v>5.22</v>
      </c>
      <c r="T56" s="15">
        <v>5.93</v>
      </c>
      <c r="U56" s="15">
        <v>3.7</v>
      </c>
    </row>
    <row r="57" spans="1:21">
      <c r="A57" s="15">
        <v>5.07</v>
      </c>
      <c r="B57" s="15">
        <v>3.27</v>
      </c>
      <c r="C57" s="15">
        <v>3.39</v>
      </c>
      <c r="D57" s="15">
        <v>3.88</v>
      </c>
      <c r="E57" s="15">
        <v>5.09</v>
      </c>
      <c r="F57" s="15">
        <v>5.25</v>
      </c>
      <c r="G57" s="15">
        <v>3.63</v>
      </c>
      <c r="H57" s="15">
        <v>5.48</v>
      </c>
      <c r="I57" s="15">
        <v>4.04</v>
      </c>
      <c r="J57" s="15">
        <v>6.21</v>
      </c>
      <c r="L57" s="15">
        <v>5.28</v>
      </c>
      <c r="M57" s="15">
        <v>5.66</v>
      </c>
      <c r="N57" s="15">
        <v>5.6</v>
      </c>
      <c r="O57" s="15">
        <v>2.58</v>
      </c>
      <c r="P57" s="15">
        <v>1.98</v>
      </c>
      <c r="Q57" s="15">
        <v>5.65</v>
      </c>
      <c r="R57" s="15">
        <v>4.7</v>
      </c>
      <c r="S57" s="15">
        <v>5.34</v>
      </c>
      <c r="T57" s="15">
        <v>6.3</v>
      </c>
      <c r="U57" s="15">
        <v>3.76</v>
      </c>
    </row>
    <row r="58" spans="1:21">
      <c r="A58" s="15">
        <v>4.88</v>
      </c>
      <c r="B58" s="15">
        <v>3.61</v>
      </c>
      <c r="C58" s="15">
        <v>3.18</v>
      </c>
      <c r="D58" s="15">
        <v>4.01</v>
      </c>
      <c r="E58" s="15">
        <v>4.72</v>
      </c>
      <c r="F58" s="15">
        <v>5.08</v>
      </c>
      <c r="G58" s="15">
        <v>3.78</v>
      </c>
      <c r="H58" s="15">
        <v>5.76</v>
      </c>
      <c r="I58" s="15">
        <v>3.88</v>
      </c>
      <c r="J58" s="15">
        <v>6.47</v>
      </c>
      <c r="L58" s="15">
        <v>5.21</v>
      </c>
      <c r="M58" s="15">
        <v>5.6</v>
      </c>
      <c r="N58" s="15">
        <v>5.49</v>
      </c>
      <c r="O58" s="15">
        <v>2.59</v>
      </c>
      <c r="P58" s="15">
        <v>1.97</v>
      </c>
      <c r="Q58" s="15">
        <v>5.87</v>
      </c>
      <c r="R58" s="15">
        <v>4.76</v>
      </c>
      <c r="S58" s="15">
        <v>5.39</v>
      </c>
      <c r="T58" s="15">
        <v>6.12</v>
      </c>
      <c r="U58" s="15">
        <v>4.38</v>
      </c>
    </row>
    <row r="59" spans="1:21">
      <c r="A59" s="15">
        <v>4.9400000000000004</v>
      </c>
      <c r="B59" s="15">
        <v>3.76</v>
      </c>
      <c r="C59" s="15">
        <v>3.14</v>
      </c>
      <c r="D59" s="15">
        <v>3.69</v>
      </c>
      <c r="E59" s="15">
        <v>5.14</v>
      </c>
      <c r="F59" s="15">
        <v>4.8</v>
      </c>
      <c r="G59" s="15">
        <v>3.68</v>
      </c>
      <c r="H59" s="15">
        <v>6.18</v>
      </c>
      <c r="I59" s="15">
        <v>3.61</v>
      </c>
      <c r="J59" s="15">
        <v>6.27</v>
      </c>
      <c r="L59" s="15">
        <v>5.49</v>
      </c>
      <c r="M59" s="15">
        <v>5.61</v>
      </c>
      <c r="N59" s="15">
        <v>5.64</v>
      </c>
      <c r="O59" s="15">
        <v>2.7</v>
      </c>
      <c r="P59" s="15">
        <v>2.23</v>
      </c>
      <c r="Q59" s="15">
        <v>6.21</v>
      </c>
      <c r="R59" s="15">
        <v>4.78</v>
      </c>
      <c r="S59" s="15">
        <v>5.73</v>
      </c>
      <c r="T59" s="15">
        <v>5.76</v>
      </c>
      <c r="U59" s="15">
        <v>4.4400000000000004</v>
      </c>
    </row>
    <row r="60" spans="1:21">
      <c r="A60" s="15">
        <v>4.82</v>
      </c>
      <c r="B60" s="15">
        <v>3.75</v>
      </c>
      <c r="C60" s="15">
        <v>3.33</v>
      </c>
      <c r="D60" s="15">
        <v>3.69</v>
      </c>
      <c r="E60" s="15">
        <v>5.0999999999999996</v>
      </c>
      <c r="F60" s="15">
        <v>5.3</v>
      </c>
      <c r="G60" s="15">
        <v>4.3099999999999996</v>
      </c>
      <c r="H60" s="15">
        <v>5.87</v>
      </c>
      <c r="I60" s="15">
        <v>3.69</v>
      </c>
      <c r="J60" s="15">
        <v>6.27</v>
      </c>
      <c r="L60" s="15">
        <v>5.2</v>
      </c>
      <c r="M60" s="15">
        <v>5.37</v>
      </c>
      <c r="N60" s="15">
        <v>5.74</v>
      </c>
      <c r="O60" s="15">
        <v>2.58</v>
      </c>
      <c r="P60" s="15">
        <v>2.0299999999999998</v>
      </c>
      <c r="Q60" s="15">
        <v>6.4</v>
      </c>
      <c r="R60" s="15">
        <v>5.12</v>
      </c>
      <c r="S60" s="15">
        <v>5.73</v>
      </c>
      <c r="T60" s="15">
        <v>5.42</v>
      </c>
      <c r="U60" s="15">
        <v>5.09</v>
      </c>
    </row>
    <row r="61" spans="1:21">
      <c r="A61" s="15">
        <v>5.12</v>
      </c>
      <c r="B61" s="15">
        <v>3.55</v>
      </c>
      <c r="C61" s="15">
        <v>3.54</v>
      </c>
      <c r="D61" s="15">
        <v>3.92</v>
      </c>
      <c r="E61" s="15">
        <v>5.3</v>
      </c>
      <c r="F61" s="15">
        <v>4.72</v>
      </c>
      <c r="G61" s="15">
        <v>4.5</v>
      </c>
      <c r="H61" s="15">
        <v>6.06</v>
      </c>
      <c r="I61" s="15">
        <v>3.72</v>
      </c>
      <c r="J61" s="15">
        <v>6.46</v>
      </c>
      <c r="L61" s="15">
        <v>5.53</v>
      </c>
      <c r="M61" s="15">
        <v>5.23</v>
      </c>
      <c r="N61" s="15">
        <v>5.46</v>
      </c>
      <c r="O61" s="15">
        <v>2.64</v>
      </c>
      <c r="P61" s="15">
        <v>2.0499999999999998</v>
      </c>
      <c r="Q61" s="15">
        <v>6.09</v>
      </c>
      <c r="R61" s="15">
        <v>4.62</v>
      </c>
      <c r="S61" s="15">
        <v>5.85</v>
      </c>
      <c r="T61" s="15">
        <v>5.8</v>
      </c>
      <c r="U61" s="15">
        <v>4.6900000000000004</v>
      </c>
    </row>
    <row r="62" spans="1:21">
      <c r="A62" s="15">
        <v>4.91</v>
      </c>
      <c r="B62" s="15">
        <v>3.45</v>
      </c>
      <c r="C62" s="15">
        <v>3.52</v>
      </c>
      <c r="D62" s="15">
        <v>4.12</v>
      </c>
      <c r="E62" s="15">
        <v>4.7699999999999996</v>
      </c>
      <c r="F62" s="15">
        <v>5.05</v>
      </c>
      <c r="G62" s="15">
        <v>4.5599999999999996</v>
      </c>
      <c r="H62" s="15">
        <v>6.06</v>
      </c>
      <c r="I62" s="15">
        <v>3.89</v>
      </c>
      <c r="J62" s="15">
        <v>6.26</v>
      </c>
      <c r="L62" s="15">
        <v>5.56</v>
      </c>
      <c r="M62" s="15">
        <v>5.4</v>
      </c>
      <c r="N62" s="15">
        <v>5.15</v>
      </c>
      <c r="O62" s="15">
        <v>2.61</v>
      </c>
      <c r="P62" s="15">
        <v>2.16</v>
      </c>
      <c r="Q62" s="15">
        <v>5.85</v>
      </c>
      <c r="R62" s="15">
        <v>4.6900000000000004</v>
      </c>
      <c r="S62" s="15">
        <v>5.38</v>
      </c>
      <c r="T62" s="15">
        <v>5.93</v>
      </c>
      <c r="U62" s="15">
        <v>4.88</v>
      </c>
    </row>
    <row r="63" spans="1:21">
      <c r="A63" s="15">
        <v>5</v>
      </c>
      <c r="B63" s="15">
        <v>3.45</v>
      </c>
      <c r="C63" s="15">
        <v>3.33</v>
      </c>
      <c r="D63" s="15">
        <v>4.2</v>
      </c>
      <c r="E63" s="15">
        <v>4.92</v>
      </c>
      <c r="F63" s="15">
        <v>5.51</v>
      </c>
      <c r="G63" s="15">
        <v>4.63</v>
      </c>
      <c r="H63" s="15">
        <v>6.16</v>
      </c>
      <c r="I63" s="15">
        <v>4.3099999999999996</v>
      </c>
      <c r="J63" s="15">
        <v>6.65</v>
      </c>
      <c r="L63" s="15">
        <v>6.29</v>
      </c>
      <c r="M63" s="15">
        <v>5.15</v>
      </c>
      <c r="N63" s="15">
        <v>5.56</v>
      </c>
      <c r="O63" s="15">
        <v>2.85</v>
      </c>
      <c r="P63" s="15">
        <v>2.2799999999999998</v>
      </c>
      <c r="Q63" s="15">
        <v>6.18</v>
      </c>
      <c r="R63" s="15">
        <v>4.5</v>
      </c>
      <c r="S63" s="15">
        <v>5.83</v>
      </c>
      <c r="T63" s="15">
        <v>5.8</v>
      </c>
      <c r="U63" s="15">
        <v>4.45</v>
      </c>
    </row>
  </sheetData>
  <mergeCells count="4">
    <mergeCell ref="A1:J1"/>
    <mergeCell ref="A2:J2"/>
    <mergeCell ref="L1:U1"/>
    <mergeCell ref="L2:U2"/>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5C6F3-D904-694E-B593-4F21D83A46DE}">
  <dimension ref="A1:I29"/>
  <sheetViews>
    <sheetView workbookViewId="0">
      <selection sqref="A1:D1"/>
    </sheetView>
  </sheetViews>
  <sheetFormatPr baseColWidth="10" defaultRowHeight="15.75"/>
  <cols>
    <col min="3" max="3" width="12.625" customWidth="1"/>
    <col min="4" max="4" width="10.625" customWidth="1"/>
    <col min="5" max="5" width="1" customWidth="1"/>
    <col min="8" max="8" width="15.625" customWidth="1"/>
  </cols>
  <sheetData>
    <row r="1" spans="1:9">
      <c r="A1" s="93" t="s">
        <v>127</v>
      </c>
      <c r="B1" s="93"/>
      <c r="C1" s="93"/>
      <c r="D1" s="93"/>
      <c r="F1" s="93" t="s">
        <v>128</v>
      </c>
      <c r="G1" s="93"/>
      <c r="H1" s="93"/>
      <c r="I1" s="93"/>
    </row>
    <row r="2" spans="1:9">
      <c r="B2" s="36" t="s">
        <v>125</v>
      </c>
      <c r="C2" s="36" t="s">
        <v>126</v>
      </c>
      <c r="D2" s="36" t="s">
        <v>47</v>
      </c>
      <c r="G2" s="36" t="s">
        <v>125</v>
      </c>
      <c r="H2" s="36" t="s">
        <v>126</v>
      </c>
      <c r="I2" s="36" t="s">
        <v>47</v>
      </c>
    </row>
    <row r="3" spans="1:9">
      <c r="A3" s="51">
        <v>1</v>
      </c>
      <c r="B3">
        <v>39</v>
      </c>
      <c r="C3">
        <v>24</v>
      </c>
      <c r="D3">
        <f>(B3+C3)</f>
        <v>63</v>
      </c>
      <c r="F3" s="51">
        <v>1</v>
      </c>
      <c r="G3">
        <v>31</v>
      </c>
      <c r="H3">
        <v>54</v>
      </c>
      <c r="I3">
        <f>(G3+H3)</f>
        <v>85</v>
      </c>
    </row>
    <row r="4" spans="1:9">
      <c r="A4" s="51">
        <v>2</v>
      </c>
      <c r="B4">
        <v>25</v>
      </c>
      <c r="C4">
        <v>16</v>
      </c>
      <c r="D4">
        <f>(B4+C4)</f>
        <v>41</v>
      </c>
      <c r="F4" s="51">
        <v>2</v>
      </c>
      <c r="G4">
        <v>17</v>
      </c>
      <c r="H4">
        <v>46</v>
      </c>
      <c r="I4">
        <f>(G4+H4)</f>
        <v>63</v>
      </c>
    </row>
    <row r="5" spans="1:9">
      <c r="A5" s="51">
        <v>3</v>
      </c>
      <c r="B5">
        <v>34</v>
      </c>
      <c r="C5">
        <v>21</v>
      </c>
      <c r="D5">
        <f>(B5+C5)</f>
        <v>55</v>
      </c>
      <c r="F5" s="51">
        <v>3</v>
      </c>
      <c r="G5">
        <v>18</v>
      </c>
      <c r="H5">
        <v>47</v>
      </c>
      <c r="I5">
        <f>(G5+H5)</f>
        <v>65</v>
      </c>
    </row>
    <row r="6" spans="1:9">
      <c r="A6" s="51">
        <v>4</v>
      </c>
      <c r="B6">
        <v>27</v>
      </c>
      <c r="C6">
        <v>29</v>
      </c>
      <c r="D6">
        <f>(B6+C6)</f>
        <v>56</v>
      </c>
      <c r="F6" s="51">
        <v>4</v>
      </c>
      <c r="G6">
        <v>26</v>
      </c>
      <c r="H6">
        <v>58</v>
      </c>
      <c r="I6">
        <f>(G6+H6)</f>
        <v>84</v>
      </c>
    </row>
    <row r="8" spans="1:9">
      <c r="A8" s="51" t="s">
        <v>47</v>
      </c>
      <c r="B8">
        <f t="shared" ref="B8:C8" si="0">(B3+B4+B5+B6)</f>
        <v>125</v>
      </c>
      <c r="C8">
        <f t="shared" si="0"/>
        <v>90</v>
      </c>
      <c r="D8">
        <f>(D3+D4+D5+D6)</f>
        <v>215</v>
      </c>
      <c r="F8" s="51" t="s">
        <v>47</v>
      </c>
      <c r="G8">
        <f t="shared" ref="G8:H8" si="1">(G3+G4+G5+G6)</f>
        <v>92</v>
      </c>
      <c r="H8">
        <f t="shared" si="1"/>
        <v>205</v>
      </c>
      <c r="I8">
        <f>(I3+I4+I5+I6)</f>
        <v>297</v>
      </c>
    </row>
    <row r="9" spans="1:9">
      <c r="A9" s="51" t="s">
        <v>48</v>
      </c>
      <c r="B9">
        <f>(B8*100)/D8</f>
        <v>58.139534883720927</v>
      </c>
      <c r="C9">
        <f>(C8*100)/D8</f>
        <v>41.860465116279073</v>
      </c>
      <c r="F9" s="51" t="s">
        <v>48</v>
      </c>
      <c r="G9">
        <f>(G8*100)/I8</f>
        <v>30.976430976430976</v>
      </c>
      <c r="H9">
        <f>(H8*100)/I8</f>
        <v>69.023569023569024</v>
      </c>
    </row>
    <row r="11" spans="1:9">
      <c r="A11" s="93" t="s">
        <v>129</v>
      </c>
      <c r="B11" s="93"/>
      <c r="C11" s="93"/>
      <c r="D11" s="93"/>
      <c r="F11" s="93" t="s">
        <v>130</v>
      </c>
      <c r="G11" s="93"/>
      <c r="H11" s="93"/>
      <c r="I11" s="93"/>
    </row>
    <row r="12" spans="1:9">
      <c r="B12" s="36" t="s">
        <v>125</v>
      </c>
      <c r="C12" s="36" t="s">
        <v>126</v>
      </c>
      <c r="D12" s="36" t="s">
        <v>47</v>
      </c>
      <c r="G12" s="36" t="s">
        <v>125</v>
      </c>
      <c r="H12" s="36" t="s">
        <v>126</v>
      </c>
      <c r="I12" s="36" t="s">
        <v>47</v>
      </c>
    </row>
    <row r="13" spans="1:9">
      <c r="A13" s="51">
        <v>1</v>
      </c>
      <c r="B13">
        <v>64</v>
      </c>
      <c r="C13">
        <v>26</v>
      </c>
      <c r="D13">
        <f>(B13+C13)</f>
        <v>90</v>
      </c>
      <c r="F13" s="51">
        <v>1</v>
      </c>
      <c r="G13">
        <v>35</v>
      </c>
      <c r="H13">
        <v>60</v>
      </c>
      <c r="I13">
        <f>(G13+H13)</f>
        <v>95</v>
      </c>
    </row>
    <row r="14" spans="1:9">
      <c r="A14" s="51">
        <v>2</v>
      </c>
      <c r="B14">
        <v>36</v>
      </c>
      <c r="C14">
        <v>19</v>
      </c>
      <c r="D14">
        <f>(B14+C14)</f>
        <v>55</v>
      </c>
      <c r="F14" s="51">
        <v>2</v>
      </c>
      <c r="G14">
        <v>46</v>
      </c>
      <c r="H14">
        <v>59</v>
      </c>
      <c r="I14">
        <f>(G14+H14)</f>
        <v>105</v>
      </c>
    </row>
    <row r="15" spans="1:9">
      <c r="A15" s="51">
        <v>3</v>
      </c>
      <c r="B15">
        <v>42</v>
      </c>
      <c r="C15">
        <v>15</v>
      </c>
      <c r="D15">
        <f>(B15+C15)</f>
        <v>57</v>
      </c>
      <c r="F15" s="51">
        <v>3</v>
      </c>
      <c r="G15">
        <v>27</v>
      </c>
      <c r="H15">
        <v>28</v>
      </c>
      <c r="I15">
        <f>(G15+H15)</f>
        <v>55</v>
      </c>
    </row>
    <row r="16" spans="1:9">
      <c r="A16" s="51">
        <v>4</v>
      </c>
      <c r="B16">
        <v>58</v>
      </c>
      <c r="C16">
        <v>6</v>
      </c>
      <c r="D16">
        <f>(B16+C16)</f>
        <v>64</v>
      </c>
      <c r="F16" s="51">
        <v>4</v>
      </c>
      <c r="G16">
        <v>18</v>
      </c>
      <c r="H16">
        <v>28</v>
      </c>
      <c r="I16">
        <f>(G16+H16)</f>
        <v>46</v>
      </c>
    </row>
    <row r="18" spans="1:9">
      <c r="A18" s="51" t="s">
        <v>47</v>
      </c>
      <c r="B18">
        <f t="shared" ref="B18:C18" si="2">(B13+B14+B15+B16)</f>
        <v>200</v>
      </c>
      <c r="C18">
        <f t="shared" si="2"/>
        <v>66</v>
      </c>
      <c r="D18">
        <f>(D13+D14+D15+D16)</f>
        <v>266</v>
      </c>
      <c r="F18" s="51" t="s">
        <v>47</v>
      </c>
      <c r="G18">
        <f t="shared" ref="G18:H18" si="3">(G13+G14+G15+G16)</f>
        <v>126</v>
      </c>
      <c r="H18">
        <f t="shared" si="3"/>
        <v>175</v>
      </c>
      <c r="I18">
        <f>(I13+I14+I15+I16)</f>
        <v>301</v>
      </c>
    </row>
    <row r="19" spans="1:9">
      <c r="A19" s="51" t="s">
        <v>48</v>
      </c>
      <c r="B19">
        <f>(B18*100)/D18</f>
        <v>75.187969924812023</v>
      </c>
      <c r="C19">
        <f>(C18*100)/D18</f>
        <v>24.81203007518797</v>
      </c>
      <c r="F19" s="51" t="s">
        <v>48</v>
      </c>
      <c r="G19">
        <f>(G18*100)/I18</f>
        <v>41.860465116279073</v>
      </c>
      <c r="H19">
        <f>(H18*100)/I18</f>
        <v>58.139534883720927</v>
      </c>
    </row>
    <row r="21" spans="1:9">
      <c r="A21" s="93" t="s">
        <v>131</v>
      </c>
      <c r="B21" s="93"/>
      <c r="C21" s="93"/>
      <c r="D21" s="93"/>
      <c r="F21" s="93" t="s">
        <v>132</v>
      </c>
      <c r="G21" s="93"/>
      <c r="H21" s="93"/>
      <c r="I21" s="93"/>
    </row>
    <row r="22" spans="1:9">
      <c r="B22" s="36" t="s">
        <v>125</v>
      </c>
      <c r="C22" s="36" t="s">
        <v>126</v>
      </c>
      <c r="D22" s="36" t="s">
        <v>47</v>
      </c>
      <c r="G22" s="36" t="s">
        <v>125</v>
      </c>
      <c r="H22" s="36" t="s">
        <v>126</v>
      </c>
      <c r="I22" s="36" t="s">
        <v>47</v>
      </c>
    </row>
    <row r="23" spans="1:9">
      <c r="A23" s="51">
        <v>1</v>
      </c>
      <c r="B23">
        <v>92</v>
      </c>
      <c r="C23">
        <v>28</v>
      </c>
      <c r="D23">
        <f>(B23+C23)</f>
        <v>120</v>
      </c>
      <c r="F23" s="51">
        <v>1</v>
      </c>
      <c r="G23">
        <v>45</v>
      </c>
      <c r="H23">
        <v>35</v>
      </c>
      <c r="I23">
        <f>(G23+H23)</f>
        <v>80</v>
      </c>
    </row>
    <row r="24" spans="1:9">
      <c r="A24" s="51">
        <v>2</v>
      </c>
      <c r="B24">
        <v>28</v>
      </c>
      <c r="C24">
        <v>6</v>
      </c>
      <c r="D24">
        <f>(B24+C24)</f>
        <v>34</v>
      </c>
      <c r="F24" s="51">
        <v>2</v>
      </c>
      <c r="G24">
        <v>52</v>
      </c>
      <c r="H24">
        <v>67</v>
      </c>
      <c r="I24">
        <f>(G24+H24)</f>
        <v>119</v>
      </c>
    </row>
    <row r="25" spans="1:9">
      <c r="A25" s="51">
        <v>3</v>
      </c>
      <c r="B25">
        <v>24</v>
      </c>
      <c r="C25">
        <v>6</v>
      </c>
      <c r="D25">
        <f>(B25+C25)</f>
        <v>30</v>
      </c>
      <c r="F25" s="51">
        <v>3</v>
      </c>
      <c r="G25">
        <v>37</v>
      </c>
      <c r="H25">
        <v>48</v>
      </c>
      <c r="I25">
        <f>(G25+H25)</f>
        <v>85</v>
      </c>
    </row>
    <row r="26" spans="1:9">
      <c r="A26" s="51">
        <v>4</v>
      </c>
      <c r="B26">
        <v>23</v>
      </c>
      <c r="C26">
        <v>9</v>
      </c>
      <c r="D26">
        <f>(B26+C26)</f>
        <v>32</v>
      </c>
      <c r="F26" s="51">
        <v>4</v>
      </c>
      <c r="G26">
        <v>21</v>
      </c>
      <c r="H26">
        <v>28</v>
      </c>
      <c r="I26">
        <f>(G26+H26)</f>
        <v>49</v>
      </c>
    </row>
    <row r="28" spans="1:9">
      <c r="A28" s="51" t="s">
        <v>47</v>
      </c>
      <c r="B28">
        <f t="shared" ref="B28:C28" si="4">(B23+B24+B25+B26)</f>
        <v>167</v>
      </c>
      <c r="C28">
        <f t="shared" si="4"/>
        <v>49</v>
      </c>
      <c r="D28">
        <f>(D23+D24+D25+D26)</f>
        <v>216</v>
      </c>
      <c r="F28" s="51" t="s">
        <v>47</v>
      </c>
      <c r="G28">
        <f t="shared" ref="G28:H28" si="5">(G23+G24+G25+G26)</f>
        <v>155</v>
      </c>
      <c r="H28">
        <f t="shared" si="5"/>
        <v>178</v>
      </c>
      <c r="I28">
        <f>(I23+I24+I25+I26)</f>
        <v>333</v>
      </c>
    </row>
    <row r="29" spans="1:9">
      <c r="A29" s="51" t="s">
        <v>48</v>
      </c>
      <c r="B29">
        <f>(B28*100)/D28</f>
        <v>77.31481481481481</v>
      </c>
      <c r="C29">
        <f>(C28*100)/D28</f>
        <v>22.685185185185187</v>
      </c>
      <c r="F29" s="51" t="s">
        <v>48</v>
      </c>
      <c r="G29">
        <f>(G28*100)/I28</f>
        <v>46.546546546546544</v>
      </c>
      <c r="H29">
        <f>(H28*100)/I28</f>
        <v>53.453453453453456</v>
      </c>
    </row>
  </sheetData>
  <mergeCells count="6">
    <mergeCell ref="A1:D1"/>
    <mergeCell ref="F1:I1"/>
    <mergeCell ref="A11:D11"/>
    <mergeCell ref="F11:I11"/>
    <mergeCell ref="A21:D21"/>
    <mergeCell ref="F21:I2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6E0-84FC-C840-947B-4026B9C9049D}">
  <dimension ref="A1"/>
  <sheetViews>
    <sheetView workbookViewId="0"/>
  </sheetViews>
  <sheetFormatPr baseColWidth="10" defaultRowHeight="15.75"/>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BEC8E-FB42-9B4E-99D0-9811FC664965}">
  <dimension ref="A1:E104"/>
  <sheetViews>
    <sheetView workbookViewId="0">
      <selection sqref="A1:A3"/>
    </sheetView>
  </sheetViews>
  <sheetFormatPr baseColWidth="10" defaultRowHeight="15.75"/>
  <cols>
    <col min="1" max="2" width="18.125" customWidth="1"/>
  </cols>
  <sheetData>
    <row r="1" spans="1:5">
      <c r="A1" s="60" t="s">
        <v>134</v>
      </c>
      <c r="B1" s="61" t="s">
        <v>133</v>
      </c>
      <c r="C1" s="61"/>
      <c r="D1" s="61"/>
      <c r="E1" s="61"/>
    </row>
    <row r="2" spans="1:5">
      <c r="A2" s="60"/>
      <c r="B2" s="73" t="s">
        <v>30</v>
      </c>
      <c r="C2" s="73"/>
      <c r="D2" s="73" t="s">
        <v>31</v>
      </c>
      <c r="E2" s="73"/>
    </row>
    <row r="3" spans="1:5">
      <c r="A3" s="60"/>
      <c r="B3" s="73"/>
      <c r="C3" s="73"/>
      <c r="D3" s="73"/>
      <c r="E3" s="73"/>
    </row>
    <row r="4" spans="1:5">
      <c r="A4" s="3" t="s">
        <v>6</v>
      </c>
      <c r="B4" s="1" t="s">
        <v>11</v>
      </c>
      <c r="C4" s="1" t="s">
        <v>12</v>
      </c>
      <c r="D4" s="2" t="s">
        <v>11</v>
      </c>
      <c r="E4" s="1" t="s">
        <v>12</v>
      </c>
    </row>
    <row r="5" spans="1:5">
      <c r="A5" s="11">
        <v>8.3800000000000008</v>
      </c>
      <c r="B5" s="11">
        <v>9.08</v>
      </c>
      <c r="C5" s="11">
        <v>6.47</v>
      </c>
      <c r="D5" s="11">
        <v>9.25</v>
      </c>
      <c r="E5" s="11">
        <v>6.65</v>
      </c>
    </row>
    <row r="6" spans="1:5">
      <c r="A6" s="11">
        <v>7.34</v>
      </c>
      <c r="B6" s="11">
        <v>7.94</v>
      </c>
      <c r="C6" s="11">
        <v>5.01</v>
      </c>
      <c r="D6" s="11">
        <v>8.2899999999999991</v>
      </c>
      <c r="E6" s="11">
        <v>5.47</v>
      </c>
    </row>
    <row r="7" spans="1:5">
      <c r="A7" s="11">
        <v>9.51</v>
      </c>
      <c r="B7" s="11">
        <v>9.31</v>
      </c>
      <c r="C7" s="11">
        <v>5.16</v>
      </c>
      <c r="D7" s="11">
        <v>7.41</v>
      </c>
      <c r="E7" s="11">
        <v>4.99</v>
      </c>
    </row>
    <row r="8" spans="1:5">
      <c r="A8" s="11">
        <v>8.7100000000000009</v>
      </c>
      <c r="B8" s="11">
        <v>10.02</v>
      </c>
      <c r="C8" s="11">
        <v>5.47</v>
      </c>
      <c r="D8" s="11">
        <v>7.59</v>
      </c>
      <c r="E8" s="11">
        <v>5.8</v>
      </c>
    </row>
    <row r="9" spans="1:5">
      <c r="A9" s="11">
        <v>9.73</v>
      </c>
      <c r="B9" s="11">
        <v>7.44</v>
      </c>
      <c r="C9" s="11">
        <v>8.4700000000000006</v>
      </c>
      <c r="D9" s="11">
        <v>9.24</v>
      </c>
      <c r="E9" s="11">
        <v>6.63</v>
      </c>
    </row>
    <row r="10" spans="1:5">
      <c r="A10" s="11">
        <v>7.14</v>
      </c>
      <c r="B10" s="11">
        <v>7.42</v>
      </c>
      <c r="C10" s="11">
        <v>9.58</v>
      </c>
      <c r="D10" s="11">
        <v>10.14</v>
      </c>
      <c r="E10" s="11">
        <v>5.97</v>
      </c>
    </row>
    <row r="11" spans="1:5">
      <c r="A11" s="11">
        <v>8.76</v>
      </c>
      <c r="B11" s="11">
        <v>9.56</v>
      </c>
      <c r="C11" s="11">
        <v>4.3600000000000003</v>
      </c>
      <c r="D11" s="11">
        <v>7.96</v>
      </c>
      <c r="E11" s="11">
        <v>5.65</v>
      </c>
    </row>
    <row r="12" spans="1:5">
      <c r="A12" s="11">
        <v>8.32</v>
      </c>
      <c r="B12" s="11">
        <v>9.7100000000000009</v>
      </c>
      <c r="C12" s="11">
        <v>6.3</v>
      </c>
      <c r="D12" s="11">
        <v>11.36</v>
      </c>
      <c r="E12" s="11">
        <v>7.29</v>
      </c>
    </row>
    <row r="13" spans="1:5">
      <c r="A13" s="11">
        <v>7.46</v>
      </c>
      <c r="B13" s="11">
        <v>10.28</v>
      </c>
      <c r="C13" s="11">
        <v>4.03</v>
      </c>
      <c r="D13" s="11">
        <v>8.24</v>
      </c>
      <c r="E13" s="11">
        <v>5.94</v>
      </c>
    </row>
    <row r="14" spans="1:5">
      <c r="A14" s="11">
        <v>8.7200000000000006</v>
      </c>
      <c r="B14" s="11">
        <v>9.48</v>
      </c>
      <c r="C14" s="11">
        <v>3.73</v>
      </c>
      <c r="D14" s="11">
        <v>9.27</v>
      </c>
      <c r="E14" s="11">
        <v>5.27</v>
      </c>
    </row>
    <row r="15" spans="1:5">
      <c r="A15" s="11">
        <v>9.49</v>
      </c>
      <c r="B15" s="11">
        <v>8.9600000000000009</v>
      </c>
      <c r="C15" s="11">
        <v>7.33</v>
      </c>
      <c r="D15" s="11">
        <v>7.4</v>
      </c>
      <c r="E15" s="11">
        <v>8.24</v>
      </c>
    </row>
    <row r="16" spans="1:5">
      <c r="A16" s="11">
        <v>6.47</v>
      </c>
      <c r="B16" s="11">
        <v>9.6300000000000008</v>
      </c>
      <c r="C16" s="11">
        <v>6.43</v>
      </c>
      <c r="D16" s="11">
        <v>8.1300000000000008</v>
      </c>
      <c r="E16" s="11">
        <v>4.76</v>
      </c>
    </row>
    <row r="17" spans="1:5">
      <c r="A17" s="11">
        <v>6.96</v>
      </c>
      <c r="B17" s="11">
        <v>7.93</v>
      </c>
      <c r="C17" s="11">
        <v>6.89</v>
      </c>
      <c r="D17" s="11">
        <v>6.33</v>
      </c>
      <c r="E17" s="11">
        <v>6.54</v>
      </c>
    </row>
    <row r="18" spans="1:5">
      <c r="A18" s="11">
        <v>8.5</v>
      </c>
      <c r="B18" s="11">
        <v>9.36</v>
      </c>
      <c r="C18" s="11">
        <v>5.19</v>
      </c>
      <c r="D18" s="11">
        <v>7.73</v>
      </c>
      <c r="E18" s="11">
        <v>5.22</v>
      </c>
    </row>
    <row r="19" spans="1:5">
      <c r="A19" s="11">
        <v>5.84</v>
      </c>
      <c r="B19" s="11">
        <v>10.63</v>
      </c>
      <c r="C19" s="11">
        <v>5.58</v>
      </c>
      <c r="D19" s="11">
        <v>6.94</v>
      </c>
      <c r="E19" s="11">
        <v>5.98</v>
      </c>
    </row>
    <row r="20" spans="1:5">
      <c r="A20" s="11">
        <v>8.25</v>
      </c>
      <c r="B20" s="11">
        <v>6.91</v>
      </c>
      <c r="C20" s="11">
        <v>3.83</v>
      </c>
      <c r="D20" s="11">
        <v>6.44</v>
      </c>
      <c r="E20" s="11">
        <v>5.71</v>
      </c>
    </row>
    <row r="21" spans="1:5">
      <c r="A21" s="11">
        <v>9.17</v>
      </c>
      <c r="B21" s="11">
        <v>7.81</v>
      </c>
      <c r="C21" s="11">
        <v>6.8</v>
      </c>
      <c r="D21" s="11">
        <v>10.27</v>
      </c>
      <c r="E21" s="11">
        <v>5.95</v>
      </c>
    </row>
    <row r="22" spans="1:5">
      <c r="A22" s="11">
        <v>9.23</v>
      </c>
      <c r="B22" s="11">
        <v>9.02</v>
      </c>
      <c r="C22" s="11">
        <v>7.44</v>
      </c>
      <c r="D22" s="11">
        <v>5.74</v>
      </c>
      <c r="E22" s="11">
        <v>6.08</v>
      </c>
    </row>
    <row r="23" spans="1:5">
      <c r="A23" s="11">
        <v>6.24</v>
      </c>
      <c r="B23" s="11">
        <v>9.33</v>
      </c>
      <c r="C23" s="11">
        <v>9.15</v>
      </c>
      <c r="D23" s="11">
        <v>8.19</v>
      </c>
      <c r="E23" s="11">
        <v>1.47</v>
      </c>
    </row>
    <row r="24" spans="1:5">
      <c r="A24" s="11">
        <v>7.9</v>
      </c>
      <c r="B24" s="11">
        <v>7.24</v>
      </c>
      <c r="C24" s="11">
        <v>8.27</v>
      </c>
      <c r="D24" s="11">
        <v>7.38</v>
      </c>
      <c r="E24" s="11">
        <v>8.3000000000000007</v>
      </c>
    </row>
    <row r="25" spans="1:5">
      <c r="A25" s="11">
        <v>7.49</v>
      </c>
      <c r="B25" s="11">
        <v>10.01</v>
      </c>
      <c r="C25" s="11">
        <v>5.75</v>
      </c>
      <c r="D25" s="11">
        <v>7.9</v>
      </c>
      <c r="E25" s="11">
        <v>6.03</v>
      </c>
    </row>
    <row r="26" spans="1:5">
      <c r="A26" s="11">
        <v>9.17</v>
      </c>
      <c r="B26" s="11">
        <v>9.56</v>
      </c>
      <c r="C26" s="11">
        <v>6.06</v>
      </c>
      <c r="D26" s="11">
        <v>8.9700000000000006</v>
      </c>
      <c r="E26" s="11">
        <v>6.58</v>
      </c>
    </row>
    <row r="27" spans="1:5">
      <c r="A27" s="11">
        <v>7.59</v>
      </c>
      <c r="B27" s="11">
        <v>7.26</v>
      </c>
      <c r="C27" s="11">
        <v>6.02</v>
      </c>
      <c r="D27" s="11">
        <v>7.6</v>
      </c>
      <c r="E27" s="11">
        <v>5.96</v>
      </c>
    </row>
    <row r="28" spans="1:5">
      <c r="A28" s="11">
        <v>9.23</v>
      </c>
      <c r="B28" s="11">
        <v>7.62</v>
      </c>
      <c r="C28" s="11">
        <v>1.31</v>
      </c>
      <c r="D28" s="11">
        <v>8</v>
      </c>
      <c r="E28" s="11">
        <v>4.97</v>
      </c>
    </row>
    <row r="29" spans="1:5">
      <c r="A29" s="11">
        <v>8.82</v>
      </c>
      <c r="B29" s="11">
        <v>6.86</v>
      </c>
      <c r="C29" s="11">
        <v>5.05</v>
      </c>
      <c r="D29" s="11">
        <v>6.88</v>
      </c>
      <c r="E29" s="11">
        <v>3.9</v>
      </c>
    </row>
    <row r="30" spans="1:5">
      <c r="A30" s="11">
        <v>8.76</v>
      </c>
      <c r="B30" s="11">
        <v>11.1</v>
      </c>
      <c r="C30" s="11">
        <v>4.74</v>
      </c>
      <c r="D30" s="11">
        <v>8.84</v>
      </c>
      <c r="E30" s="11">
        <v>6.64</v>
      </c>
    </row>
    <row r="31" spans="1:5">
      <c r="A31" s="11">
        <v>9.2799999999999994</v>
      </c>
      <c r="B31" s="11">
        <v>8.16</v>
      </c>
      <c r="C31" s="11">
        <v>3</v>
      </c>
      <c r="D31" s="11">
        <v>10.26</v>
      </c>
      <c r="E31" s="11">
        <v>5.07</v>
      </c>
    </row>
    <row r="32" spans="1:5">
      <c r="A32" s="11">
        <v>4.8099999999999996</v>
      </c>
      <c r="B32" s="11">
        <v>7.14</v>
      </c>
      <c r="C32" s="11">
        <v>1.39</v>
      </c>
      <c r="D32" s="11">
        <v>9.43</v>
      </c>
      <c r="E32" s="11">
        <v>5.76</v>
      </c>
    </row>
    <row r="33" spans="1:5">
      <c r="A33" s="11">
        <v>6.79</v>
      </c>
      <c r="B33" s="11">
        <v>8.4700000000000006</v>
      </c>
      <c r="C33" s="11">
        <v>6.98</v>
      </c>
      <c r="D33" s="11">
        <v>8.51</v>
      </c>
      <c r="E33" s="11">
        <v>6.4</v>
      </c>
    </row>
    <row r="34" spans="1:5">
      <c r="A34" s="11">
        <v>12.09</v>
      </c>
      <c r="B34" s="11">
        <v>10.85</v>
      </c>
      <c r="C34" s="11">
        <v>7.5</v>
      </c>
      <c r="D34" s="11">
        <v>7.92</v>
      </c>
      <c r="E34" s="11">
        <v>6.23</v>
      </c>
    </row>
    <row r="35" spans="1:5">
      <c r="A35" s="11">
        <v>6.21</v>
      </c>
      <c r="B35" s="11">
        <v>8.1300000000000008</v>
      </c>
      <c r="C35" s="11">
        <v>9.69</v>
      </c>
      <c r="D35" s="11">
        <v>9.2200000000000006</v>
      </c>
      <c r="E35" s="11">
        <v>7.09</v>
      </c>
    </row>
    <row r="36" spans="1:5">
      <c r="A36" s="11">
        <v>7.03</v>
      </c>
      <c r="B36" s="11">
        <v>10.3</v>
      </c>
      <c r="C36" s="11">
        <v>6.3</v>
      </c>
      <c r="D36" s="11">
        <v>8.5500000000000007</v>
      </c>
      <c r="E36" s="11">
        <v>6.32</v>
      </c>
    </row>
    <row r="37" spans="1:5">
      <c r="A37" s="11">
        <v>6.41</v>
      </c>
      <c r="B37" s="11">
        <v>7.98</v>
      </c>
      <c r="C37" s="11">
        <v>3.84</v>
      </c>
      <c r="D37" s="11">
        <v>9.1199999999999992</v>
      </c>
      <c r="E37" s="11">
        <v>5.71</v>
      </c>
    </row>
    <row r="38" spans="1:5">
      <c r="A38" s="11">
        <v>9.43</v>
      </c>
      <c r="B38" s="11">
        <v>11.25</v>
      </c>
      <c r="C38" s="11">
        <v>6.48</v>
      </c>
      <c r="D38" s="11">
        <v>8.99</v>
      </c>
      <c r="E38" s="11">
        <v>5.56</v>
      </c>
    </row>
    <row r="39" spans="1:5">
      <c r="A39" s="11">
        <v>7.75</v>
      </c>
      <c r="B39" s="11">
        <v>11.99</v>
      </c>
      <c r="C39" s="11">
        <v>6.4</v>
      </c>
      <c r="D39" s="11">
        <v>6.81</v>
      </c>
      <c r="E39" s="11">
        <v>4.05</v>
      </c>
    </row>
    <row r="40" spans="1:5">
      <c r="A40" s="11">
        <v>8.36</v>
      </c>
      <c r="B40" s="11">
        <v>10.14</v>
      </c>
      <c r="C40" s="11">
        <v>6.45</v>
      </c>
      <c r="D40" s="11">
        <v>8.98</v>
      </c>
      <c r="E40" s="11">
        <v>6.07</v>
      </c>
    </row>
    <row r="41" spans="1:5">
      <c r="A41" s="11">
        <v>7.06</v>
      </c>
      <c r="B41" s="11">
        <v>9.94</v>
      </c>
      <c r="C41" s="11">
        <v>2.4</v>
      </c>
      <c r="D41" s="11">
        <v>10.34</v>
      </c>
      <c r="E41" s="11">
        <v>5.37</v>
      </c>
    </row>
    <row r="42" spans="1:5">
      <c r="A42" s="11">
        <v>7.27</v>
      </c>
      <c r="B42" s="11">
        <v>8.68</v>
      </c>
      <c r="C42" s="11">
        <v>4.75</v>
      </c>
      <c r="D42" s="11">
        <v>9.99</v>
      </c>
      <c r="E42" s="11">
        <v>6.34</v>
      </c>
    </row>
    <row r="43" spans="1:5">
      <c r="A43" s="11">
        <v>8.5399999999999991</v>
      </c>
      <c r="B43" s="11">
        <v>8.3800000000000008</v>
      </c>
      <c r="C43" s="11">
        <v>6.53</v>
      </c>
      <c r="D43" s="11">
        <v>9.56</v>
      </c>
      <c r="E43" s="11">
        <v>5.89</v>
      </c>
    </row>
    <row r="44" spans="1:5">
      <c r="A44" s="11">
        <v>6.92</v>
      </c>
      <c r="B44" s="11">
        <v>6.14</v>
      </c>
      <c r="C44" s="11">
        <v>5.74</v>
      </c>
      <c r="D44" s="11">
        <v>10</v>
      </c>
      <c r="E44" s="11">
        <v>4.03</v>
      </c>
    </row>
    <row r="45" spans="1:5">
      <c r="A45" s="11">
        <v>8.8800000000000008</v>
      </c>
      <c r="B45" s="11">
        <v>9.41</v>
      </c>
      <c r="C45" s="11">
        <v>7.91</v>
      </c>
      <c r="D45" s="11">
        <v>9.1999999999999993</v>
      </c>
      <c r="E45" s="11">
        <v>9.67</v>
      </c>
    </row>
    <row r="46" spans="1:5">
      <c r="A46" s="11">
        <v>7.98</v>
      </c>
      <c r="B46" s="11">
        <v>10.79</v>
      </c>
      <c r="C46" s="11">
        <v>3.2</v>
      </c>
      <c r="D46" s="11">
        <v>9.7799999999999994</v>
      </c>
      <c r="E46" s="11">
        <v>6.3</v>
      </c>
    </row>
    <row r="47" spans="1:5">
      <c r="A47" s="11">
        <v>6.14</v>
      </c>
      <c r="B47" s="11">
        <v>6.96</v>
      </c>
      <c r="C47" s="11">
        <v>6.31</v>
      </c>
      <c r="D47" s="11">
        <v>10.34</v>
      </c>
      <c r="E47" s="11">
        <v>4.21</v>
      </c>
    </row>
    <row r="48" spans="1:5">
      <c r="A48" s="11">
        <v>7.06</v>
      </c>
      <c r="B48" s="11">
        <v>9.17</v>
      </c>
      <c r="C48" s="11">
        <v>4.8</v>
      </c>
      <c r="D48" s="11">
        <v>10.119999999999999</v>
      </c>
      <c r="E48" s="11">
        <v>4.41</v>
      </c>
    </row>
    <row r="49" spans="1:5">
      <c r="A49" s="11">
        <v>8.0399999999999991</v>
      </c>
      <c r="B49" s="11">
        <v>5.47</v>
      </c>
      <c r="C49" s="11">
        <v>5.24</v>
      </c>
      <c r="D49" s="11">
        <v>9.4</v>
      </c>
      <c r="E49" s="11">
        <v>6.77</v>
      </c>
    </row>
    <row r="50" spans="1:5">
      <c r="A50" s="11">
        <v>9.11</v>
      </c>
      <c r="B50" s="11">
        <v>8.57</v>
      </c>
      <c r="C50" s="11">
        <v>6.43</v>
      </c>
      <c r="D50" s="11">
        <v>5.18</v>
      </c>
      <c r="E50" s="11">
        <v>6.57</v>
      </c>
    </row>
    <row r="51" spans="1:5">
      <c r="A51" s="11">
        <v>8.48</v>
      </c>
      <c r="B51" s="11">
        <v>8.32</v>
      </c>
      <c r="C51" s="11">
        <v>4.7300000000000004</v>
      </c>
      <c r="D51" s="11">
        <v>9.09</v>
      </c>
      <c r="E51" s="11">
        <v>8.2799999999999994</v>
      </c>
    </row>
    <row r="52" spans="1:5">
      <c r="A52" s="11">
        <v>9.2899999999999991</v>
      </c>
      <c r="B52" s="11">
        <v>7.87</v>
      </c>
      <c r="C52" s="11">
        <v>4.96</v>
      </c>
      <c r="D52" s="11">
        <v>9.65</v>
      </c>
      <c r="E52" s="11">
        <v>5.1100000000000003</v>
      </c>
    </row>
    <row r="53" spans="1:5">
      <c r="A53" s="11">
        <v>8.41</v>
      </c>
      <c r="B53" s="11">
        <v>6.92</v>
      </c>
      <c r="C53" s="11">
        <v>5.19</v>
      </c>
      <c r="D53" s="11">
        <v>7.66</v>
      </c>
      <c r="E53" s="11">
        <v>7.58</v>
      </c>
    </row>
    <row r="54" spans="1:5">
      <c r="A54" s="11">
        <v>8.18</v>
      </c>
      <c r="B54" s="11">
        <v>7.77</v>
      </c>
      <c r="C54" s="11">
        <v>6.31</v>
      </c>
      <c r="D54" s="11">
        <v>6.5</v>
      </c>
      <c r="E54" s="11">
        <v>6.39</v>
      </c>
    </row>
    <row r="55" spans="1:5">
      <c r="A55" s="11">
        <v>9.3800000000000008</v>
      </c>
      <c r="B55" s="11">
        <v>6.82</v>
      </c>
      <c r="C55" s="11">
        <v>5.63</v>
      </c>
      <c r="D55" s="11">
        <v>5.56</v>
      </c>
      <c r="E55" s="11">
        <v>6.77</v>
      </c>
    </row>
    <row r="56" spans="1:5">
      <c r="A56" s="11">
        <v>8.98</v>
      </c>
      <c r="B56" s="11">
        <v>8.49</v>
      </c>
      <c r="C56" s="11">
        <v>7.5</v>
      </c>
      <c r="D56" s="11">
        <v>7.21</v>
      </c>
      <c r="E56" s="11">
        <v>5.84</v>
      </c>
    </row>
    <row r="57" spans="1:5">
      <c r="A57" s="11">
        <v>6.89</v>
      </c>
      <c r="B57" s="11">
        <v>10.17</v>
      </c>
      <c r="C57" s="11">
        <v>7.25</v>
      </c>
      <c r="D57" s="11">
        <v>8.1300000000000008</v>
      </c>
      <c r="E57" s="11">
        <v>5.48</v>
      </c>
    </row>
    <row r="58" spans="1:5">
      <c r="A58" s="11">
        <v>5.88</v>
      </c>
      <c r="B58" s="11">
        <v>6.7</v>
      </c>
      <c r="C58" s="11">
        <v>5.01</v>
      </c>
      <c r="D58" s="11">
        <v>9.5299999999999994</v>
      </c>
      <c r="E58" s="11">
        <v>6.68</v>
      </c>
    </row>
    <row r="59" spans="1:5">
      <c r="A59" s="11">
        <v>8.61</v>
      </c>
      <c r="B59" s="11">
        <v>8.68</v>
      </c>
      <c r="C59" s="11">
        <v>6.2</v>
      </c>
      <c r="D59" s="11">
        <v>8.83</v>
      </c>
      <c r="E59" s="11">
        <v>7.31</v>
      </c>
    </row>
    <row r="60" spans="1:5">
      <c r="A60" s="11">
        <v>6.51</v>
      </c>
      <c r="B60" s="11">
        <v>8.14</v>
      </c>
      <c r="C60" s="11">
        <v>5.84</v>
      </c>
      <c r="D60" s="11">
        <v>8.89</v>
      </c>
      <c r="E60" s="11">
        <v>5.54</v>
      </c>
    </row>
    <row r="61" spans="1:5">
      <c r="A61" s="11">
        <v>8.5299999999999994</v>
      </c>
      <c r="B61" s="11">
        <v>8.49</v>
      </c>
      <c r="C61" s="11">
        <v>4.4400000000000004</v>
      </c>
      <c r="D61" s="11">
        <v>8.67</v>
      </c>
      <c r="E61" s="11">
        <v>7.07</v>
      </c>
    </row>
    <row r="62" spans="1:5">
      <c r="A62" s="11">
        <v>6.35</v>
      </c>
      <c r="B62" s="11">
        <v>8.1999999999999993</v>
      </c>
      <c r="C62" s="11">
        <v>3.83</v>
      </c>
      <c r="D62" s="11">
        <v>10.53</v>
      </c>
      <c r="E62" s="11">
        <v>4.1500000000000004</v>
      </c>
    </row>
    <row r="63" spans="1:5">
      <c r="A63" s="11">
        <v>8.92</v>
      </c>
      <c r="B63" s="11">
        <v>6.23</v>
      </c>
      <c r="C63" s="11">
        <v>7.19</v>
      </c>
      <c r="D63" s="11">
        <v>7.78</v>
      </c>
      <c r="E63" s="11">
        <v>7.56</v>
      </c>
    </row>
    <row r="64" spans="1:5">
      <c r="A64" s="11">
        <v>6.21</v>
      </c>
      <c r="B64" s="11">
        <v>6.49</v>
      </c>
      <c r="C64" s="11">
        <v>5.58</v>
      </c>
      <c r="D64" s="11">
        <v>6.77</v>
      </c>
      <c r="E64" s="11">
        <v>5.87</v>
      </c>
    </row>
    <row r="65" spans="1:5">
      <c r="A65" s="11">
        <v>8.73</v>
      </c>
      <c r="B65" s="11">
        <v>8.9600000000000009</v>
      </c>
      <c r="C65" s="11">
        <v>4.6399999999999997</v>
      </c>
      <c r="D65" s="11">
        <v>10.07</v>
      </c>
      <c r="E65" s="11">
        <v>6.86</v>
      </c>
    </row>
    <row r="66" spans="1:5">
      <c r="A66" s="11">
        <v>7.26</v>
      </c>
      <c r="B66" s="11">
        <v>7.79</v>
      </c>
      <c r="C66" s="11">
        <v>4.55</v>
      </c>
      <c r="D66" s="11">
        <v>8.9499999999999993</v>
      </c>
      <c r="E66" s="11">
        <v>9.09</v>
      </c>
    </row>
    <row r="67" spans="1:5">
      <c r="A67" s="11">
        <v>7.99</v>
      </c>
      <c r="B67" s="11">
        <v>9.5500000000000007</v>
      </c>
      <c r="C67" s="11">
        <v>5.48</v>
      </c>
      <c r="D67" s="11">
        <v>9.83</v>
      </c>
      <c r="E67" s="11">
        <v>6.08</v>
      </c>
    </row>
    <row r="68" spans="1:5">
      <c r="A68" s="11">
        <v>8.43</v>
      </c>
      <c r="B68" s="11">
        <v>8.7899999999999991</v>
      </c>
      <c r="C68" s="11">
        <v>4.57</v>
      </c>
      <c r="D68" s="11">
        <v>10.45</v>
      </c>
      <c r="E68" s="11">
        <v>5.62</v>
      </c>
    </row>
    <row r="69" spans="1:5">
      <c r="A69" s="11">
        <v>5.37</v>
      </c>
      <c r="B69" s="11">
        <v>9.66</v>
      </c>
      <c r="C69" s="11">
        <v>6.37</v>
      </c>
      <c r="D69" s="11">
        <v>6.97</v>
      </c>
      <c r="E69" s="11">
        <v>5.04</v>
      </c>
    </row>
    <row r="70" spans="1:5">
      <c r="A70" s="11">
        <v>6.85</v>
      </c>
      <c r="B70" s="11">
        <v>11.32</v>
      </c>
      <c r="C70" s="11">
        <v>6.48</v>
      </c>
      <c r="D70" s="11">
        <v>9.82</v>
      </c>
      <c r="E70" s="11">
        <v>7.74</v>
      </c>
    </row>
    <row r="71" spans="1:5">
      <c r="A71" s="11">
        <v>9.11</v>
      </c>
      <c r="B71" s="11">
        <v>6.6</v>
      </c>
      <c r="C71" s="11">
        <v>4.96</v>
      </c>
      <c r="D71" s="11">
        <v>9.8699999999999992</v>
      </c>
      <c r="E71" s="11">
        <v>6.86</v>
      </c>
    </row>
    <row r="72" spans="1:5">
      <c r="A72" s="11">
        <v>5.42</v>
      </c>
      <c r="B72" s="11">
        <v>7.02</v>
      </c>
      <c r="C72" s="11">
        <v>7.38</v>
      </c>
      <c r="D72" s="11">
        <v>9.7899999999999991</v>
      </c>
      <c r="E72" s="11">
        <v>5.93</v>
      </c>
    </row>
    <row r="73" spans="1:5">
      <c r="A73" s="11">
        <v>8.83</v>
      </c>
      <c r="B73" s="11">
        <v>8.86</v>
      </c>
      <c r="C73" s="11">
        <v>7.85</v>
      </c>
      <c r="D73" s="11">
        <v>8.1300000000000008</v>
      </c>
      <c r="E73" s="11">
        <v>7.18</v>
      </c>
    </row>
    <row r="74" spans="1:5">
      <c r="A74" s="11">
        <v>7.06</v>
      </c>
      <c r="B74" s="11">
        <v>10.039999999999999</v>
      </c>
      <c r="C74" s="11">
        <v>5.9</v>
      </c>
      <c r="D74" s="11">
        <v>8.02</v>
      </c>
      <c r="E74" s="11">
        <v>7.14</v>
      </c>
    </row>
    <row r="75" spans="1:5">
      <c r="A75" s="11">
        <v>7.34</v>
      </c>
      <c r="B75" s="11">
        <v>10.32</v>
      </c>
      <c r="C75" s="11">
        <v>4.71</v>
      </c>
      <c r="D75" s="11">
        <v>11.7</v>
      </c>
      <c r="E75" s="11">
        <v>6.55</v>
      </c>
    </row>
    <row r="76" spans="1:5">
      <c r="A76" s="11">
        <v>10</v>
      </c>
      <c r="B76" s="11">
        <v>8.5399999999999991</v>
      </c>
      <c r="C76" s="11">
        <v>9.07</v>
      </c>
      <c r="D76" s="11">
        <v>10.15</v>
      </c>
      <c r="E76" s="11">
        <v>5.82</v>
      </c>
    </row>
    <row r="77" spans="1:5">
      <c r="A77" s="11">
        <v>7.55</v>
      </c>
      <c r="B77" s="11">
        <v>7.04</v>
      </c>
      <c r="C77" s="11">
        <v>5.78</v>
      </c>
      <c r="D77" s="11">
        <v>8.8800000000000008</v>
      </c>
      <c r="E77" s="11">
        <v>6.03</v>
      </c>
    </row>
    <row r="78" spans="1:5">
      <c r="A78" s="11">
        <v>5.72</v>
      </c>
      <c r="B78" s="11">
        <v>9.58</v>
      </c>
      <c r="C78" s="11">
        <v>5.63</v>
      </c>
      <c r="D78" s="11">
        <v>9.6199999999999992</v>
      </c>
      <c r="E78" s="11">
        <v>5.92</v>
      </c>
    </row>
    <row r="79" spans="1:5">
      <c r="A79" s="11">
        <v>8</v>
      </c>
      <c r="B79" s="11">
        <v>6.83</v>
      </c>
      <c r="C79" s="11">
        <v>4.8899999999999997</v>
      </c>
      <c r="D79" s="11">
        <v>11.04</v>
      </c>
      <c r="E79" s="11">
        <v>6.76</v>
      </c>
    </row>
    <row r="80" spans="1:5">
      <c r="A80" s="11">
        <v>10.54</v>
      </c>
      <c r="B80" s="11">
        <v>7.36</v>
      </c>
      <c r="C80" s="11">
        <v>6.08</v>
      </c>
      <c r="D80" s="11">
        <v>9.8800000000000008</v>
      </c>
      <c r="E80" s="11">
        <v>4.55</v>
      </c>
    </row>
    <row r="81" spans="1:5">
      <c r="A81" s="11">
        <v>9.3699999999999992</v>
      </c>
      <c r="B81" s="11">
        <v>6.47</v>
      </c>
      <c r="C81" s="11">
        <v>5.93</v>
      </c>
      <c r="D81" s="11">
        <v>8.99</v>
      </c>
      <c r="E81" s="11">
        <v>5.99</v>
      </c>
    </row>
    <row r="82" spans="1:5">
      <c r="A82" s="11">
        <v>6</v>
      </c>
      <c r="B82" s="11">
        <v>7.18</v>
      </c>
      <c r="C82" s="11">
        <v>6.16</v>
      </c>
      <c r="D82" s="11">
        <v>8.32</v>
      </c>
      <c r="E82" s="11">
        <v>7.39</v>
      </c>
    </row>
    <row r="83" spans="1:5">
      <c r="A83" s="11">
        <v>6.53</v>
      </c>
      <c r="B83" s="11">
        <v>8.44</v>
      </c>
      <c r="C83" s="11">
        <v>3.76</v>
      </c>
      <c r="D83" s="11">
        <v>8.5299999999999994</v>
      </c>
      <c r="E83" s="11">
        <v>5.44</v>
      </c>
    </row>
    <row r="84" spans="1:5">
      <c r="A84" s="11">
        <v>5.6</v>
      </c>
      <c r="B84" s="11">
        <v>8.81</v>
      </c>
      <c r="C84" s="11">
        <v>5.42</v>
      </c>
      <c r="D84" s="11">
        <v>7.85</v>
      </c>
      <c r="E84" s="11">
        <v>4.0999999999999996</v>
      </c>
    </row>
    <row r="85" spans="1:5">
      <c r="A85" s="11">
        <v>8.7200000000000006</v>
      </c>
      <c r="B85" s="11">
        <v>8.85</v>
      </c>
      <c r="C85" s="11">
        <v>5.74</v>
      </c>
      <c r="D85" s="11">
        <v>8.19</v>
      </c>
      <c r="E85" s="11">
        <v>6.81</v>
      </c>
    </row>
    <row r="86" spans="1:5">
      <c r="A86" s="11">
        <v>8.14</v>
      </c>
      <c r="B86" s="11">
        <v>5.56</v>
      </c>
      <c r="C86" s="11">
        <v>8.1</v>
      </c>
      <c r="D86" s="11">
        <v>7.44</v>
      </c>
      <c r="E86" s="11">
        <v>3.92</v>
      </c>
    </row>
    <row r="87" spans="1:5">
      <c r="A87" s="11">
        <v>7.88</v>
      </c>
      <c r="B87" s="11">
        <v>7.73</v>
      </c>
      <c r="C87" s="11">
        <v>5.77</v>
      </c>
      <c r="D87" s="11">
        <v>8.93</v>
      </c>
      <c r="E87" s="11">
        <v>6.09</v>
      </c>
    </row>
    <row r="88" spans="1:5">
      <c r="A88" s="11">
        <v>5.41</v>
      </c>
      <c r="B88" s="11">
        <v>9.24</v>
      </c>
      <c r="C88" s="11">
        <v>5.51</v>
      </c>
      <c r="D88" s="11">
        <v>8.94</v>
      </c>
      <c r="E88" s="11">
        <v>4.13</v>
      </c>
    </row>
    <row r="89" spans="1:5">
      <c r="A89" s="11">
        <v>7.69</v>
      </c>
      <c r="B89" s="11">
        <v>8.5500000000000007</v>
      </c>
      <c r="C89" s="11">
        <v>6.17</v>
      </c>
      <c r="D89" s="11">
        <v>7.34</v>
      </c>
      <c r="E89" s="11">
        <v>5.74</v>
      </c>
    </row>
    <row r="90" spans="1:5">
      <c r="A90" s="11">
        <v>5.4</v>
      </c>
      <c r="B90" s="11">
        <v>8.56</v>
      </c>
      <c r="C90" s="11">
        <v>4.8</v>
      </c>
      <c r="D90" s="11">
        <v>10.94</v>
      </c>
      <c r="E90" s="11">
        <v>1.9</v>
      </c>
    </row>
    <row r="91" spans="1:5">
      <c r="A91" s="11">
        <v>8.7799999999999994</v>
      </c>
      <c r="B91" s="11">
        <v>7.65</v>
      </c>
      <c r="C91" s="11">
        <v>6.13</v>
      </c>
      <c r="D91" s="11">
        <v>8.82</v>
      </c>
      <c r="E91" s="11">
        <v>5.42</v>
      </c>
    </row>
    <row r="92" spans="1:5">
      <c r="A92" s="11">
        <v>9.3800000000000008</v>
      </c>
      <c r="B92" s="11">
        <v>7.1</v>
      </c>
      <c r="C92" s="11">
        <v>6.51</v>
      </c>
      <c r="D92" s="11">
        <v>7.85</v>
      </c>
      <c r="E92" s="11">
        <v>6.11</v>
      </c>
    </row>
    <row r="93" spans="1:5">
      <c r="A93" s="11">
        <v>8.7899999999999991</v>
      </c>
      <c r="B93" s="11">
        <v>7.55</v>
      </c>
      <c r="C93" s="11">
        <v>5.37</v>
      </c>
      <c r="D93" s="11">
        <v>8.01</v>
      </c>
      <c r="E93" s="11">
        <v>6.66</v>
      </c>
    </row>
    <row r="94" spans="1:5">
      <c r="A94" s="11">
        <v>7.28</v>
      </c>
      <c r="B94" s="11">
        <v>8.68</v>
      </c>
      <c r="C94" s="11">
        <v>4.78</v>
      </c>
      <c r="D94" s="11">
        <v>9.92</v>
      </c>
      <c r="E94" s="11">
        <v>6.79</v>
      </c>
    </row>
    <row r="95" spans="1:5">
      <c r="A95" s="11">
        <v>8.83</v>
      </c>
      <c r="B95" s="11">
        <v>9.4600000000000009</v>
      </c>
      <c r="C95" s="11">
        <v>5.01</v>
      </c>
      <c r="D95" s="11">
        <v>7.39</v>
      </c>
      <c r="E95" s="11">
        <v>4.76</v>
      </c>
    </row>
    <row r="96" spans="1:5">
      <c r="A96" s="11">
        <v>10</v>
      </c>
      <c r="B96" s="11">
        <v>7.91</v>
      </c>
      <c r="C96" s="11">
        <v>6.18</v>
      </c>
      <c r="D96" s="11">
        <v>8.99</v>
      </c>
      <c r="E96" s="11">
        <v>5.57</v>
      </c>
    </row>
    <row r="97" spans="1:5">
      <c r="A97" s="11">
        <v>8.58</v>
      </c>
      <c r="B97" s="11">
        <v>9.16</v>
      </c>
      <c r="C97" s="11">
        <v>3.77</v>
      </c>
      <c r="D97" s="11">
        <v>6.75</v>
      </c>
      <c r="E97" s="11">
        <v>5.84</v>
      </c>
    </row>
    <row r="98" spans="1:5">
      <c r="A98" s="11">
        <v>8.8800000000000008</v>
      </c>
      <c r="B98" s="11">
        <v>8.27</v>
      </c>
      <c r="C98" s="11">
        <v>5.66</v>
      </c>
      <c r="D98" s="11">
        <v>7.73</v>
      </c>
      <c r="E98" s="11">
        <v>6.82</v>
      </c>
    </row>
    <row r="99" spans="1:5">
      <c r="A99" s="11">
        <v>7.41</v>
      </c>
      <c r="B99" s="11">
        <v>8.24</v>
      </c>
      <c r="C99" s="11">
        <v>6.22</v>
      </c>
      <c r="D99" s="11">
        <v>7.49</v>
      </c>
      <c r="E99" s="11">
        <v>6.82</v>
      </c>
    </row>
    <row r="100" spans="1:5">
      <c r="A100" s="11">
        <v>6.63</v>
      </c>
      <c r="B100" s="11">
        <v>9.39</v>
      </c>
      <c r="C100" s="11">
        <v>8.0299999999999994</v>
      </c>
      <c r="D100" s="11">
        <v>8</v>
      </c>
      <c r="E100" s="11">
        <v>6.23</v>
      </c>
    </row>
    <row r="101" spans="1:5">
      <c r="A101" s="11">
        <v>7.6</v>
      </c>
      <c r="B101" s="11">
        <v>11.19</v>
      </c>
      <c r="C101" s="11">
        <v>5.97</v>
      </c>
      <c r="D101" s="11">
        <v>9.69</v>
      </c>
      <c r="E101" s="11">
        <v>4.4000000000000004</v>
      </c>
    </row>
    <row r="102" spans="1:5">
      <c r="A102" s="11">
        <v>7.78</v>
      </c>
      <c r="B102" s="11">
        <v>7.01</v>
      </c>
      <c r="C102" s="11">
        <v>7.29</v>
      </c>
      <c r="D102" s="11">
        <v>8.15</v>
      </c>
      <c r="E102" s="11">
        <v>4.7300000000000004</v>
      </c>
    </row>
    <row r="103" spans="1:5">
      <c r="A103" s="11">
        <v>8.76</v>
      </c>
      <c r="B103" s="11">
        <v>7.05</v>
      </c>
      <c r="C103" s="11">
        <v>5.0999999999999996</v>
      </c>
      <c r="D103" s="11">
        <v>8.5</v>
      </c>
      <c r="E103" s="11">
        <v>3.22</v>
      </c>
    </row>
    <row r="104" spans="1:5">
      <c r="A104" s="11">
        <v>7.87</v>
      </c>
      <c r="B104" s="11">
        <v>8.06</v>
      </c>
      <c r="C104" s="11">
        <v>4.9000000000000004</v>
      </c>
      <c r="D104" s="11">
        <v>7.73</v>
      </c>
      <c r="E104" s="11">
        <v>4.26</v>
      </c>
    </row>
  </sheetData>
  <mergeCells count="4">
    <mergeCell ref="A1:A3"/>
    <mergeCell ref="B1:E1"/>
    <mergeCell ref="B2:C3"/>
    <mergeCell ref="D2:E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259F-BBA7-B44D-A8C9-4BFB8CE4DB71}">
  <dimension ref="A1:E105"/>
  <sheetViews>
    <sheetView workbookViewId="0">
      <selection sqref="A1:A3"/>
    </sheetView>
  </sheetViews>
  <sheetFormatPr baseColWidth="10" defaultRowHeight="15.75"/>
  <cols>
    <col min="1" max="1" width="20" style="19" customWidth="1"/>
    <col min="2" max="5" width="10.5" style="19" customWidth="1"/>
  </cols>
  <sheetData>
    <row r="1" spans="1:5">
      <c r="A1" s="94" t="s">
        <v>34</v>
      </c>
      <c r="B1" s="82" t="s">
        <v>35</v>
      </c>
      <c r="C1" s="82"/>
      <c r="D1" s="82"/>
      <c r="E1" s="82"/>
    </row>
    <row r="2" spans="1:5">
      <c r="A2" s="94"/>
      <c r="B2" s="77" t="s">
        <v>30</v>
      </c>
      <c r="C2" s="77"/>
      <c r="D2" s="77" t="s">
        <v>31</v>
      </c>
      <c r="E2" s="77"/>
    </row>
    <row r="3" spans="1:5">
      <c r="A3" s="94"/>
      <c r="B3" s="77"/>
      <c r="C3" s="77"/>
      <c r="D3" s="77"/>
      <c r="E3" s="77"/>
    </row>
    <row r="4" spans="1:5">
      <c r="A4" s="16" t="s">
        <v>6</v>
      </c>
      <c r="B4" s="17" t="s">
        <v>11</v>
      </c>
      <c r="C4" s="17" t="s">
        <v>12</v>
      </c>
      <c r="D4" s="18" t="s">
        <v>11</v>
      </c>
      <c r="E4" s="17" t="s">
        <v>12</v>
      </c>
    </row>
    <row r="5" spans="1:5">
      <c r="A5" s="15">
        <v>4.93</v>
      </c>
      <c r="B5" s="15">
        <v>5.3</v>
      </c>
      <c r="C5" s="15">
        <v>3.53</v>
      </c>
      <c r="D5" s="15">
        <v>5.36</v>
      </c>
      <c r="E5" s="15">
        <v>3.47</v>
      </c>
    </row>
    <row r="6" spans="1:5">
      <c r="A6" s="15">
        <v>4.97</v>
      </c>
      <c r="B6" s="15">
        <v>4.08</v>
      </c>
      <c r="C6" s="15">
        <v>4.6900000000000004</v>
      </c>
      <c r="D6" s="15">
        <v>3.08</v>
      </c>
      <c r="E6" s="15">
        <v>3.05</v>
      </c>
    </row>
    <row r="7" spans="1:5">
      <c r="A7" s="15">
        <v>3.59</v>
      </c>
      <c r="B7" s="15">
        <v>6.07</v>
      </c>
      <c r="C7" s="15">
        <v>2.85</v>
      </c>
      <c r="D7" s="15">
        <v>7.77</v>
      </c>
      <c r="E7" s="15">
        <v>3.64</v>
      </c>
    </row>
    <row r="8" spans="1:5">
      <c r="A8" s="15">
        <v>3.99</v>
      </c>
      <c r="B8" s="15">
        <v>4.93</v>
      </c>
      <c r="C8" s="15">
        <v>1.9</v>
      </c>
      <c r="D8" s="15">
        <v>5.99</v>
      </c>
      <c r="E8" s="15">
        <v>3.05</v>
      </c>
    </row>
    <row r="9" spans="1:5">
      <c r="A9" s="15">
        <v>4.8</v>
      </c>
      <c r="B9" s="15">
        <v>3.51</v>
      </c>
      <c r="C9" s="15">
        <v>2.79</v>
      </c>
      <c r="D9" s="15">
        <v>4.3099999999999996</v>
      </c>
      <c r="E9" s="15">
        <v>3.49</v>
      </c>
    </row>
    <row r="10" spans="1:5">
      <c r="A10" s="15">
        <v>4.88</v>
      </c>
      <c r="B10" s="15">
        <v>5.19</v>
      </c>
      <c r="C10" s="15">
        <v>3.19</v>
      </c>
      <c r="D10" s="15">
        <v>5.3</v>
      </c>
      <c r="E10" s="15">
        <v>4.6900000000000004</v>
      </c>
    </row>
    <row r="11" spans="1:5">
      <c r="A11" s="15">
        <v>4.93</v>
      </c>
      <c r="B11" s="15">
        <v>5.47</v>
      </c>
      <c r="C11" s="15">
        <v>6.26</v>
      </c>
      <c r="D11" s="15">
        <v>4.5599999999999996</v>
      </c>
      <c r="E11" s="15">
        <v>5.57</v>
      </c>
    </row>
    <row r="12" spans="1:5">
      <c r="A12" s="15">
        <v>3.58</v>
      </c>
      <c r="B12" s="15">
        <v>4.08</v>
      </c>
      <c r="C12" s="15">
        <v>5.24</v>
      </c>
      <c r="D12" s="15">
        <v>5.07</v>
      </c>
      <c r="E12" s="15">
        <v>3.47</v>
      </c>
    </row>
    <row r="13" spans="1:5">
      <c r="A13" s="15">
        <v>4.6900000000000004</v>
      </c>
      <c r="B13" s="15">
        <v>5.46</v>
      </c>
      <c r="C13" s="15">
        <v>6.38</v>
      </c>
      <c r="D13" s="15">
        <v>4.88</v>
      </c>
      <c r="E13" s="15">
        <v>2.48</v>
      </c>
    </row>
    <row r="14" spans="1:5">
      <c r="A14" s="15">
        <v>4.0999999999999996</v>
      </c>
      <c r="B14" s="15">
        <v>5.1100000000000003</v>
      </c>
      <c r="C14" s="15">
        <v>1.71</v>
      </c>
      <c r="D14" s="15">
        <v>4.53</v>
      </c>
      <c r="E14" s="15">
        <v>3.32</v>
      </c>
    </row>
    <row r="15" spans="1:5">
      <c r="A15" s="15">
        <v>4.95</v>
      </c>
      <c r="B15" s="15">
        <v>5.71</v>
      </c>
      <c r="C15" s="15">
        <v>3.59</v>
      </c>
      <c r="D15" s="15">
        <v>3.8</v>
      </c>
      <c r="E15" s="15">
        <v>3.84</v>
      </c>
    </row>
    <row r="16" spans="1:5">
      <c r="A16" s="15">
        <v>3.43</v>
      </c>
      <c r="B16" s="15">
        <v>4.88</v>
      </c>
      <c r="C16" s="15">
        <v>2.1</v>
      </c>
      <c r="D16" s="15">
        <v>4.91</v>
      </c>
      <c r="E16" s="15">
        <v>4.32</v>
      </c>
    </row>
    <row r="17" spans="1:5">
      <c r="A17" s="15">
        <v>5.66</v>
      </c>
      <c r="B17" s="15">
        <v>5.7</v>
      </c>
      <c r="C17" s="15">
        <v>2.76</v>
      </c>
      <c r="D17" s="15">
        <v>3.81</v>
      </c>
      <c r="E17" s="15">
        <v>2.74</v>
      </c>
    </row>
    <row r="18" spans="1:5">
      <c r="A18" s="15">
        <v>3.5</v>
      </c>
      <c r="B18" s="15">
        <v>5.8</v>
      </c>
      <c r="C18" s="15">
        <v>2.98</v>
      </c>
      <c r="D18" s="15">
        <v>4.6900000000000004</v>
      </c>
      <c r="E18" s="15">
        <v>2.94</v>
      </c>
    </row>
    <row r="19" spans="1:5">
      <c r="A19" s="15">
        <v>5.35</v>
      </c>
      <c r="B19" s="15">
        <v>5.45</v>
      </c>
      <c r="C19" s="15">
        <v>2.27</v>
      </c>
      <c r="D19" s="15">
        <v>5.98</v>
      </c>
      <c r="E19" s="15">
        <v>0.74999000000000005</v>
      </c>
    </row>
    <row r="20" spans="1:5">
      <c r="A20" s="15">
        <v>5.71</v>
      </c>
      <c r="B20" s="15">
        <v>7.09</v>
      </c>
      <c r="C20" s="15">
        <v>3.85</v>
      </c>
      <c r="D20" s="15">
        <v>5.24</v>
      </c>
      <c r="E20" s="15">
        <v>4.83</v>
      </c>
    </row>
    <row r="21" spans="1:5">
      <c r="A21" s="15">
        <v>4.7</v>
      </c>
      <c r="B21" s="15">
        <v>4.38</v>
      </c>
      <c r="C21" s="15">
        <v>3.24</v>
      </c>
      <c r="D21" s="15">
        <v>3.76</v>
      </c>
      <c r="E21" s="15">
        <v>2.96</v>
      </c>
    </row>
    <row r="22" spans="1:5">
      <c r="A22" s="15">
        <v>4.01</v>
      </c>
      <c r="B22" s="15">
        <v>6.41</v>
      </c>
      <c r="C22" s="15">
        <v>5.8</v>
      </c>
      <c r="D22" s="15">
        <v>4.74</v>
      </c>
      <c r="E22" s="15">
        <v>2.7</v>
      </c>
    </row>
    <row r="23" spans="1:5">
      <c r="A23" s="15">
        <v>5.0599999999999996</v>
      </c>
      <c r="B23" s="15">
        <v>3.14</v>
      </c>
      <c r="C23" s="15">
        <v>3.4</v>
      </c>
      <c r="D23" s="15">
        <v>4.33</v>
      </c>
      <c r="E23" s="15">
        <v>2.98</v>
      </c>
    </row>
    <row r="24" spans="1:5">
      <c r="A24" s="15">
        <v>4.1399999999999997</v>
      </c>
      <c r="B24" s="15">
        <v>5.77</v>
      </c>
      <c r="C24" s="15">
        <v>3.12</v>
      </c>
      <c r="D24" s="15">
        <v>5.99</v>
      </c>
      <c r="E24" s="15">
        <v>2.97</v>
      </c>
    </row>
    <row r="25" spans="1:5">
      <c r="A25" s="15">
        <v>5.57</v>
      </c>
      <c r="B25" s="15">
        <v>5.5</v>
      </c>
      <c r="C25" s="15">
        <v>2.15</v>
      </c>
      <c r="D25" s="15">
        <v>5.74</v>
      </c>
      <c r="E25" s="15">
        <v>4.68</v>
      </c>
    </row>
    <row r="26" spans="1:5">
      <c r="A26" s="15">
        <v>5.5</v>
      </c>
      <c r="B26" s="15">
        <v>5.18</v>
      </c>
      <c r="C26" s="15">
        <v>4.0199999999999996</v>
      </c>
      <c r="D26" s="15">
        <v>3.43</v>
      </c>
      <c r="E26" s="15">
        <v>4.1399999999999997</v>
      </c>
    </row>
    <row r="27" spans="1:5">
      <c r="A27" s="15">
        <v>3.49</v>
      </c>
      <c r="B27" s="15">
        <v>4.71</v>
      </c>
      <c r="C27" s="15">
        <v>3.08</v>
      </c>
      <c r="D27" s="15">
        <v>5.55</v>
      </c>
      <c r="E27" s="15">
        <v>1.33</v>
      </c>
    </row>
    <row r="28" spans="1:5">
      <c r="A28" s="15">
        <v>4.79</v>
      </c>
      <c r="B28" s="15">
        <v>5.0999999999999996</v>
      </c>
      <c r="C28" s="15">
        <v>1.88</v>
      </c>
      <c r="D28" s="15">
        <v>5.89</v>
      </c>
      <c r="E28" s="15">
        <v>3.14</v>
      </c>
    </row>
    <row r="29" spans="1:5">
      <c r="A29" s="15">
        <v>3.87</v>
      </c>
      <c r="B29" s="15">
        <v>5.72</v>
      </c>
      <c r="C29" s="15">
        <v>2.15</v>
      </c>
      <c r="D29" s="15">
        <v>4.45</v>
      </c>
      <c r="E29" s="15">
        <v>1.27</v>
      </c>
    </row>
    <row r="30" spans="1:5">
      <c r="A30" s="15">
        <v>3.12</v>
      </c>
      <c r="B30" s="15">
        <v>5.22</v>
      </c>
      <c r="C30" s="15">
        <v>4.6500000000000004</v>
      </c>
      <c r="D30" s="15">
        <v>5.32</v>
      </c>
      <c r="E30" s="15">
        <v>2.0499999999999998</v>
      </c>
    </row>
    <row r="31" spans="1:5">
      <c r="A31" s="15">
        <v>3.83</v>
      </c>
      <c r="B31" s="15">
        <v>3.86</v>
      </c>
      <c r="C31" s="15">
        <v>4.34</v>
      </c>
      <c r="D31" s="15">
        <v>3.72</v>
      </c>
      <c r="E31" s="15">
        <v>2.2999999999999998</v>
      </c>
    </row>
    <row r="32" spans="1:5">
      <c r="A32" s="15">
        <v>4.8</v>
      </c>
      <c r="B32" s="15">
        <v>3.58</v>
      </c>
      <c r="C32" s="15">
        <v>2.0499999999999998</v>
      </c>
      <c r="D32" s="15">
        <v>4.83</v>
      </c>
      <c r="E32" s="15">
        <v>0.55755999999999994</v>
      </c>
    </row>
    <row r="33" spans="1:5">
      <c r="A33" s="15">
        <v>4.08</v>
      </c>
      <c r="B33" s="15">
        <v>4.26</v>
      </c>
      <c r="C33" s="15">
        <v>2.61</v>
      </c>
      <c r="D33" s="15">
        <v>6.43</v>
      </c>
      <c r="E33" s="15">
        <v>3.24</v>
      </c>
    </row>
    <row r="34" spans="1:5">
      <c r="A34" s="15">
        <v>4.45</v>
      </c>
      <c r="B34" s="15">
        <v>7.17</v>
      </c>
      <c r="C34" s="15">
        <v>4.1900000000000004</v>
      </c>
      <c r="D34" s="15">
        <v>5.23</v>
      </c>
      <c r="E34" s="15">
        <v>2.0499999999999998</v>
      </c>
    </row>
    <row r="35" spans="1:5">
      <c r="A35" s="15">
        <v>4.25</v>
      </c>
      <c r="B35" s="15">
        <v>5.59</v>
      </c>
      <c r="C35" s="15">
        <v>5.42</v>
      </c>
      <c r="D35" s="15">
        <v>3.77</v>
      </c>
      <c r="E35" s="15">
        <v>3.25</v>
      </c>
    </row>
    <row r="36" spans="1:5">
      <c r="A36" s="15">
        <v>4.34</v>
      </c>
      <c r="B36" s="15">
        <v>4.54</v>
      </c>
      <c r="C36" s="15">
        <v>5.54</v>
      </c>
      <c r="D36" s="15">
        <v>4.96</v>
      </c>
      <c r="E36" s="15">
        <v>1.67</v>
      </c>
    </row>
    <row r="37" spans="1:5">
      <c r="A37" s="15">
        <v>5.52</v>
      </c>
      <c r="B37" s="15">
        <v>4.84</v>
      </c>
      <c r="C37" s="15">
        <v>3.17</v>
      </c>
      <c r="D37" s="15">
        <v>4.99</v>
      </c>
      <c r="E37" s="15">
        <v>3.81</v>
      </c>
    </row>
    <row r="38" spans="1:5">
      <c r="A38" s="15">
        <v>4.3600000000000003</v>
      </c>
      <c r="B38" s="15">
        <v>3.17</v>
      </c>
      <c r="C38" s="15">
        <v>2.46</v>
      </c>
      <c r="D38" s="15">
        <v>7.82</v>
      </c>
      <c r="E38" s="15">
        <v>4.08</v>
      </c>
    </row>
    <row r="39" spans="1:5">
      <c r="A39" s="15">
        <v>3.58</v>
      </c>
      <c r="B39" s="15">
        <v>4.74</v>
      </c>
      <c r="C39" s="15">
        <v>2.66</v>
      </c>
      <c r="D39" s="15">
        <v>5.34</v>
      </c>
      <c r="E39" s="15">
        <v>2.77</v>
      </c>
    </row>
    <row r="40" spans="1:5">
      <c r="A40" s="15">
        <v>4.79</v>
      </c>
      <c r="B40" s="15">
        <v>6.61</v>
      </c>
      <c r="C40" s="15">
        <v>1.88</v>
      </c>
      <c r="D40" s="15">
        <v>5.69</v>
      </c>
      <c r="E40" s="15">
        <v>2.74</v>
      </c>
    </row>
    <row r="41" spans="1:5">
      <c r="A41" s="15">
        <v>5.47</v>
      </c>
      <c r="B41" s="15">
        <v>4.49</v>
      </c>
      <c r="C41" s="15">
        <v>1.39</v>
      </c>
      <c r="D41" s="15">
        <v>5.27</v>
      </c>
      <c r="E41" s="15">
        <v>2.57</v>
      </c>
    </row>
    <row r="42" spans="1:5">
      <c r="A42" s="15">
        <v>5.51</v>
      </c>
      <c r="B42" s="15">
        <v>4.0199999999999996</v>
      </c>
      <c r="C42" s="15">
        <v>4.08</v>
      </c>
      <c r="D42" s="15">
        <v>5.07</v>
      </c>
      <c r="E42" s="15">
        <v>3.14</v>
      </c>
    </row>
    <row r="43" spans="1:5">
      <c r="A43" s="15">
        <v>5.46</v>
      </c>
      <c r="B43" s="15">
        <v>4.8</v>
      </c>
      <c r="C43" s="15">
        <v>5.55</v>
      </c>
      <c r="D43" s="15">
        <v>4.22</v>
      </c>
      <c r="E43" s="15">
        <v>2.82</v>
      </c>
    </row>
    <row r="44" spans="1:5">
      <c r="A44" s="15">
        <v>3.75</v>
      </c>
      <c r="B44" s="15">
        <v>6.23</v>
      </c>
      <c r="C44" s="15">
        <v>3.77</v>
      </c>
      <c r="D44" s="15">
        <v>5.48</v>
      </c>
      <c r="E44" s="15">
        <v>2.89</v>
      </c>
    </row>
    <row r="45" spans="1:5">
      <c r="A45" s="15">
        <v>5.08</v>
      </c>
      <c r="B45" s="15">
        <v>4.8899999999999997</v>
      </c>
      <c r="C45" s="15">
        <v>3.94</v>
      </c>
      <c r="D45" s="15">
        <v>5.2</v>
      </c>
      <c r="E45" s="15">
        <v>1.05</v>
      </c>
    </row>
    <row r="46" spans="1:5">
      <c r="A46" s="15">
        <v>4.3600000000000003</v>
      </c>
      <c r="B46" s="15">
        <v>4.1900000000000004</v>
      </c>
      <c r="C46" s="15">
        <v>4.3099999999999996</v>
      </c>
      <c r="D46" s="15">
        <v>6.22</v>
      </c>
      <c r="E46" s="15">
        <v>3.2</v>
      </c>
    </row>
    <row r="47" spans="1:5">
      <c r="A47" s="15">
        <v>4.58</v>
      </c>
      <c r="B47" s="15">
        <v>6.14</v>
      </c>
      <c r="C47" s="15">
        <v>4.37</v>
      </c>
      <c r="D47" s="15">
        <v>5.08</v>
      </c>
      <c r="E47" s="15">
        <v>2.98</v>
      </c>
    </row>
    <row r="48" spans="1:5">
      <c r="A48" s="15">
        <v>3.64</v>
      </c>
      <c r="B48" s="15">
        <v>4.3600000000000003</v>
      </c>
      <c r="C48" s="15">
        <v>2.5299999999999998</v>
      </c>
      <c r="D48" s="15">
        <v>3.59</v>
      </c>
      <c r="E48" s="15">
        <v>3.49</v>
      </c>
    </row>
    <row r="49" spans="1:5">
      <c r="A49" s="15">
        <v>4.8499999999999996</v>
      </c>
      <c r="B49" s="15">
        <v>5.32</v>
      </c>
      <c r="C49" s="15">
        <v>3.24</v>
      </c>
      <c r="D49" s="15">
        <v>5.39</v>
      </c>
      <c r="E49" s="15">
        <v>3.32</v>
      </c>
    </row>
    <row r="50" spans="1:5">
      <c r="A50" s="15">
        <v>4.21</v>
      </c>
      <c r="B50" s="15">
        <v>4.41</v>
      </c>
      <c r="C50" s="15">
        <v>3</v>
      </c>
      <c r="D50" s="15">
        <v>3.81</v>
      </c>
      <c r="E50" s="15">
        <v>2.02</v>
      </c>
    </row>
    <row r="51" spans="1:5">
      <c r="A51" s="15">
        <v>3.58</v>
      </c>
      <c r="B51" s="15">
        <v>2.77</v>
      </c>
      <c r="C51" s="15">
        <v>2.2599999999999998</v>
      </c>
      <c r="D51" s="15">
        <v>6.15</v>
      </c>
      <c r="E51" s="15">
        <v>4.8099999999999996</v>
      </c>
    </row>
    <row r="52" spans="1:5">
      <c r="A52" s="15">
        <v>4.6500000000000004</v>
      </c>
      <c r="B52" s="15">
        <v>5.27</v>
      </c>
      <c r="C52" s="15">
        <v>2.65</v>
      </c>
      <c r="D52" s="15">
        <v>5.54</v>
      </c>
      <c r="E52" s="15">
        <v>4.6900000000000004</v>
      </c>
    </row>
    <row r="53" spans="1:5">
      <c r="A53" s="15">
        <v>4.97</v>
      </c>
      <c r="B53" s="15">
        <v>5.82</v>
      </c>
      <c r="C53" s="15">
        <v>2.93</v>
      </c>
      <c r="D53" s="15">
        <v>5.0599999999999996</v>
      </c>
      <c r="E53" s="15">
        <v>3.12</v>
      </c>
    </row>
    <row r="54" spans="1:5">
      <c r="A54" s="15">
        <v>4.0999999999999996</v>
      </c>
      <c r="B54" s="15">
        <v>3.92</v>
      </c>
      <c r="C54" s="15">
        <v>2.02</v>
      </c>
      <c r="D54" s="15">
        <v>4.8099999999999996</v>
      </c>
      <c r="E54" s="15">
        <v>2.91</v>
      </c>
    </row>
    <row r="55" spans="1:5">
      <c r="A55" s="15">
        <v>5.96</v>
      </c>
      <c r="B55" s="15">
        <v>5.13</v>
      </c>
      <c r="C55" s="15">
        <v>6.53</v>
      </c>
      <c r="D55" s="15">
        <v>5.23</v>
      </c>
      <c r="E55" s="15">
        <v>3.08</v>
      </c>
    </row>
    <row r="56" spans="1:5">
      <c r="A56" s="15">
        <v>5.94</v>
      </c>
      <c r="B56" s="15">
        <v>5.37</v>
      </c>
      <c r="C56" s="15">
        <v>3.5</v>
      </c>
      <c r="D56" s="15">
        <v>5.31</v>
      </c>
      <c r="E56" s="15">
        <v>3.12</v>
      </c>
    </row>
    <row r="57" spans="1:5">
      <c r="A57" s="15">
        <v>5.35</v>
      </c>
      <c r="B57" s="15">
        <v>5.03</v>
      </c>
      <c r="C57" s="15">
        <v>3.37</v>
      </c>
      <c r="D57" s="15">
        <v>3.97</v>
      </c>
      <c r="E57" s="15">
        <v>3.32</v>
      </c>
    </row>
    <row r="58" spans="1:5">
      <c r="A58" s="15">
        <v>5.51</v>
      </c>
      <c r="B58" s="15">
        <v>6.46</v>
      </c>
      <c r="C58" s="15">
        <v>4.8899999999999997</v>
      </c>
      <c r="D58" s="15">
        <v>7.17</v>
      </c>
      <c r="E58" s="15">
        <v>2.23</v>
      </c>
    </row>
    <row r="59" spans="1:5">
      <c r="A59" s="15">
        <v>5.27</v>
      </c>
      <c r="B59" s="15">
        <v>3.35</v>
      </c>
      <c r="C59" s="15">
        <v>2.4500000000000002</v>
      </c>
      <c r="D59" s="15">
        <v>5.62</v>
      </c>
      <c r="E59" s="15">
        <v>2.2599999999999998</v>
      </c>
    </row>
    <row r="60" spans="1:5">
      <c r="A60" s="15">
        <v>5.34</v>
      </c>
      <c r="B60" s="15">
        <v>4.32</v>
      </c>
      <c r="C60" s="15">
        <v>2.79</v>
      </c>
      <c r="D60" s="15">
        <v>3.92</v>
      </c>
      <c r="E60" s="15">
        <v>3.12</v>
      </c>
    </row>
    <row r="61" spans="1:5">
      <c r="A61" s="15">
        <v>5.57</v>
      </c>
      <c r="B61" s="15">
        <v>3.14</v>
      </c>
      <c r="C61" s="15">
        <v>2.76</v>
      </c>
      <c r="D61" s="15">
        <v>4.5199999999999996</v>
      </c>
      <c r="E61" s="15">
        <v>2.4500000000000002</v>
      </c>
    </row>
    <row r="62" spans="1:5">
      <c r="A62" s="15">
        <v>5.0599999999999996</v>
      </c>
      <c r="B62" s="15">
        <v>3.84</v>
      </c>
      <c r="C62" s="15">
        <v>4.1900000000000004</v>
      </c>
      <c r="D62" s="15">
        <v>5.55</v>
      </c>
      <c r="E62" s="15">
        <v>4.13</v>
      </c>
    </row>
    <row r="63" spans="1:5">
      <c r="A63" s="15">
        <v>4.6900000000000004</v>
      </c>
      <c r="B63" s="15">
        <v>5.0599999999999996</v>
      </c>
      <c r="C63" s="15">
        <v>2.93</v>
      </c>
      <c r="D63" s="15">
        <v>5.76</v>
      </c>
      <c r="E63" s="15">
        <v>3.57</v>
      </c>
    </row>
    <row r="64" spans="1:5">
      <c r="A64" s="15">
        <v>6.28</v>
      </c>
      <c r="B64" s="15">
        <v>6.24</v>
      </c>
      <c r="C64" s="15">
        <v>2.76</v>
      </c>
      <c r="D64" s="15">
        <v>3.49</v>
      </c>
      <c r="E64" s="15">
        <v>2.4500000000000002</v>
      </c>
    </row>
    <row r="65" spans="1:5">
      <c r="A65" s="15">
        <v>6.58</v>
      </c>
      <c r="B65" s="15">
        <v>3.83</v>
      </c>
      <c r="C65" s="15">
        <v>3.75</v>
      </c>
      <c r="D65" s="15">
        <v>7.53</v>
      </c>
      <c r="E65" s="15">
        <v>1.67</v>
      </c>
    </row>
    <row r="66" spans="1:5">
      <c r="A66" s="15">
        <v>3.9</v>
      </c>
      <c r="B66" s="15">
        <v>5.69</v>
      </c>
      <c r="C66" s="15">
        <v>3.42</v>
      </c>
      <c r="D66" s="15">
        <v>6.06</v>
      </c>
      <c r="E66" s="15">
        <v>2.23</v>
      </c>
    </row>
    <row r="67" spans="1:5">
      <c r="A67" s="15">
        <v>5.29</v>
      </c>
      <c r="B67" s="15">
        <v>4.3600000000000003</v>
      </c>
      <c r="C67" s="15">
        <v>4.9800000000000004</v>
      </c>
      <c r="D67" s="15">
        <v>3.8</v>
      </c>
      <c r="E67" s="15">
        <v>3.9</v>
      </c>
    </row>
    <row r="68" spans="1:5">
      <c r="A68" s="15">
        <v>3.35</v>
      </c>
      <c r="B68" s="15">
        <v>6.55</v>
      </c>
      <c r="C68" s="15">
        <v>4.72</v>
      </c>
      <c r="D68" s="15">
        <v>5.31</v>
      </c>
      <c r="E68" s="15">
        <v>5.1100000000000003</v>
      </c>
    </row>
    <row r="69" spans="1:5">
      <c r="A69" s="15">
        <v>4.17</v>
      </c>
      <c r="B69" s="15">
        <v>4</v>
      </c>
      <c r="C69" s="15">
        <v>2.5</v>
      </c>
      <c r="D69" s="15">
        <v>6.46</v>
      </c>
      <c r="E69" s="15">
        <v>2.65</v>
      </c>
    </row>
    <row r="70" spans="1:5">
      <c r="A70" s="15">
        <v>4.1900000000000004</v>
      </c>
      <c r="B70" s="15">
        <v>4.8600000000000003</v>
      </c>
      <c r="C70" s="15">
        <v>3.67</v>
      </c>
      <c r="D70" s="15">
        <v>4.3600000000000003</v>
      </c>
      <c r="E70" s="15">
        <v>1.45</v>
      </c>
    </row>
    <row r="71" spans="1:5">
      <c r="A71" s="15">
        <v>3.18</v>
      </c>
      <c r="B71" s="15">
        <v>6.19</v>
      </c>
      <c r="C71" s="15">
        <v>3.93</v>
      </c>
      <c r="D71" s="15">
        <v>5.2</v>
      </c>
      <c r="E71" s="15">
        <v>3.35</v>
      </c>
    </row>
    <row r="72" spans="1:5">
      <c r="A72" s="15">
        <v>6.91</v>
      </c>
      <c r="B72" s="15">
        <v>5.81</v>
      </c>
      <c r="C72" s="15">
        <v>2.0099999999999998</v>
      </c>
      <c r="D72" s="15">
        <v>4.88</v>
      </c>
      <c r="E72" s="15">
        <v>2.2999999999999998</v>
      </c>
    </row>
    <row r="73" spans="1:5">
      <c r="A73" s="15">
        <v>3</v>
      </c>
      <c r="B73" s="15">
        <v>4.58</v>
      </c>
      <c r="C73" s="15">
        <v>3.26</v>
      </c>
      <c r="D73" s="15">
        <v>6.4</v>
      </c>
      <c r="E73" s="15">
        <v>3.47</v>
      </c>
    </row>
    <row r="74" spans="1:5">
      <c r="A74" s="15">
        <v>6.22</v>
      </c>
      <c r="B74" s="15">
        <v>4.74</v>
      </c>
      <c r="C74" s="15">
        <v>2.67</v>
      </c>
      <c r="D74" s="15">
        <v>5.86</v>
      </c>
      <c r="E74" s="15">
        <v>4.7</v>
      </c>
    </row>
    <row r="75" spans="1:5">
      <c r="A75" s="15">
        <v>4.4000000000000004</v>
      </c>
      <c r="B75" s="15">
        <v>5.13</v>
      </c>
      <c r="C75" s="15">
        <v>2.59</v>
      </c>
      <c r="D75" s="15">
        <v>4.1399999999999997</v>
      </c>
      <c r="E75" s="15">
        <v>4.42</v>
      </c>
    </row>
    <row r="76" spans="1:5">
      <c r="A76" s="15">
        <v>6.79</v>
      </c>
      <c r="B76" s="15">
        <v>4.08</v>
      </c>
      <c r="C76" s="15">
        <v>3.44</v>
      </c>
      <c r="D76" s="15">
        <v>3.53</v>
      </c>
      <c r="E76" s="15">
        <v>2.79</v>
      </c>
    </row>
    <row r="77" spans="1:5">
      <c r="A77" s="15">
        <v>4.45</v>
      </c>
      <c r="B77" s="15">
        <v>5.79</v>
      </c>
      <c r="C77" s="15">
        <v>1.92</v>
      </c>
      <c r="D77" s="15">
        <v>4.1900000000000004</v>
      </c>
      <c r="E77" s="15">
        <v>2.13</v>
      </c>
    </row>
    <row r="78" spans="1:5">
      <c r="A78" s="15">
        <v>4.3099999999999996</v>
      </c>
      <c r="B78" s="15">
        <v>4.18</v>
      </c>
      <c r="C78" s="15">
        <v>2.2599999999999998</v>
      </c>
      <c r="D78" s="15">
        <v>5.14</v>
      </c>
      <c r="E78" s="15">
        <v>3.28</v>
      </c>
    </row>
    <row r="79" spans="1:5">
      <c r="A79" s="15">
        <v>6.29</v>
      </c>
      <c r="B79" s="15">
        <v>4.1900000000000004</v>
      </c>
      <c r="C79" s="15">
        <v>5.0599999999999996</v>
      </c>
      <c r="D79" s="15">
        <v>5.18</v>
      </c>
      <c r="E79" s="15">
        <v>4.1500000000000004</v>
      </c>
    </row>
    <row r="80" spans="1:5">
      <c r="A80" s="15">
        <v>5.44</v>
      </c>
      <c r="B80" s="15">
        <v>4.55</v>
      </c>
      <c r="C80" s="15">
        <v>3.97</v>
      </c>
      <c r="D80" s="15">
        <v>5.03</v>
      </c>
      <c r="E80" s="15">
        <v>1.48</v>
      </c>
    </row>
    <row r="81" spans="1:5">
      <c r="A81" s="15">
        <v>4.4800000000000004</v>
      </c>
      <c r="B81" s="15">
        <v>4.58</v>
      </c>
      <c r="C81" s="15">
        <v>3.15</v>
      </c>
      <c r="D81" s="15">
        <v>4.6500000000000004</v>
      </c>
      <c r="E81" s="15">
        <v>0.96287</v>
      </c>
    </row>
    <row r="82" spans="1:5">
      <c r="A82" s="15">
        <v>5.75</v>
      </c>
      <c r="B82" s="15">
        <v>4.7300000000000004</v>
      </c>
      <c r="C82" s="15">
        <v>4.51</v>
      </c>
      <c r="D82" s="15">
        <v>7.78</v>
      </c>
      <c r="E82" s="15">
        <v>2.35</v>
      </c>
    </row>
    <row r="83" spans="1:5">
      <c r="A83" s="15">
        <v>7.59</v>
      </c>
      <c r="B83" s="15">
        <v>4.58</v>
      </c>
      <c r="C83" s="15">
        <v>5.66</v>
      </c>
      <c r="D83" s="15">
        <v>4.0999999999999996</v>
      </c>
      <c r="E83" s="15">
        <v>4.25</v>
      </c>
    </row>
    <row r="84" spans="1:5">
      <c r="A84" s="15">
        <v>7.06</v>
      </c>
      <c r="B84" s="15">
        <v>4.4400000000000004</v>
      </c>
      <c r="C84" s="15">
        <v>2.96</v>
      </c>
      <c r="D84" s="15">
        <v>4.13</v>
      </c>
      <c r="E84" s="15">
        <v>4.41</v>
      </c>
    </row>
    <row r="85" spans="1:5">
      <c r="A85" s="15">
        <v>6.57</v>
      </c>
      <c r="B85" s="15">
        <v>5.8</v>
      </c>
      <c r="C85" s="15">
        <v>2.1800000000000002</v>
      </c>
      <c r="D85" s="15">
        <v>7.19</v>
      </c>
      <c r="E85" s="15">
        <v>2.73</v>
      </c>
    </row>
    <row r="86" spans="1:5">
      <c r="A86" s="15">
        <v>5.61</v>
      </c>
      <c r="B86" s="15">
        <v>5.51</v>
      </c>
      <c r="C86" s="15">
        <v>3.85</v>
      </c>
      <c r="D86" s="15">
        <v>5.66</v>
      </c>
      <c r="E86" s="15">
        <v>3.03</v>
      </c>
    </row>
    <row r="87" spans="1:5">
      <c r="A87" s="15">
        <v>6.16</v>
      </c>
      <c r="B87" s="15">
        <v>5.16</v>
      </c>
      <c r="C87" s="15">
        <v>2.64</v>
      </c>
      <c r="D87" s="15">
        <v>5.0599999999999996</v>
      </c>
      <c r="E87" s="15">
        <v>4.24</v>
      </c>
    </row>
    <row r="88" spans="1:5">
      <c r="A88" s="15">
        <v>5.84</v>
      </c>
      <c r="B88" s="15">
        <v>6.07</v>
      </c>
      <c r="C88" s="15">
        <v>2.67</v>
      </c>
      <c r="D88" s="15">
        <v>5.32</v>
      </c>
      <c r="E88" s="15">
        <v>2.98</v>
      </c>
    </row>
    <row r="89" spans="1:5">
      <c r="A89" s="15">
        <v>5.47</v>
      </c>
      <c r="B89" s="15">
        <v>4.8499999999999996</v>
      </c>
      <c r="C89" s="15">
        <v>2.81</v>
      </c>
      <c r="D89" s="15">
        <v>4.45</v>
      </c>
      <c r="E89" s="15">
        <v>2.94</v>
      </c>
    </row>
    <row r="90" spans="1:5">
      <c r="A90" s="15">
        <v>3.17</v>
      </c>
      <c r="B90" s="15">
        <v>6.87</v>
      </c>
      <c r="C90" s="15">
        <v>2.79</v>
      </c>
      <c r="D90" s="15">
        <v>6.7</v>
      </c>
      <c r="E90" s="15">
        <v>2.44</v>
      </c>
    </row>
    <row r="91" spans="1:5">
      <c r="A91" s="15">
        <v>3.43</v>
      </c>
      <c r="B91" s="15">
        <v>5.8</v>
      </c>
      <c r="C91" s="15">
        <v>4.91</v>
      </c>
      <c r="D91" s="15">
        <v>5.8</v>
      </c>
      <c r="E91" s="15">
        <v>2.61</v>
      </c>
    </row>
    <row r="92" spans="1:5">
      <c r="A92" s="15">
        <v>3.23</v>
      </c>
      <c r="B92" s="15">
        <v>4.79</v>
      </c>
      <c r="C92" s="15">
        <v>3.11</v>
      </c>
      <c r="D92" s="15">
        <v>4.68</v>
      </c>
      <c r="E92" s="15">
        <v>3.38</v>
      </c>
    </row>
    <row r="93" spans="1:5">
      <c r="A93" s="15">
        <v>4.42</v>
      </c>
      <c r="B93" s="15">
        <v>5.03</v>
      </c>
      <c r="C93" s="15">
        <v>3.34</v>
      </c>
      <c r="D93" s="15">
        <v>6.55</v>
      </c>
      <c r="E93" s="15">
        <v>1.45</v>
      </c>
    </row>
    <row r="94" spans="1:5">
      <c r="A94" s="15">
        <v>5.25</v>
      </c>
      <c r="B94" s="15">
        <v>3.69</v>
      </c>
      <c r="C94" s="15">
        <v>2.4300000000000002</v>
      </c>
      <c r="D94" s="15">
        <v>6.05</v>
      </c>
      <c r="E94" s="15">
        <v>3.35</v>
      </c>
    </row>
    <row r="95" spans="1:5">
      <c r="A95" s="15">
        <v>5.68</v>
      </c>
      <c r="B95" s="15">
        <v>4.8</v>
      </c>
      <c r="C95" s="15">
        <v>3.84</v>
      </c>
      <c r="D95" s="15">
        <v>4.99</v>
      </c>
      <c r="E95" s="15">
        <v>4</v>
      </c>
    </row>
    <row r="96" spans="1:5">
      <c r="A96" s="15">
        <v>5.58</v>
      </c>
      <c r="B96" s="15">
        <v>3.37</v>
      </c>
      <c r="C96" s="15">
        <v>2.65</v>
      </c>
      <c r="D96" s="15">
        <v>4.2</v>
      </c>
      <c r="E96" s="15">
        <v>2.54</v>
      </c>
    </row>
    <row r="97" spans="1:5">
      <c r="A97" s="15">
        <v>5.75</v>
      </c>
      <c r="B97" s="15">
        <v>3.53</v>
      </c>
      <c r="C97" s="15">
        <v>3.23</v>
      </c>
      <c r="D97" s="15">
        <v>4.42</v>
      </c>
      <c r="E97" s="15">
        <v>5.91</v>
      </c>
    </row>
    <row r="98" spans="1:5">
      <c r="A98" s="15">
        <v>6.47</v>
      </c>
      <c r="B98" s="15">
        <v>5.46</v>
      </c>
      <c r="C98" s="15">
        <v>3.71</v>
      </c>
      <c r="D98" s="15">
        <v>5.79</v>
      </c>
      <c r="E98" s="15">
        <v>4.0599999999999996</v>
      </c>
    </row>
    <row r="99" spans="1:5">
      <c r="A99" s="15">
        <v>5.98</v>
      </c>
      <c r="B99" s="15">
        <v>5.52</v>
      </c>
      <c r="C99" s="15">
        <v>3.64</v>
      </c>
      <c r="D99" s="15">
        <v>3.85</v>
      </c>
      <c r="E99" s="15">
        <v>3.71</v>
      </c>
    </row>
    <row r="100" spans="1:5">
      <c r="A100" s="15">
        <v>6.13</v>
      </c>
      <c r="B100" s="15">
        <v>3.95</v>
      </c>
      <c r="C100" s="15">
        <v>3.47</v>
      </c>
      <c r="D100" s="15">
        <v>4.62</v>
      </c>
      <c r="E100" s="15">
        <v>4.25</v>
      </c>
    </row>
    <row r="101" spans="1:5">
      <c r="A101" s="15">
        <v>6.16</v>
      </c>
      <c r="B101" s="15">
        <v>4.82</v>
      </c>
      <c r="C101" s="15">
        <v>2.65</v>
      </c>
      <c r="D101" s="15">
        <v>5.68</v>
      </c>
      <c r="E101" s="15">
        <v>3.63</v>
      </c>
    </row>
    <row r="102" spans="1:5">
      <c r="A102" s="15">
        <v>4.01</v>
      </c>
      <c r="B102" s="15">
        <v>4.6399999999999997</v>
      </c>
      <c r="C102" s="15">
        <v>3.64</v>
      </c>
      <c r="D102" s="15">
        <v>7.3</v>
      </c>
      <c r="E102" s="15">
        <v>1.06</v>
      </c>
    </row>
    <row r="103" spans="1:5">
      <c r="A103" s="15">
        <v>5.88</v>
      </c>
      <c r="B103" s="15">
        <v>4.4000000000000004</v>
      </c>
      <c r="C103" s="15">
        <v>4.03</v>
      </c>
      <c r="D103" s="15">
        <v>3.14</v>
      </c>
      <c r="E103" s="15">
        <v>2.92</v>
      </c>
    </row>
    <row r="104" spans="1:5">
      <c r="A104" s="15">
        <v>4.66</v>
      </c>
      <c r="B104" s="15">
        <v>5.8</v>
      </c>
      <c r="C104" s="15">
        <v>4.07</v>
      </c>
      <c r="D104" s="15">
        <v>5.24</v>
      </c>
      <c r="E104" s="15">
        <v>3.5</v>
      </c>
    </row>
    <row r="105" spans="1:5">
      <c r="A105" s="15">
        <v>4.8899999999999997</v>
      </c>
      <c r="B105" s="15">
        <v>4.9400000000000004</v>
      </c>
      <c r="C105" s="15">
        <v>3.42</v>
      </c>
      <c r="D105" s="15">
        <v>5.13</v>
      </c>
      <c r="E105" s="15">
        <v>3.08</v>
      </c>
    </row>
  </sheetData>
  <mergeCells count="4">
    <mergeCell ref="A1:A3"/>
    <mergeCell ref="B1:E1"/>
    <mergeCell ref="B2:C3"/>
    <mergeCell ref="D2:E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2BD04-0A19-B04A-B6F9-D486AA363B07}">
  <dimension ref="A1:Q8"/>
  <sheetViews>
    <sheetView workbookViewId="0">
      <selection sqref="A1:E1"/>
    </sheetView>
  </sheetViews>
  <sheetFormatPr baseColWidth="10" defaultRowHeight="15.75"/>
  <cols>
    <col min="2" max="2" width="14.5" customWidth="1"/>
    <col min="5" max="5" width="10" customWidth="1"/>
    <col min="6" max="6" width="0.625" customWidth="1"/>
    <col min="8" max="8" width="14.375" customWidth="1"/>
    <col min="12" max="12" width="0.625" customWidth="1"/>
    <col min="14" max="14" width="13.875" customWidth="1"/>
  </cols>
  <sheetData>
    <row r="1" spans="1:17">
      <c r="A1" s="84" t="s">
        <v>135</v>
      </c>
      <c r="B1" s="84"/>
      <c r="C1" s="84"/>
      <c r="D1" s="84"/>
      <c r="E1" s="84"/>
      <c r="G1" s="84" t="s">
        <v>139</v>
      </c>
      <c r="H1" s="84"/>
      <c r="I1" s="84"/>
      <c r="J1" s="84"/>
      <c r="K1" s="84"/>
      <c r="M1" s="84" t="s">
        <v>140</v>
      </c>
      <c r="N1" s="84"/>
      <c r="O1" s="84"/>
      <c r="P1" s="84"/>
      <c r="Q1" s="84"/>
    </row>
    <row r="2" spans="1:17">
      <c r="B2" s="36" t="s">
        <v>136</v>
      </c>
      <c r="C2" s="36" t="s">
        <v>137</v>
      </c>
      <c r="D2" s="36" t="s">
        <v>138</v>
      </c>
      <c r="E2" s="36" t="s">
        <v>47</v>
      </c>
      <c r="H2" s="36" t="s">
        <v>136</v>
      </c>
      <c r="I2" s="36" t="s">
        <v>137</v>
      </c>
      <c r="J2" s="36" t="s">
        <v>138</v>
      </c>
      <c r="K2" s="36" t="s">
        <v>47</v>
      </c>
      <c r="N2" s="36" t="s">
        <v>136</v>
      </c>
      <c r="O2" s="36" t="s">
        <v>137</v>
      </c>
      <c r="P2" s="36" t="s">
        <v>138</v>
      </c>
      <c r="Q2" s="36" t="s">
        <v>47</v>
      </c>
    </row>
    <row r="3" spans="1:17">
      <c r="A3" s="33">
        <v>1</v>
      </c>
      <c r="B3">
        <v>21</v>
      </c>
      <c r="C3">
        <v>6</v>
      </c>
      <c r="D3">
        <v>3</v>
      </c>
      <c r="E3">
        <f>(B3+C3+D3)</f>
        <v>30</v>
      </c>
      <c r="G3" s="33">
        <v>1</v>
      </c>
      <c r="H3">
        <v>4</v>
      </c>
      <c r="I3">
        <v>2</v>
      </c>
      <c r="J3">
        <v>62</v>
      </c>
      <c r="K3">
        <f>(H3+I3+J3)</f>
        <v>68</v>
      </c>
      <c r="M3" s="33">
        <v>1</v>
      </c>
      <c r="N3">
        <v>1</v>
      </c>
      <c r="O3">
        <v>10</v>
      </c>
      <c r="P3">
        <v>40</v>
      </c>
      <c r="Q3">
        <f>(N3+O3+P3)</f>
        <v>51</v>
      </c>
    </row>
    <row r="4" spans="1:17">
      <c r="A4" s="33">
        <v>2</v>
      </c>
      <c r="B4">
        <v>13</v>
      </c>
      <c r="C4">
        <v>15</v>
      </c>
      <c r="D4">
        <v>1</v>
      </c>
      <c r="E4">
        <f t="shared" ref="E4:E5" si="0">(B4+C4+D4)</f>
        <v>29</v>
      </c>
      <c r="G4" s="33">
        <v>2</v>
      </c>
      <c r="H4">
        <v>1</v>
      </c>
      <c r="I4">
        <v>4</v>
      </c>
      <c r="J4">
        <v>62</v>
      </c>
      <c r="K4">
        <f t="shared" ref="K4:K8" si="1">(H4+I4+J4)</f>
        <v>67</v>
      </c>
      <c r="M4" s="33">
        <v>2</v>
      </c>
      <c r="N4">
        <v>4</v>
      </c>
      <c r="O4">
        <v>12</v>
      </c>
      <c r="P4">
        <v>31</v>
      </c>
      <c r="Q4">
        <f t="shared" ref="Q4:Q8" si="2">(N4+O4+P4)</f>
        <v>47</v>
      </c>
    </row>
    <row r="5" spans="1:17">
      <c r="A5" s="33">
        <v>3</v>
      </c>
      <c r="B5">
        <v>22</v>
      </c>
      <c r="C5">
        <v>11</v>
      </c>
      <c r="D5">
        <v>6</v>
      </c>
      <c r="E5">
        <f t="shared" si="0"/>
        <v>39</v>
      </c>
      <c r="G5" s="33">
        <v>3</v>
      </c>
      <c r="H5">
        <v>1</v>
      </c>
      <c r="I5">
        <v>2</v>
      </c>
      <c r="J5">
        <v>46</v>
      </c>
      <c r="K5">
        <f t="shared" si="1"/>
        <v>49</v>
      </c>
      <c r="M5" s="33">
        <v>3</v>
      </c>
      <c r="N5">
        <v>4</v>
      </c>
      <c r="O5">
        <v>13</v>
      </c>
      <c r="P5">
        <v>77</v>
      </c>
      <c r="Q5">
        <f t="shared" si="2"/>
        <v>94</v>
      </c>
    </row>
    <row r="6" spans="1:17">
      <c r="A6" s="33" t="s">
        <v>47</v>
      </c>
      <c r="B6">
        <f>(B3+B4+B5)</f>
        <v>56</v>
      </c>
      <c r="C6">
        <f t="shared" ref="C6:D6" si="3">(C3+C4+C5)</f>
        <v>32</v>
      </c>
      <c r="D6">
        <f t="shared" si="3"/>
        <v>10</v>
      </c>
      <c r="E6">
        <f>(B6+C6+D6)</f>
        <v>98</v>
      </c>
      <c r="G6" s="33">
        <v>4</v>
      </c>
      <c r="H6">
        <v>5</v>
      </c>
      <c r="I6">
        <v>4</v>
      </c>
      <c r="J6">
        <v>67</v>
      </c>
      <c r="K6">
        <f t="shared" si="1"/>
        <v>76</v>
      </c>
      <c r="M6" s="33">
        <v>4</v>
      </c>
      <c r="N6">
        <v>0</v>
      </c>
      <c r="O6">
        <v>13</v>
      </c>
      <c r="P6">
        <v>36</v>
      </c>
      <c r="Q6">
        <f t="shared" si="2"/>
        <v>49</v>
      </c>
    </row>
    <row r="7" spans="1:17">
      <c r="A7" s="33" t="s">
        <v>48</v>
      </c>
      <c r="B7">
        <f>(B6*100)/E6</f>
        <v>57.142857142857146</v>
      </c>
      <c r="C7">
        <f>(C6*100)/E6</f>
        <v>32.653061224489797</v>
      </c>
      <c r="D7">
        <f>(D6*100)/E6</f>
        <v>10.204081632653061</v>
      </c>
      <c r="E7">
        <f>(B7+C7+D7)</f>
        <v>100</v>
      </c>
      <c r="G7" s="33" t="s">
        <v>47</v>
      </c>
      <c r="H7">
        <f>(H3+H4+H5+H6)</f>
        <v>11</v>
      </c>
      <c r="I7">
        <f t="shared" ref="I7:J7" si="4">(I3+I4+I5+I6)</f>
        <v>12</v>
      </c>
      <c r="J7">
        <f t="shared" si="4"/>
        <v>237</v>
      </c>
      <c r="K7">
        <f t="shared" si="1"/>
        <v>260</v>
      </c>
      <c r="M7" s="33" t="s">
        <v>47</v>
      </c>
      <c r="N7">
        <f>(N3+N4+N5+N6)</f>
        <v>9</v>
      </c>
      <c r="O7">
        <f t="shared" ref="O7:P7" si="5">(O3+O4+O5+O6)</f>
        <v>48</v>
      </c>
      <c r="P7">
        <f t="shared" si="5"/>
        <v>184</v>
      </c>
      <c r="Q7">
        <f t="shared" si="2"/>
        <v>241</v>
      </c>
    </row>
    <row r="8" spans="1:17">
      <c r="G8" s="33" t="s">
        <v>48</v>
      </c>
      <c r="H8">
        <f>(H7*100)/K7</f>
        <v>4.2307692307692308</v>
      </c>
      <c r="I8">
        <f>(I7*100)/K7</f>
        <v>4.615384615384615</v>
      </c>
      <c r="J8">
        <f>(J7*100)/K7</f>
        <v>91.15384615384616</v>
      </c>
      <c r="K8">
        <f t="shared" si="1"/>
        <v>100</v>
      </c>
      <c r="M8" s="33" t="s">
        <v>48</v>
      </c>
      <c r="N8">
        <f>(N7*100)/Q7</f>
        <v>3.7344398340248963</v>
      </c>
      <c r="O8">
        <f>(O7*100)/Q7</f>
        <v>19.91701244813278</v>
      </c>
      <c r="P8">
        <f>(P7*100)/Q7</f>
        <v>76.348547717842322</v>
      </c>
      <c r="Q8">
        <f t="shared" si="2"/>
        <v>100</v>
      </c>
    </row>
  </sheetData>
  <mergeCells count="3">
    <mergeCell ref="A1:E1"/>
    <mergeCell ref="G1:K1"/>
    <mergeCell ref="M1:Q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E69AE-EE60-894B-8A79-6A91F58599F7}">
  <dimension ref="A1:C102"/>
  <sheetViews>
    <sheetView workbookViewId="0">
      <selection sqref="A1:C1"/>
    </sheetView>
  </sheetViews>
  <sheetFormatPr baseColWidth="10" defaultRowHeight="15.75"/>
  <cols>
    <col min="1" max="1" width="17.125" customWidth="1"/>
    <col min="2" max="2" width="18.375" customWidth="1"/>
    <col min="3" max="3" width="16.875" customWidth="1"/>
  </cols>
  <sheetData>
    <row r="1" spans="1:3">
      <c r="A1" s="84" t="s">
        <v>143</v>
      </c>
      <c r="B1" s="84"/>
      <c r="C1" s="84"/>
    </row>
    <row r="2" spans="1:3">
      <c r="A2" s="36" t="s">
        <v>6</v>
      </c>
      <c r="B2" s="36" t="s">
        <v>141</v>
      </c>
      <c r="C2" s="36" t="s">
        <v>142</v>
      </c>
    </row>
    <row r="3" spans="1:3">
      <c r="A3" s="11">
        <v>7.23</v>
      </c>
      <c r="B3" s="11">
        <v>6.93</v>
      </c>
      <c r="C3" s="11">
        <v>4.59</v>
      </c>
    </row>
    <row r="4" spans="1:3">
      <c r="A4" s="11">
        <v>6.95</v>
      </c>
      <c r="B4" s="11">
        <v>6.58</v>
      </c>
      <c r="C4" s="11">
        <v>1.67</v>
      </c>
    </row>
    <row r="5" spans="1:3">
      <c r="A5" s="11">
        <v>7.68</v>
      </c>
      <c r="B5" s="11">
        <v>6.51</v>
      </c>
      <c r="C5" s="11">
        <v>4.18</v>
      </c>
    </row>
    <row r="6" spans="1:3">
      <c r="A6" s="11">
        <v>6.69</v>
      </c>
      <c r="B6" s="11">
        <v>7.56</v>
      </c>
      <c r="C6" s="11">
        <v>4.54</v>
      </c>
    </row>
    <row r="7" spans="1:3">
      <c r="A7" s="11">
        <v>8.77</v>
      </c>
      <c r="B7" s="11">
        <v>6.97</v>
      </c>
      <c r="C7" s="11">
        <v>3.79</v>
      </c>
    </row>
    <row r="8" spans="1:3">
      <c r="A8" s="11">
        <v>7.38</v>
      </c>
      <c r="B8" s="11">
        <v>7.61</v>
      </c>
      <c r="C8" s="11">
        <v>3.12</v>
      </c>
    </row>
    <row r="9" spans="1:3">
      <c r="A9" s="11">
        <v>6.68</v>
      </c>
      <c r="B9" s="11">
        <v>8.01</v>
      </c>
      <c r="C9" s="11">
        <v>6.68</v>
      </c>
    </row>
    <row r="10" spans="1:3">
      <c r="A10" s="11">
        <v>7.49</v>
      </c>
      <c r="B10" s="11">
        <v>8.33</v>
      </c>
      <c r="C10" s="11">
        <v>8.92</v>
      </c>
    </row>
    <row r="11" spans="1:3">
      <c r="A11" s="11">
        <v>6.98</v>
      </c>
      <c r="B11" s="11">
        <v>7.59</v>
      </c>
      <c r="C11" s="11">
        <v>5.56</v>
      </c>
    </row>
    <row r="12" spans="1:3">
      <c r="A12" s="11">
        <v>8.98</v>
      </c>
      <c r="B12" s="11">
        <v>6.76</v>
      </c>
      <c r="C12" s="11">
        <v>5.56</v>
      </c>
    </row>
    <row r="13" spans="1:3">
      <c r="A13" s="11">
        <v>7.5</v>
      </c>
      <c r="B13" s="11">
        <v>7.57</v>
      </c>
      <c r="C13" s="11">
        <v>4.59</v>
      </c>
    </row>
    <row r="14" spans="1:3">
      <c r="A14" s="11">
        <v>7.54</v>
      </c>
      <c r="B14" s="11">
        <v>6.89</v>
      </c>
      <c r="C14" s="11">
        <v>4.2699999999999996</v>
      </c>
    </row>
    <row r="15" spans="1:3">
      <c r="A15" s="11">
        <v>7.8</v>
      </c>
      <c r="B15" s="11">
        <v>6.74</v>
      </c>
      <c r="C15" s="11">
        <v>3.12</v>
      </c>
    </row>
    <row r="16" spans="1:3">
      <c r="A16" s="11">
        <v>7.75</v>
      </c>
      <c r="B16" s="11">
        <v>6.81</v>
      </c>
      <c r="C16" s="11">
        <v>4.8499999999999996</v>
      </c>
    </row>
    <row r="17" spans="1:3">
      <c r="A17" s="11">
        <v>7.16</v>
      </c>
      <c r="B17" s="11">
        <v>9.23</v>
      </c>
      <c r="C17" s="11">
        <v>3.49</v>
      </c>
    </row>
    <row r="18" spans="1:3">
      <c r="A18" s="11">
        <v>7.41</v>
      </c>
      <c r="B18" s="11">
        <v>7.76</v>
      </c>
      <c r="C18" s="11">
        <v>5.29</v>
      </c>
    </row>
    <row r="19" spans="1:3">
      <c r="A19" s="11">
        <v>6.17</v>
      </c>
      <c r="B19" s="11">
        <v>7.73</v>
      </c>
      <c r="C19" s="11">
        <v>4.63</v>
      </c>
    </row>
    <row r="20" spans="1:3">
      <c r="A20" s="11">
        <v>5.93</v>
      </c>
      <c r="B20" s="11">
        <v>7.64</v>
      </c>
      <c r="C20" s="11">
        <v>6.25</v>
      </c>
    </row>
    <row r="21" spans="1:3">
      <c r="A21" s="11">
        <v>6.28</v>
      </c>
      <c r="B21" s="11">
        <v>7.6</v>
      </c>
      <c r="C21" s="11">
        <v>5.1100000000000003</v>
      </c>
    </row>
    <row r="22" spans="1:3">
      <c r="A22" s="11">
        <v>6.86</v>
      </c>
      <c r="B22" s="11">
        <v>8.17</v>
      </c>
      <c r="C22" s="11">
        <v>7.75</v>
      </c>
    </row>
    <row r="23" spans="1:3">
      <c r="A23" s="11">
        <v>6.88</v>
      </c>
      <c r="B23" s="11">
        <v>8.59</v>
      </c>
      <c r="C23" s="11">
        <v>6.23</v>
      </c>
    </row>
    <row r="24" spans="1:3">
      <c r="A24" s="11">
        <v>7.24</v>
      </c>
      <c r="B24" s="11">
        <v>8.02</v>
      </c>
      <c r="C24" s="11">
        <v>5.24</v>
      </c>
    </row>
    <row r="25" spans="1:3">
      <c r="A25" s="11">
        <v>7.13</v>
      </c>
      <c r="B25" s="11">
        <v>8.98</v>
      </c>
      <c r="C25" s="11">
        <v>4.8099999999999996</v>
      </c>
    </row>
    <row r="26" spans="1:3">
      <c r="A26" s="11">
        <v>7.3</v>
      </c>
      <c r="B26" s="11">
        <v>7.15</v>
      </c>
      <c r="C26" s="11">
        <v>5.03</v>
      </c>
    </row>
    <row r="27" spans="1:3">
      <c r="A27" s="11">
        <v>7.38</v>
      </c>
      <c r="B27" s="11">
        <v>7.6</v>
      </c>
      <c r="C27" s="11">
        <v>6.69</v>
      </c>
    </row>
    <row r="28" spans="1:3">
      <c r="A28" s="11">
        <v>6.2</v>
      </c>
      <c r="B28" s="11">
        <v>7.59</v>
      </c>
      <c r="C28" s="11">
        <v>4.5999999999999996</v>
      </c>
    </row>
    <row r="29" spans="1:3">
      <c r="A29" s="11">
        <v>7.85</v>
      </c>
      <c r="B29" s="11">
        <v>6.81</v>
      </c>
      <c r="C29" s="11">
        <v>4.1500000000000004</v>
      </c>
    </row>
    <row r="30" spans="1:3">
      <c r="A30" s="11">
        <v>7.55</v>
      </c>
      <c r="B30" s="11">
        <v>7.11</v>
      </c>
      <c r="C30" s="11">
        <v>5.4</v>
      </c>
    </row>
    <row r="31" spans="1:3">
      <c r="A31" s="11">
        <v>6.7</v>
      </c>
      <c r="B31" s="11">
        <v>5.87</v>
      </c>
      <c r="C31" s="11">
        <v>4.41</v>
      </c>
    </row>
    <row r="32" spans="1:3">
      <c r="A32" s="11">
        <v>7.41</v>
      </c>
      <c r="B32" s="11">
        <v>7.02</v>
      </c>
      <c r="C32" s="11">
        <v>5.36</v>
      </c>
    </row>
    <row r="33" spans="1:3">
      <c r="A33" s="11">
        <v>6.02</v>
      </c>
      <c r="B33" s="11">
        <v>7.76</v>
      </c>
      <c r="C33" s="11">
        <v>3.5</v>
      </c>
    </row>
    <row r="34" spans="1:3">
      <c r="A34" s="11">
        <v>7.08</v>
      </c>
      <c r="B34" s="11">
        <v>7.23</v>
      </c>
      <c r="C34" s="11">
        <v>2.73</v>
      </c>
    </row>
    <row r="35" spans="1:3">
      <c r="A35" s="11">
        <v>7.97</v>
      </c>
      <c r="B35" s="11">
        <v>6.93</v>
      </c>
      <c r="C35" s="11">
        <v>7.33</v>
      </c>
    </row>
    <row r="36" spans="1:3">
      <c r="A36" s="11">
        <v>8.8800000000000008</v>
      </c>
      <c r="B36" s="11">
        <v>7.41</v>
      </c>
      <c r="C36" s="11">
        <v>3.8</v>
      </c>
    </row>
    <row r="37" spans="1:3">
      <c r="A37" s="11">
        <v>7.74</v>
      </c>
      <c r="B37" s="11">
        <v>8.68</v>
      </c>
      <c r="C37" s="11">
        <v>5.72</v>
      </c>
    </row>
    <row r="38" spans="1:3">
      <c r="A38" s="11">
        <v>7.7</v>
      </c>
      <c r="B38" s="11">
        <v>6.59</v>
      </c>
      <c r="C38" s="11">
        <v>4.34</v>
      </c>
    </row>
    <row r="39" spans="1:3">
      <c r="A39" s="11">
        <v>8.25</v>
      </c>
      <c r="B39" s="11">
        <v>6.6</v>
      </c>
      <c r="C39" s="11">
        <v>5.0199999999999996</v>
      </c>
    </row>
    <row r="40" spans="1:3">
      <c r="A40" s="11">
        <v>7.2</v>
      </c>
      <c r="B40" s="11">
        <v>6.46</v>
      </c>
      <c r="C40" s="11">
        <v>4.99</v>
      </c>
    </row>
    <row r="41" spans="1:3">
      <c r="A41" s="11">
        <v>6.93</v>
      </c>
      <c r="B41" s="11">
        <v>8.2200000000000006</v>
      </c>
      <c r="C41" s="11">
        <v>4.0599999999999996</v>
      </c>
    </row>
    <row r="42" spans="1:3">
      <c r="A42" s="11">
        <v>6.36</v>
      </c>
      <c r="B42" s="11">
        <v>6.82</v>
      </c>
      <c r="C42" s="11">
        <v>3.04</v>
      </c>
    </row>
    <row r="43" spans="1:3">
      <c r="A43" s="11">
        <v>6.76</v>
      </c>
      <c r="B43" s="11">
        <v>6.23</v>
      </c>
      <c r="C43" s="11">
        <v>5.26</v>
      </c>
    </row>
    <row r="44" spans="1:3">
      <c r="A44" s="11">
        <v>7.2</v>
      </c>
      <c r="B44" s="11">
        <v>8.34</v>
      </c>
      <c r="C44" s="11">
        <v>5.89</v>
      </c>
    </row>
    <row r="45" spans="1:3">
      <c r="A45" s="11">
        <v>6.53</v>
      </c>
      <c r="B45" s="11">
        <v>8.3000000000000007</v>
      </c>
      <c r="C45" s="11">
        <v>7.91</v>
      </c>
    </row>
    <row r="46" spans="1:3">
      <c r="A46" s="11">
        <v>7.81</v>
      </c>
      <c r="B46" s="11">
        <v>6.86</v>
      </c>
      <c r="C46" s="11">
        <v>9.52</v>
      </c>
    </row>
    <row r="47" spans="1:3">
      <c r="A47" s="11">
        <v>8.5299999999999994</v>
      </c>
      <c r="B47" s="11">
        <v>8.73</v>
      </c>
      <c r="C47" s="11">
        <v>5.2</v>
      </c>
    </row>
    <row r="48" spans="1:3">
      <c r="A48" s="11">
        <v>6.98</v>
      </c>
      <c r="B48" s="11">
        <v>8.33</v>
      </c>
      <c r="C48" s="11">
        <v>2.57</v>
      </c>
    </row>
    <row r="49" spans="1:3">
      <c r="A49" s="11">
        <v>6.84</v>
      </c>
      <c r="B49" s="11">
        <v>7.55</v>
      </c>
      <c r="C49" s="11">
        <v>5.19</v>
      </c>
    </row>
    <row r="50" spans="1:3">
      <c r="A50" s="11">
        <v>6.86</v>
      </c>
      <c r="B50" s="11">
        <v>6.85</v>
      </c>
      <c r="C50" s="11">
        <v>8.1199999999999992</v>
      </c>
    </row>
    <row r="51" spans="1:3">
      <c r="A51" s="11">
        <v>6.92</v>
      </c>
      <c r="B51" s="11">
        <v>7.81</v>
      </c>
      <c r="C51" s="11">
        <v>3.36</v>
      </c>
    </row>
    <row r="52" spans="1:3">
      <c r="A52" s="11">
        <v>7.18</v>
      </c>
      <c r="B52" s="11">
        <v>7.46</v>
      </c>
      <c r="C52" s="11">
        <v>6.19</v>
      </c>
    </row>
    <row r="53" spans="1:3">
      <c r="A53" s="11">
        <v>7.1</v>
      </c>
      <c r="B53" s="11">
        <v>8.3800000000000008</v>
      </c>
      <c r="C53" s="11">
        <v>4.1500000000000004</v>
      </c>
    </row>
    <row r="54" spans="1:3">
      <c r="A54" s="11">
        <v>7.25</v>
      </c>
      <c r="B54" s="11">
        <v>6.34</v>
      </c>
      <c r="C54" s="11">
        <v>0.83653999999999995</v>
      </c>
    </row>
    <row r="55" spans="1:3">
      <c r="A55" s="11">
        <v>9.16</v>
      </c>
      <c r="B55" s="11">
        <v>6.7</v>
      </c>
      <c r="C55" s="11">
        <v>3</v>
      </c>
    </row>
    <row r="56" spans="1:3">
      <c r="A56" s="11">
        <v>8.17</v>
      </c>
      <c r="B56" s="11">
        <v>7.14</v>
      </c>
      <c r="C56" s="11">
        <v>3.9</v>
      </c>
    </row>
    <row r="57" spans="1:3">
      <c r="A57" s="11">
        <v>6.58</v>
      </c>
      <c r="B57" s="11">
        <v>6.75</v>
      </c>
      <c r="C57" s="11">
        <v>9.9600000000000009</v>
      </c>
    </row>
    <row r="58" spans="1:3">
      <c r="A58" s="11">
        <v>7.7</v>
      </c>
      <c r="B58" s="11">
        <v>6.21</v>
      </c>
      <c r="C58" s="11">
        <v>6.08</v>
      </c>
    </row>
    <row r="59" spans="1:3">
      <c r="A59" s="11">
        <v>7.66</v>
      </c>
      <c r="B59" s="11">
        <v>7.75</v>
      </c>
      <c r="C59" s="11">
        <v>4.7699999999999996</v>
      </c>
    </row>
    <row r="60" spans="1:3">
      <c r="A60" s="11">
        <v>6.09</v>
      </c>
      <c r="B60" s="11">
        <v>7.37</v>
      </c>
      <c r="C60" s="11">
        <v>5.88</v>
      </c>
    </row>
    <row r="61" spans="1:3">
      <c r="A61" s="11">
        <v>7.14</v>
      </c>
      <c r="B61" s="11">
        <v>8.2100000000000009</v>
      </c>
      <c r="C61" s="11">
        <v>4.99</v>
      </c>
    </row>
    <row r="62" spans="1:3">
      <c r="A62" s="11">
        <v>6.98</v>
      </c>
      <c r="B62" s="11">
        <v>7.29</v>
      </c>
      <c r="C62" s="11">
        <v>3.94</v>
      </c>
    </row>
    <row r="63" spans="1:3">
      <c r="A63" s="11">
        <v>7.89</v>
      </c>
      <c r="B63" s="11">
        <v>6.75</v>
      </c>
      <c r="C63" s="11">
        <v>8.0399999999999991</v>
      </c>
    </row>
    <row r="64" spans="1:3">
      <c r="A64" s="11">
        <v>7.14</v>
      </c>
      <c r="B64" s="11">
        <v>5.87</v>
      </c>
      <c r="C64" s="11">
        <v>4.7300000000000004</v>
      </c>
    </row>
    <row r="65" spans="1:3">
      <c r="A65" s="11">
        <v>7.23</v>
      </c>
      <c r="B65" s="11">
        <v>6.4</v>
      </c>
      <c r="C65" s="11">
        <v>4.08</v>
      </c>
    </row>
    <row r="66" spans="1:3">
      <c r="A66" s="11">
        <v>7.11</v>
      </c>
      <c r="B66" s="11">
        <v>7.76</v>
      </c>
      <c r="C66" s="11">
        <v>6.88</v>
      </c>
    </row>
    <row r="67" spans="1:3">
      <c r="A67" s="11">
        <v>6</v>
      </c>
      <c r="B67" s="11">
        <v>7.08</v>
      </c>
      <c r="C67" s="11">
        <v>4.1500000000000004</v>
      </c>
    </row>
    <row r="68" spans="1:3">
      <c r="A68" s="11">
        <v>7.26</v>
      </c>
      <c r="B68" s="11">
        <v>8.01</v>
      </c>
      <c r="C68" s="11">
        <v>5.41</v>
      </c>
    </row>
    <row r="69" spans="1:3">
      <c r="A69" s="11">
        <v>7.29</v>
      </c>
      <c r="B69" s="11">
        <v>7.39</v>
      </c>
      <c r="C69" s="11">
        <v>3</v>
      </c>
    </row>
    <row r="70" spans="1:3">
      <c r="A70" s="11">
        <v>6.76</v>
      </c>
      <c r="B70" s="11">
        <v>8.41</v>
      </c>
      <c r="C70" s="11">
        <v>1.18</v>
      </c>
    </row>
    <row r="71" spans="1:3">
      <c r="A71" s="11">
        <v>6.53</v>
      </c>
      <c r="B71" s="11">
        <v>6.89</v>
      </c>
      <c r="C71" s="11">
        <v>4.96</v>
      </c>
    </row>
    <row r="72" spans="1:3">
      <c r="A72" s="11">
        <v>6.99</v>
      </c>
      <c r="B72" s="11">
        <v>7.68</v>
      </c>
      <c r="C72" s="11">
        <v>4.3600000000000003</v>
      </c>
    </row>
    <row r="73" spans="1:3">
      <c r="A73" s="11">
        <v>6.09</v>
      </c>
      <c r="B73" s="11">
        <v>6.65</v>
      </c>
      <c r="C73" s="11">
        <v>6.27</v>
      </c>
    </row>
    <row r="74" spans="1:3">
      <c r="A74" s="11">
        <v>7.64</v>
      </c>
      <c r="B74" s="11">
        <v>6.87</v>
      </c>
      <c r="C74" s="11">
        <v>4.63</v>
      </c>
    </row>
    <row r="75" spans="1:3">
      <c r="A75" s="11">
        <v>8.36</v>
      </c>
      <c r="B75" s="11">
        <v>6.8</v>
      </c>
      <c r="C75" s="11">
        <v>1.7</v>
      </c>
    </row>
    <row r="76" spans="1:3">
      <c r="A76" s="11">
        <v>7.08</v>
      </c>
      <c r="B76" s="11">
        <v>7.36</v>
      </c>
      <c r="C76" s="11">
        <v>5.48</v>
      </c>
    </row>
    <row r="77" spans="1:3">
      <c r="A77" s="11">
        <v>8.64</v>
      </c>
      <c r="B77" s="11">
        <v>7.47</v>
      </c>
      <c r="C77" s="11">
        <v>4.0599999999999996</v>
      </c>
    </row>
    <row r="78" spans="1:3">
      <c r="A78" s="11">
        <v>8.1300000000000008</v>
      </c>
      <c r="B78" s="11">
        <v>5.47</v>
      </c>
      <c r="C78" s="11">
        <v>6.21</v>
      </c>
    </row>
    <row r="79" spans="1:3">
      <c r="A79" s="11">
        <v>6.95</v>
      </c>
      <c r="B79" s="11">
        <v>6.48</v>
      </c>
      <c r="C79" s="11">
        <v>2.65</v>
      </c>
    </row>
    <row r="80" spans="1:3">
      <c r="A80" s="11">
        <v>7.14</v>
      </c>
      <c r="B80" s="11">
        <v>7.18</v>
      </c>
      <c r="C80" s="11">
        <v>7.85</v>
      </c>
    </row>
    <row r="81" spans="1:3">
      <c r="A81" s="11">
        <v>7.36</v>
      </c>
      <c r="B81" s="11">
        <v>8.06</v>
      </c>
      <c r="C81" s="11">
        <v>6.36</v>
      </c>
    </row>
    <row r="82" spans="1:3">
      <c r="A82" s="11">
        <v>7.69</v>
      </c>
      <c r="B82" s="11">
        <v>6.14</v>
      </c>
      <c r="C82" s="11">
        <v>3.13</v>
      </c>
    </row>
    <row r="83" spans="1:3">
      <c r="A83" s="11">
        <v>6.09</v>
      </c>
      <c r="B83" s="11">
        <v>5.64</v>
      </c>
      <c r="C83" s="11">
        <v>3.72</v>
      </c>
    </row>
    <row r="84" spans="1:3">
      <c r="A84" s="11">
        <v>8.2899999999999991</v>
      </c>
      <c r="B84" s="11">
        <v>7.68</v>
      </c>
      <c r="C84" s="11">
        <v>5.87</v>
      </c>
    </row>
    <row r="85" spans="1:3">
      <c r="A85" s="11">
        <v>7.03</v>
      </c>
      <c r="B85" s="11">
        <v>7.64</v>
      </c>
      <c r="C85" s="11">
        <v>5.74</v>
      </c>
    </row>
    <row r="86" spans="1:3">
      <c r="A86" s="11">
        <v>6.08</v>
      </c>
      <c r="B86" s="11">
        <v>7.34</v>
      </c>
      <c r="C86" s="11">
        <v>4.74</v>
      </c>
    </row>
    <row r="87" spans="1:3">
      <c r="A87" s="11">
        <v>6.74</v>
      </c>
      <c r="B87" s="11">
        <v>7.68</v>
      </c>
      <c r="C87" s="11">
        <v>4.29</v>
      </c>
    </row>
    <row r="88" spans="1:3">
      <c r="A88" s="11">
        <v>7.13</v>
      </c>
      <c r="B88" s="11">
        <v>6.74</v>
      </c>
      <c r="C88" s="11">
        <v>4.12</v>
      </c>
    </row>
    <row r="89" spans="1:3">
      <c r="A89" s="11">
        <v>7.53</v>
      </c>
      <c r="B89" s="11">
        <v>8.5399999999999991</v>
      </c>
      <c r="C89" s="11">
        <v>3.9</v>
      </c>
    </row>
    <row r="90" spans="1:3">
      <c r="A90" s="11">
        <v>6.2</v>
      </c>
      <c r="B90" s="11">
        <v>5.87</v>
      </c>
      <c r="C90" s="11">
        <v>5.95</v>
      </c>
    </row>
    <row r="91" spans="1:3">
      <c r="A91" s="11">
        <v>8.48</v>
      </c>
      <c r="B91" s="11">
        <v>7.23</v>
      </c>
      <c r="C91" s="11">
        <v>4.22</v>
      </c>
    </row>
    <row r="92" spans="1:3">
      <c r="A92" s="11">
        <v>8.0500000000000007</v>
      </c>
      <c r="B92" s="11">
        <v>7.53</v>
      </c>
      <c r="C92" s="11">
        <v>5.57</v>
      </c>
    </row>
    <row r="93" spans="1:3">
      <c r="A93" s="11">
        <v>7.49</v>
      </c>
      <c r="B93" s="11">
        <v>7.43</v>
      </c>
      <c r="C93" s="11">
        <v>6.37</v>
      </c>
    </row>
    <row r="94" spans="1:3">
      <c r="A94" s="11">
        <v>7.27</v>
      </c>
      <c r="B94" s="11">
        <v>7.15</v>
      </c>
      <c r="C94" s="11">
        <v>5.8</v>
      </c>
    </row>
    <row r="95" spans="1:3">
      <c r="A95" s="11">
        <v>7.86</v>
      </c>
      <c r="B95" s="11">
        <v>6.66</v>
      </c>
      <c r="C95" s="11">
        <v>4.5999999999999996</v>
      </c>
    </row>
    <row r="96" spans="1:3">
      <c r="A96" s="11">
        <v>8.32</v>
      </c>
      <c r="B96" s="11">
        <v>8.09</v>
      </c>
      <c r="C96" s="11">
        <v>8.68</v>
      </c>
    </row>
    <row r="97" spans="1:3">
      <c r="A97" s="11">
        <v>7.04</v>
      </c>
      <c r="B97" s="11">
        <v>6.71</v>
      </c>
      <c r="C97" s="11">
        <v>4.47</v>
      </c>
    </row>
    <row r="98" spans="1:3">
      <c r="A98" s="11">
        <v>7.24</v>
      </c>
      <c r="B98" s="11">
        <v>7.55</v>
      </c>
      <c r="C98" s="11">
        <v>6.9</v>
      </c>
    </row>
    <row r="99" spans="1:3">
      <c r="A99" s="11">
        <v>6.44</v>
      </c>
      <c r="B99" s="11">
        <v>7.23</v>
      </c>
      <c r="C99" s="11">
        <v>6.12</v>
      </c>
    </row>
    <row r="100" spans="1:3">
      <c r="A100" s="11">
        <v>6.76</v>
      </c>
      <c r="B100" s="11">
        <v>6.99</v>
      </c>
      <c r="C100" s="11">
        <v>4.8</v>
      </c>
    </row>
    <row r="101" spans="1:3">
      <c r="A101" s="11">
        <v>6.37</v>
      </c>
      <c r="B101" s="11">
        <v>7.26</v>
      </c>
      <c r="C101" s="11">
        <v>4.8499999999999996</v>
      </c>
    </row>
    <row r="102" spans="1:3">
      <c r="A102" s="11">
        <v>6.46</v>
      </c>
      <c r="B102" s="11">
        <v>6.13</v>
      </c>
      <c r="C102" s="11">
        <v>4.24</v>
      </c>
    </row>
  </sheetData>
  <mergeCells count="1">
    <mergeCell ref="A1:C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AE2B4-3852-4841-85A9-E9CEBE5524DC}">
  <dimension ref="A1:Q7"/>
  <sheetViews>
    <sheetView workbookViewId="0">
      <selection sqref="A1:E1"/>
    </sheetView>
  </sheetViews>
  <sheetFormatPr baseColWidth="10" defaultRowHeight="15.75"/>
  <cols>
    <col min="6" max="6" width="0.625" customWidth="1"/>
    <col min="12" max="12" width="0.625" customWidth="1"/>
  </cols>
  <sheetData>
    <row r="1" spans="1:17">
      <c r="A1" s="84" t="s">
        <v>6</v>
      </c>
      <c r="B1" s="84"/>
      <c r="C1" s="84"/>
      <c r="D1" s="84"/>
      <c r="E1" s="84"/>
      <c r="G1" s="84" t="s">
        <v>144</v>
      </c>
      <c r="H1" s="84"/>
      <c r="I1" s="84"/>
      <c r="J1" s="84"/>
      <c r="K1" s="84"/>
      <c r="M1" s="84" t="s">
        <v>145</v>
      </c>
      <c r="N1" s="84"/>
      <c r="O1" s="84"/>
      <c r="P1" s="84"/>
      <c r="Q1" s="84"/>
    </row>
    <row r="2" spans="1:17">
      <c r="B2" s="36">
        <v>1</v>
      </c>
      <c r="C2" s="36">
        <v>2</v>
      </c>
      <c r="D2" s="36">
        <v>3</v>
      </c>
      <c r="E2" s="36" t="s">
        <v>47</v>
      </c>
      <c r="H2" s="36">
        <v>1</v>
      </c>
      <c r="I2" s="36">
        <v>2</v>
      </c>
      <c r="J2" s="36">
        <v>3</v>
      </c>
      <c r="K2" s="36" t="s">
        <v>47</v>
      </c>
      <c r="N2" s="36">
        <v>1</v>
      </c>
      <c r="O2" s="36">
        <v>2</v>
      </c>
      <c r="P2" s="36">
        <v>3</v>
      </c>
      <c r="Q2" s="36" t="s">
        <v>47</v>
      </c>
    </row>
    <row r="3" spans="1:17">
      <c r="A3" s="33">
        <v>1</v>
      </c>
      <c r="B3">
        <v>62</v>
      </c>
      <c r="C3">
        <v>0</v>
      </c>
      <c r="D3">
        <v>1</v>
      </c>
      <c r="E3">
        <f>(B3+C3+D3)</f>
        <v>63</v>
      </c>
      <c r="G3" s="33">
        <v>1</v>
      </c>
      <c r="H3">
        <v>63</v>
      </c>
      <c r="I3">
        <v>0</v>
      </c>
      <c r="J3">
        <v>1</v>
      </c>
      <c r="K3">
        <f>(H3+I3+J3)</f>
        <v>64</v>
      </c>
      <c r="M3" s="33">
        <v>1</v>
      </c>
      <c r="N3">
        <v>142</v>
      </c>
      <c r="O3">
        <v>19</v>
      </c>
      <c r="P3">
        <v>12</v>
      </c>
      <c r="Q3">
        <f>(N3+O3+P3)</f>
        <v>173</v>
      </c>
    </row>
    <row r="4" spans="1:17">
      <c r="A4" s="33">
        <v>2</v>
      </c>
      <c r="B4">
        <v>55</v>
      </c>
      <c r="C4">
        <v>1</v>
      </c>
      <c r="D4">
        <v>0</v>
      </c>
      <c r="E4">
        <f t="shared" ref="E4:E5" si="0">(B4+C4+D4)</f>
        <v>56</v>
      </c>
      <c r="G4" s="33">
        <v>2</v>
      </c>
      <c r="H4">
        <v>48</v>
      </c>
      <c r="I4">
        <v>3</v>
      </c>
      <c r="J4">
        <v>1</v>
      </c>
      <c r="K4">
        <f t="shared" ref="K4:K5" si="1">(H4+I4+J4)</f>
        <v>52</v>
      </c>
      <c r="M4" s="33">
        <v>2</v>
      </c>
      <c r="N4">
        <v>118</v>
      </c>
      <c r="O4">
        <v>17</v>
      </c>
      <c r="P4">
        <v>11</v>
      </c>
      <c r="Q4">
        <f t="shared" ref="Q4:Q5" si="2">(N4+O4+P4)</f>
        <v>146</v>
      </c>
    </row>
    <row r="5" spans="1:17">
      <c r="A5" s="33">
        <v>3</v>
      </c>
      <c r="B5">
        <v>103</v>
      </c>
      <c r="C5">
        <v>1</v>
      </c>
      <c r="D5">
        <v>2</v>
      </c>
      <c r="E5">
        <f t="shared" si="0"/>
        <v>106</v>
      </c>
      <c r="G5" s="33">
        <v>3</v>
      </c>
      <c r="H5">
        <v>103</v>
      </c>
      <c r="I5">
        <v>0</v>
      </c>
      <c r="J5">
        <v>3</v>
      </c>
      <c r="K5">
        <f t="shared" si="1"/>
        <v>106</v>
      </c>
      <c r="M5" s="33">
        <v>3</v>
      </c>
      <c r="N5">
        <v>134</v>
      </c>
      <c r="O5">
        <v>26</v>
      </c>
      <c r="P5">
        <v>13</v>
      </c>
      <c r="Q5">
        <f t="shared" si="2"/>
        <v>173</v>
      </c>
    </row>
    <row r="6" spans="1:17">
      <c r="A6" s="33" t="s">
        <v>47</v>
      </c>
      <c r="B6">
        <f>(B3+B4+B5)</f>
        <v>220</v>
      </c>
      <c r="C6">
        <f t="shared" ref="C6:E6" si="3">(C3+C4+C5)</f>
        <v>2</v>
      </c>
      <c r="D6">
        <f t="shared" si="3"/>
        <v>3</v>
      </c>
      <c r="E6">
        <f t="shared" si="3"/>
        <v>225</v>
      </c>
      <c r="G6" s="33" t="s">
        <v>47</v>
      </c>
      <c r="H6">
        <f>(H3+H4+H5)</f>
        <v>214</v>
      </c>
      <c r="I6">
        <f t="shared" ref="I6:K6" si="4">(I3+I4+I5)</f>
        <v>3</v>
      </c>
      <c r="J6">
        <f t="shared" si="4"/>
        <v>5</v>
      </c>
      <c r="K6">
        <f t="shared" si="4"/>
        <v>222</v>
      </c>
      <c r="M6" s="33" t="s">
        <v>47</v>
      </c>
      <c r="N6">
        <f>(N3+N4+N5)</f>
        <v>394</v>
      </c>
      <c r="O6">
        <f t="shared" ref="O6:Q6" si="5">(O3+O4+O5)</f>
        <v>62</v>
      </c>
      <c r="P6">
        <f t="shared" si="5"/>
        <v>36</v>
      </c>
      <c r="Q6">
        <f t="shared" si="5"/>
        <v>492</v>
      </c>
    </row>
    <row r="7" spans="1:17">
      <c r="A7" s="33" t="s">
        <v>48</v>
      </c>
      <c r="B7">
        <f>(B6*100)/E$6</f>
        <v>97.777777777777771</v>
      </c>
      <c r="C7">
        <f>(C6*100)/E6</f>
        <v>0.88888888888888884</v>
      </c>
      <c r="D7">
        <f>(D6*100)/E6</f>
        <v>1.3333333333333333</v>
      </c>
      <c r="E7">
        <f>(E6*100)/E6</f>
        <v>100</v>
      </c>
      <c r="G7" s="33" t="s">
        <v>48</v>
      </c>
      <c r="H7">
        <f>(H6*100)/K6</f>
        <v>96.396396396396398</v>
      </c>
      <c r="I7">
        <f>(I6*100)/K6</f>
        <v>1.3513513513513513</v>
      </c>
      <c r="J7">
        <f>(J6*100)/K6</f>
        <v>2.2522522522522523</v>
      </c>
      <c r="K7">
        <f>(K6*100)/K6</f>
        <v>100</v>
      </c>
      <c r="M7" s="33" t="s">
        <v>48</v>
      </c>
      <c r="N7">
        <f>(N6*100)/Q6</f>
        <v>80.081300813008127</v>
      </c>
      <c r="O7">
        <f>(O6*100)/Q6</f>
        <v>12.601626016260163</v>
      </c>
      <c r="P7">
        <f>(P6*100)/Q6</f>
        <v>7.3170731707317076</v>
      </c>
      <c r="Q7">
        <f>(Q6*100)/Q6</f>
        <v>100</v>
      </c>
    </row>
  </sheetData>
  <mergeCells count="3">
    <mergeCell ref="A1:E1"/>
    <mergeCell ref="G1:K1"/>
    <mergeCell ref="M1:Q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69C29-5F65-A547-B381-1DAB6844A4F6}">
  <dimension ref="A1"/>
  <sheetViews>
    <sheetView workbookViewId="0">
      <selection activeCell="H8" sqref="H8"/>
    </sheetView>
  </sheetViews>
  <sheetFormatPr baseColWidth="10" defaultRowHeight="15.75"/>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3B930-6F8A-C146-ACDC-6863A1A000E3}">
  <dimension ref="A1"/>
  <sheetViews>
    <sheetView workbookViewId="0">
      <selection activeCell="K15" sqref="K15"/>
    </sheetView>
  </sheetViews>
  <sheetFormatPr baseColWidth="10" defaultRowHeight="15.7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40</vt:i4>
      </vt:variant>
    </vt:vector>
  </HeadingPairs>
  <TitlesOfParts>
    <vt:vector size="40" baseType="lpstr">
      <vt:lpstr>Index</vt:lpstr>
      <vt:lpstr>WB Rad53 phosphorylation</vt:lpstr>
      <vt:lpstr>Plasma membrane abscission</vt:lpstr>
      <vt:lpstr>WB Sic1-6HA </vt:lpstr>
      <vt:lpstr>WB Sic1-6HA ∆rad9</vt:lpstr>
      <vt:lpstr>Distances between Centr chr.XII</vt:lpstr>
      <vt:lpstr>Categories for Centr chr.XII</vt:lpstr>
      <vt:lpstr>Other DNA damaging agents</vt:lpstr>
      <vt:lpstr>Interloci distances in chr.V</vt:lpstr>
      <vt:lpstr>Categories - Telom coalescence</vt:lpstr>
      <vt:lpstr>Kinetograms - Telomere chr.XII</vt:lpstr>
      <vt:lpstr>% de novo Anaphase bridges</vt:lpstr>
      <vt:lpstr>Distances between Net1-eCFP</vt:lpstr>
      <vt:lpstr>Net1 coalescence quantification</vt:lpstr>
      <vt:lpstr>Categories for cXIIr-Tel ∆rad9</vt:lpstr>
      <vt:lpstr>Kinetograms in ∆rad9</vt:lpstr>
      <vt:lpstr>Categories for cXIIr-Tel ∆rad52</vt:lpstr>
      <vt:lpstr>Kinetograms in ∆rad52</vt:lpstr>
      <vt:lpstr>% Bridges in ∆rad52</vt:lpstr>
      <vt:lpstr>Clonogenic assays in ∆rad52</vt:lpstr>
      <vt:lpstr>Categories for GFP-Tub1</vt:lpstr>
      <vt:lpstr>Distances between Spc42-mCherry</vt:lpstr>
      <vt:lpstr>Categories for Cin8-mCherry</vt:lpstr>
      <vt:lpstr>Cin8-9myc WB</vt:lpstr>
      <vt:lpstr>Cin8-9myc quantification</vt:lpstr>
      <vt:lpstr>Cin8 phospho-variants quantific</vt:lpstr>
      <vt:lpstr>Survival in Cin8 phosphovariant</vt:lpstr>
      <vt:lpstr>Distances cXIIr-Centr Cin8-AID </vt:lpstr>
      <vt:lpstr>Distances cXIIr-Centr + Noc</vt:lpstr>
      <vt:lpstr>Categories Centr chr.XII +Noc</vt:lpstr>
      <vt:lpstr>Kinet - Telomere chr.XII (+Noc)</vt:lpstr>
      <vt:lpstr>Response to α-F from Telophase</vt:lpstr>
      <vt:lpstr>Rad53-6HA WBs </vt:lpstr>
      <vt:lpstr>Interloci distances cV-Tel</vt:lpstr>
      <vt:lpstr>Distances between H2A-mCherry</vt:lpstr>
      <vt:lpstr>Checkpoint from G1 release</vt:lpstr>
      <vt:lpstr>Distances in I-SceI expression</vt:lpstr>
      <vt:lpstr>Categories in I-SceI expression</vt:lpstr>
      <vt:lpstr>WB Cin8-9myc in cdc14-1</vt:lpstr>
      <vt:lpstr>Gating for FACS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Jessel Ayra</dc:creator>
  <cp:lastModifiedBy>Félix Machín</cp:lastModifiedBy>
  <dcterms:created xsi:type="dcterms:W3CDTF">2019-02-28T13:36:18Z</dcterms:created>
  <dcterms:modified xsi:type="dcterms:W3CDTF">2019-04-11T10:07:15Z</dcterms:modified>
</cp:coreProperties>
</file>