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2"/>
  <workbookPr showInkAnnotation="0" autoCompressPictures="0"/>
  <mc:AlternateContent xmlns:mc="http://schemas.openxmlformats.org/markup-compatibility/2006">
    <mc:Choice Requires="x15">
      <x15ac:absPath xmlns:x15ac="http://schemas.microsoft.com/office/spreadsheetml/2010/11/ac" url="/Users/jtw008/Desktop/FINAL/"/>
    </mc:Choice>
  </mc:AlternateContent>
  <xr:revisionPtr revIDLastSave="0" documentId="13_ncr:1_{3A337EE0-5F5D-7348-8FE8-BD6CC6A07065}" xr6:coauthVersionLast="36" xr6:coauthVersionMax="36" xr10:uidLastSave="{00000000-0000-0000-0000-000000000000}"/>
  <bookViews>
    <workbookView xWindow="740" yWindow="480" windowWidth="38120" windowHeight="19020" tabRatio="500" activeTab="3" xr2:uid="{00000000-000D-0000-FFFF-FFFF00000000}"/>
  </bookViews>
  <sheets>
    <sheet name="Figure 4a" sheetId="5" r:id="rId1"/>
    <sheet name="Figure 4c" sheetId="1" r:id="rId2"/>
    <sheet name="Figure 4d" sheetId="2" r:id="rId3"/>
    <sheet name="Figure 5b" sheetId="3" r:id="rId4"/>
    <sheet name="Sup. Figure 11b" sheetId="4" r:id="rId5"/>
  </sheets>
  <calcPr calcId="181029" iterateCount="1"/>
  <extLst>
    <ext xmlns:mx="http://schemas.microsoft.com/office/mac/excel/2008/main" uri="{7523E5D3-25F3-A5E0-1632-64F254C22452}">
      <mx:ArchID Flags="2"/>
    </ext>
  </extLst>
</workbook>
</file>

<file path=xl/calcChain.xml><?xml version="1.0" encoding="utf-8"?>
<calcChain xmlns="http://schemas.openxmlformats.org/spreadsheetml/2006/main">
  <c r="F19" i="3" l="1"/>
  <c r="E19" i="3"/>
  <c r="D19" i="3"/>
  <c r="C19" i="3"/>
  <c r="B19" i="3"/>
  <c r="Q6" i="4" l="1"/>
  <c r="Q7" i="4"/>
  <c r="Q5" i="4"/>
  <c r="Q9" i="4" s="1"/>
  <c r="K8" i="4"/>
  <c r="K6" i="4"/>
  <c r="K7" i="4"/>
  <c r="K5" i="4"/>
  <c r="K9" i="4" s="1"/>
  <c r="E8" i="4"/>
  <c r="E6" i="4"/>
  <c r="E7" i="4"/>
  <c r="E5" i="4"/>
  <c r="E9" i="4" s="1"/>
  <c r="Q8" i="4" l="1"/>
  <c r="D18" i="3"/>
  <c r="D17" i="3"/>
  <c r="D16" i="3"/>
  <c r="D15" i="3"/>
  <c r="E15" i="3" s="1"/>
  <c r="D14" i="3"/>
  <c r="C18" i="3"/>
  <c r="C17" i="3"/>
  <c r="C16" i="3"/>
  <c r="E16" i="3" s="1"/>
  <c r="C15" i="3"/>
  <c r="C14" i="3"/>
  <c r="B18" i="3"/>
  <c r="E18" i="3" s="1"/>
  <c r="B17" i="3"/>
  <c r="E17" i="3" s="1"/>
  <c r="B16" i="3"/>
  <c r="B15" i="3"/>
  <c r="B14" i="3"/>
  <c r="E14" i="3" s="1"/>
  <c r="F18" i="3"/>
  <c r="F14" i="3"/>
  <c r="K12" i="2"/>
  <c r="D6" i="2"/>
  <c r="E6" i="2" s="1"/>
  <c r="D17" i="2" s="1"/>
  <c r="K11" i="2"/>
  <c r="D5" i="2"/>
  <c r="E5" i="2" s="1"/>
  <c r="C17" i="2" s="1"/>
  <c r="K10" i="2"/>
  <c r="D4" i="2"/>
  <c r="E4" i="2" s="1"/>
  <c r="B17" i="2" s="1"/>
  <c r="E12" i="2"/>
  <c r="E11" i="2"/>
  <c r="E10" i="2"/>
  <c r="K6" i="2"/>
  <c r="K5" i="2"/>
  <c r="K4" i="2"/>
  <c r="J10" i="1"/>
  <c r="K10" i="1" s="1"/>
  <c r="D4" i="1"/>
  <c r="E4" i="1" s="1"/>
  <c r="B17" i="1" s="1"/>
  <c r="J12" i="1"/>
  <c r="K12" i="1" s="1"/>
  <c r="D6" i="1"/>
  <c r="E6" i="1" s="1"/>
  <c r="D17" i="1" s="1"/>
  <c r="J11" i="1"/>
  <c r="K11" i="1" s="1"/>
  <c r="D5" i="1"/>
  <c r="E5" i="1" s="1"/>
  <c r="C17" i="1" s="1"/>
  <c r="D12" i="1"/>
  <c r="E12" i="1" s="1"/>
  <c r="D11" i="1"/>
  <c r="E11" i="1" s="1"/>
  <c r="D10" i="1"/>
  <c r="E10" i="1" s="1"/>
  <c r="P6" i="1"/>
  <c r="Q6" i="1" s="1"/>
  <c r="P5" i="1"/>
  <c r="Q5" i="1" s="1"/>
  <c r="P4" i="1"/>
  <c r="Q4" i="1"/>
  <c r="J6" i="1"/>
  <c r="K6" i="1" s="1"/>
  <c r="J5" i="1"/>
  <c r="K5" i="1" s="1"/>
  <c r="J4" i="1"/>
  <c r="K4" i="1" s="1"/>
  <c r="F15" i="3" l="1"/>
  <c r="F16" i="3"/>
  <c r="F17" i="3"/>
  <c r="C18" i="2"/>
  <c r="C19" i="2"/>
  <c r="C18" i="1"/>
  <c r="B18" i="2"/>
  <c r="B20" i="2"/>
  <c r="D19" i="2"/>
  <c r="D20" i="2"/>
  <c r="E17" i="2"/>
  <c r="D18" i="2"/>
  <c r="B19" i="2"/>
  <c r="C20" i="2"/>
  <c r="B21" i="1"/>
  <c r="C19" i="1"/>
  <c r="C20" i="1"/>
  <c r="C21" i="1"/>
  <c r="D18" i="1"/>
  <c r="B20" i="1"/>
  <c r="D21" i="1"/>
  <c r="D19" i="1"/>
  <c r="E17" i="1"/>
  <c r="F17" i="1"/>
  <c r="B18" i="1"/>
  <c r="D20" i="1"/>
  <c r="F17" i="2"/>
  <c r="B19" i="1"/>
  <c r="F20" i="2" l="1"/>
  <c r="F18" i="2"/>
  <c r="E18" i="2"/>
  <c r="E19" i="2"/>
  <c r="E20" i="2"/>
  <c r="F19" i="2"/>
  <c r="F21" i="1"/>
  <c r="E21" i="1"/>
  <c r="F18" i="1"/>
  <c r="E18" i="1"/>
  <c r="F19" i="1"/>
  <c r="E19" i="1"/>
  <c r="F20" i="1"/>
  <c r="E20" i="1"/>
</calcChain>
</file>

<file path=xl/sharedStrings.xml><?xml version="1.0" encoding="utf-8"?>
<sst xmlns="http://schemas.openxmlformats.org/spreadsheetml/2006/main" count="180" uniqueCount="53">
  <si>
    <t>Figure 4c</t>
  </si>
  <si>
    <t>Raw Count</t>
  </si>
  <si>
    <t>Single Inclusions</t>
  </si>
  <si>
    <t>Multiple Inclusions</t>
  </si>
  <si>
    <t>WT L2</t>
  </si>
  <si>
    <t>Average</t>
  </si>
  <si>
    <t>N=1</t>
  </si>
  <si>
    <t>N=2</t>
  </si>
  <si>
    <t>N=3</t>
  </si>
  <si>
    <t>Total Counted</t>
  </si>
  <si>
    <t>L2 mCherry</t>
  </si>
  <si>
    <t>IncA WT</t>
  </si>
  <si>
    <t>Supplementary Figure 11b</t>
  </si>
  <si>
    <t>Standard Deviation</t>
  </si>
  <si>
    <t>IncA 1-246</t>
  </si>
  <si>
    <t>IncA 1-243</t>
  </si>
  <si>
    <t>IncA 1-237</t>
  </si>
  <si>
    <t>IncA KO</t>
  </si>
  <si>
    <t>IncA 1-246(G144A)</t>
  </si>
  <si>
    <t>IncA 1-246 (polyA)</t>
  </si>
  <si>
    <t>Percent Single</t>
  </si>
  <si>
    <t>Figure 4d</t>
  </si>
  <si>
    <t>IncA 1-246 (G144A)</t>
  </si>
  <si>
    <t>N=1 Normalized</t>
  </si>
  <si>
    <t>N=2 Normalized</t>
  </si>
  <si>
    <t>N=3 Normalized</t>
  </si>
  <si>
    <t>Normalized Averaged</t>
  </si>
  <si>
    <t>Figure 5b</t>
  </si>
  <si>
    <t>Strains</t>
  </si>
  <si>
    <t># Red+Green (Non-Fused)</t>
  </si>
  <si>
    <t># Red+Green (Fused)</t>
  </si>
  <si>
    <t>Percent Red+Green Fused</t>
  </si>
  <si>
    <r>
      <rPr>
        <sz val="12"/>
        <color rgb="FFFF0000"/>
        <rFont val="Calibri"/>
        <family val="2"/>
        <scheme val="minor"/>
      </rPr>
      <t>WT</t>
    </r>
    <r>
      <rPr>
        <sz val="12"/>
        <color theme="1"/>
        <rFont val="Calibri"/>
        <family val="2"/>
        <scheme val="minor"/>
      </rPr>
      <t xml:space="preserve"> : </t>
    </r>
    <r>
      <rPr>
        <sz val="12"/>
        <color rgb="FF008000"/>
        <rFont val="Calibri"/>
        <family val="2"/>
        <scheme val="minor"/>
      </rPr>
      <t>WT</t>
    </r>
  </si>
  <si>
    <r>
      <rPr>
        <sz val="12"/>
        <color rgb="FFFF0000"/>
        <rFont val="Calibri"/>
        <family val="2"/>
        <scheme val="minor"/>
      </rPr>
      <t>WT</t>
    </r>
    <r>
      <rPr>
        <sz val="12"/>
        <color theme="1"/>
        <rFont val="Calibri"/>
        <family val="2"/>
        <scheme val="minor"/>
      </rPr>
      <t xml:space="preserve"> : </t>
    </r>
    <r>
      <rPr>
        <sz val="12"/>
        <color rgb="FF008000"/>
        <rFont val="Calibri"/>
        <family val="2"/>
        <scheme val="minor"/>
      </rPr>
      <t>1-237</t>
    </r>
  </si>
  <si>
    <r>
      <rPr>
        <sz val="12"/>
        <color rgb="FFFF0000"/>
        <rFont val="Calibri"/>
        <family val="2"/>
        <scheme val="minor"/>
      </rPr>
      <t>WT</t>
    </r>
    <r>
      <rPr>
        <sz val="12"/>
        <color theme="1"/>
        <rFont val="Calibri"/>
        <family val="2"/>
        <scheme val="minor"/>
      </rPr>
      <t xml:space="preserve"> </t>
    </r>
    <r>
      <rPr>
        <sz val="12"/>
        <color rgb="FF008000"/>
        <rFont val="Calibri"/>
        <family val="2"/>
        <scheme val="minor"/>
      </rPr>
      <t>: 1-243</t>
    </r>
  </si>
  <si>
    <r>
      <rPr>
        <sz val="12"/>
        <color rgb="FFFF0000"/>
        <rFont val="Calibri"/>
        <family val="2"/>
        <scheme val="minor"/>
      </rPr>
      <t>WT</t>
    </r>
    <r>
      <rPr>
        <sz val="12"/>
        <color theme="1"/>
        <rFont val="Calibri"/>
        <family val="2"/>
        <scheme val="minor"/>
      </rPr>
      <t xml:space="preserve"> </t>
    </r>
    <r>
      <rPr>
        <sz val="12"/>
        <color rgb="FF008000"/>
        <rFont val="Calibri"/>
        <family val="2"/>
        <scheme val="minor"/>
      </rPr>
      <t>: 1-246</t>
    </r>
  </si>
  <si>
    <r>
      <rPr>
        <sz val="12"/>
        <color rgb="FFFF0000"/>
        <rFont val="Calibri"/>
        <family val="2"/>
        <scheme val="minor"/>
      </rPr>
      <t>WT</t>
    </r>
    <r>
      <rPr>
        <sz val="12"/>
        <color theme="1"/>
        <rFont val="Calibri"/>
        <family val="2"/>
        <scheme val="minor"/>
      </rPr>
      <t xml:space="preserve"> </t>
    </r>
    <r>
      <rPr>
        <sz val="12"/>
        <color rgb="FF008000"/>
        <rFont val="Calibri"/>
        <family val="2"/>
        <scheme val="minor"/>
      </rPr>
      <t>: 1-246 (polyA)</t>
    </r>
  </si>
  <si>
    <t xml:space="preserve">N=1 </t>
  </si>
  <si>
    <t xml:space="preserve">N=2 </t>
  </si>
  <si>
    <t>Each replicate(N) was normalized to its own IncA WT, then each normalized replicate was averaged to make the graphs, where the standard deviation of the normalized replicates served as the error bars.</t>
  </si>
  <si>
    <t>Each replicate(N) was normalized to its own IncA 1-246, then each normalized replicate was averaged to make the graphs, where the standard deviation of the normalized replicates served as the error bars.</t>
  </si>
  <si>
    <t xml:space="preserve">The replicates were not normalized. Standard Deviation served as the error bars on these graphs. </t>
  </si>
  <si>
    <t>Total Inclusions Counted</t>
  </si>
  <si>
    <t>anti-FLAG</t>
  </si>
  <si>
    <t>Figure 4a</t>
  </si>
  <si>
    <t>anti-MOMP</t>
  </si>
  <si>
    <r>
      <rPr>
        <sz val="12"/>
        <color rgb="FFFF0000"/>
        <rFont val="Calibri (Body)_x0000_"/>
      </rPr>
      <t>WT</t>
    </r>
    <r>
      <rPr>
        <sz val="12"/>
        <color theme="1"/>
        <rFont val="Calibri"/>
        <family val="2"/>
        <scheme val="minor"/>
      </rPr>
      <t>:NI</t>
    </r>
  </si>
  <si>
    <r>
      <rPr>
        <b/>
        <sz val="12"/>
        <color rgb="FFFF0000"/>
        <rFont val="Calibri"/>
        <family val="2"/>
        <scheme val="minor"/>
      </rPr>
      <t>WT</t>
    </r>
    <r>
      <rPr>
        <b/>
        <sz val="12"/>
        <color theme="1"/>
        <rFont val="Calibri"/>
        <family val="2"/>
        <scheme val="minor"/>
      </rPr>
      <t xml:space="preserve"> : </t>
    </r>
    <r>
      <rPr>
        <b/>
        <sz val="12"/>
        <color rgb="FF008000"/>
        <rFont val="Calibri"/>
        <family val="2"/>
        <scheme val="minor"/>
      </rPr>
      <t>WT</t>
    </r>
  </si>
  <si>
    <r>
      <rPr>
        <b/>
        <sz val="12"/>
        <color rgb="FFFF0000"/>
        <rFont val="Calibri"/>
        <family val="2"/>
        <scheme val="minor"/>
      </rPr>
      <t>WT</t>
    </r>
    <r>
      <rPr>
        <b/>
        <sz val="12"/>
        <color theme="1"/>
        <rFont val="Calibri"/>
        <family val="2"/>
        <scheme val="minor"/>
      </rPr>
      <t xml:space="preserve"> : </t>
    </r>
    <r>
      <rPr>
        <b/>
        <sz val="12"/>
        <color rgb="FF008000"/>
        <rFont val="Calibri"/>
        <family val="2"/>
        <scheme val="minor"/>
      </rPr>
      <t>1-237</t>
    </r>
  </si>
  <si>
    <r>
      <rPr>
        <b/>
        <sz val="12"/>
        <color rgb="FFFF0000"/>
        <rFont val="Calibri"/>
        <family val="2"/>
        <scheme val="minor"/>
      </rPr>
      <t>WT</t>
    </r>
    <r>
      <rPr>
        <b/>
        <sz val="12"/>
        <color theme="1"/>
        <rFont val="Calibri"/>
        <family val="2"/>
        <scheme val="minor"/>
      </rPr>
      <t xml:space="preserve"> </t>
    </r>
    <r>
      <rPr>
        <b/>
        <sz val="12"/>
        <color rgb="FF008000"/>
        <rFont val="Calibri"/>
        <family val="2"/>
        <scheme val="minor"/>
      </rPr>
      <t>: 1-243</t>
    </r>
  </si>
  <si>
    <r>
      <rPr>
        <b/>
        <sz val="12"/>
        <color rgb="FFFF0000"/>
        <rFont val="Calibri"/>
        <family val="2"/>
        <scheme val="minor"/>
      </rPr>
      <t>WT</t>
    </r>
    <r>
      <rPr>
        <b/>
        <sz val="12"/>
        <color theme="1"/>
        <rFont val="Calibri"/>
        <family val="2"/>
        <scheme val="minor"/>
      </rPr>
      <t xml:space="preserve"> </t>
    </r>
    <r>
      <rPr>
        <b/>
        <sz val="12"/>
        <color rgb="FF008000"/>
        <rFont val="Calibri"/>
        <family val="2"/>
        <scheme val="minor"/>
      </rPr>
      <t>: 1-246</t>
    </r>
  </si>
  <si>
    <r>
      <rPr>
        <b/>
        <sz val="12"/>
        <color rgb="FFFF0000"/>
        <rFont val="Calibri"/>
        <family val="2"/>
        <scheme val="minor"/>
      </rPr>
      <t>WT</t>
    </r>
    <r>
      <rPr>
        <b/>
        <sz val="12"/>
        <color theme="1"/>
        <rFont val="Calibri"/>
        <family val="2"/>
        <scheme val="minor"/>
      </rPr>
      <t xml:space="preserve"> </t>
    </r>
    <r>
      <rPr>
        <b/>
        <sz val="12"/>
        <color rgb="FF008000"/>
        <rFont val="Calibri"/>
        <family val="2"/>
        <scheme val="minor"/>
      </rPr>
      <t>: 1-246 (polyA)</t>
    </r>
  </si>
  <si>
    <r>
      <rPr>
        <b/>
        <sz val="12"/>
        <color rgb="FFFF0000"/>
        <rFont val="Calibri (Body)_x0000_"/>
      </rPr>
      <t>WT</t>
    </r>
    <r>
      <rPr>
        <b/>
        <sz val="12"/>
        <color theme="1"/>
        <rFont val="Calibri"/>
        <family val="2"/>
        <scheme val="minor"/>
      </rPr>
      <t>:NI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</si>
</sst>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2"/>
      <color theme="1"/>
      <name val="Calibri"/>
      <family val="2"/>
      <scheme val="minor"/>
    </font>
    <font>
      <sz val="12"/>
      <color rgb="FFFF0000"/>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2"/>
      <color rgb="FF008000"/>
      <name val="Calibri"/>
      <family val="2"/>
      <scheme val="minor"/>
    </font>
    <font>
      <sz val="12"/>
      <color rgb="FF000000"/>
      <name val="Calibri"/>
      <family val="2"/>
      <scheme val="minor"/>
    </font>
    <font>
      <b/>
      <sz val="12"/>
      <color rgb="FFFF0000"/>
      <name val="Calibri"/>
      <family val="2"/>
      <scheme val="minor"/>
    </font>
    <font>
      <sz val="12"/>
      <color rgb="FFFF0000"/>
      <name val="Calibri (Body)_x0000_"/>
    </font>
    <font>
      <b/>
      <sz val="12"/>
      <color rgb="FF000000"/>
      <name val="Calibri"/>
      <family val="2"/>
      <scheme val="minor"/>
    </font>
    <font>
      <b/>
      <sz val="12"/>
      <color rgb="FF008000"/>
      <name val="Calibri"/>
      <family val="2"/>
      <scheme val="minor"/>
    </font>
    <font>
      <b/>
      <sz val="12"/>
      <color rgb="FFFF0000"/>
      <name val="Calibri (Body)_x0000_"/>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0.14999847407452621"/>
        <bgColor rgb="FF000000"/>
      </patternFill>
    </fill>
  </fills>
  <borders count="2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n">
        <color auto="1"/>
      </left>
      <right/>
      <top style="thin">
        <color auto="1"/>
      </top>
      <bottom style="thick">
        <color auto="1"/>
      </bottom>
      <diagonal/>
    </border>
    <border>
      <left/>
      <right/>
      <top style="thin">
        <color auto="1"/>
      </top>
      <bottom style="thick">
        <color auto="1"/>
      </bottom>
      <diagonal/>
    </border>
    <border>
      <left/>
      <right style="thin">
        <color auto="1"/>
      </right>
      <top style="thin">
        <color auto="1"/>
      </top>
      <bottom style="thick">
        <color auto="1"/>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s>
  <cellStyleXfs count="59">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74">
    <xf numFmtId="0" fontId="0" fillId="0" borderId="0" xfId="0"/>
    <xf numFmtId="0" fontId="0" fillId="0" borderId="1" xfId="0" applyBorder="1"/>
    <xf numFmtId="0" fontId="0" fillId="0" borderId="5" xfId="0" applyBorder="1"/>
    <xf numFmtId="0" fontId="0" fillId="0" borderId="1" xfId="0" applyBorder="1" applyAlignment="1">
      <alignment horizontal="center"/>
    </xf>
    <xf numFmtId="0" fontId="0" fillId="0" borderId="0" xfId="0" applyAlignment="1"/>
    <xf numFmtId="2" fontId="0" fillId="0" borderId="1" xfId="0" applyNumberFormat="1" applyBorder="1"/>
    <xf numFmtId="0" fontId="2" fillId="0" borderId="0" xfId="0" applyFont="1"/>
    <xf numFmtId="0" fontId="7" fillId="0" borderId="0" xfId="0" applyFont="1"/>
    <xf numFmtId="0" fontId="1" fillId="0" borderId="0" xfId="0" applyFont="1"/>
    <xf numFmtId="0" fontId="0" fillId="0" borderId="0" xfId="0" applyFont="1"/>
    <xf numFmtId="0" fontId="0" fillId="0" borderId="0" xfId="0" applyAlignment="1">
      <alignment horizontal="left"/>
    </xf>
    <xf numFmtId="0" fontId="0" fillId="0" borderId="0" xfId="0" applyBorder="1"/>
    <xf numFmtId="2" fontId="0" fillId="0" borderId="0" xfId="0" applyNumberFormat="1" applyBorder="1"/>
    <xf numFmtId="0" fontId="0" fillId="0" borderId="9" xfId="0" applyBorder="1"/>
    <xf numFmtId="0" fontId="0" fillId="0" borderId="10" xfId="0" applyFill="1" applyBorder="1"/>
    <xf numFmtId="2" fontId="0" fillId="0" borderId="10" xfId="0" applyNumberFormat="1" applyBorder="1"/>
    <xf numFmtId="2" fontId="0" fillId="0" borderId="12" xfId="0" applyNumberFormat="1" applyBorder="1"/>
    <xf numFmtId="2" fontId="0" fillId="0" borderId="13" xfId="0" applyNumberFormat="1" applyBorder="1"/>
    <xf numFmtId="2" fontId="0" fillId="0" borderId="1" xfId="0" applyNumberFormat="1" applyBorder="1" applyAlignment="1">
      <alignment horizontal="center"/>
    </xf>
    <xf numFmtId="2" fontId="0" fillId="0" borderId="3" xfId="0" applyNumberFormat="1" applyBorder="1" applyAlignment="1"/>
    <xf numFmtId="2" fontId="0" fillId="0" borderId="4" xfId="0" applyNumberFormat="1" applyBorder="1" applyAlignment="1"/>
    <xf numFmtId="2" fontId="0" fillId="0" borderId="2" xfId="0" applyNumberFormat="1" applyBorder="1" applyAlignment="1"/>
    <xf numFmtId="0" fontId="0" fillId="0" borderId="0" xfId="0" applyAlignment="1">
      <alignment horizontal="center"/>
    </xf>
    <xf numFmtId="0" fontId="0" fillId="0" borderId="11" xfId="0" applyBorder="1"/>
    <xf numFmtId="0" fontId="2" fillId="0" borderId="0" xfId="0" applyFont="1" applyAlignment="1"/>
    <xf numFmtId="0" fontId="2" fillId="0" borderId="9" xfId="0" applyFont="1" applyBorder="1"/>
    <xf numFmtId="0" fontId="2" fillId="0" borderId="11" xfId="0" applyFont="1" applyBorder="1"/>
    <xf numFmtId="0" fontId="2" fillId="0" borderId="1" xfId="0" applyFont="1" applyBorder="1"/>
    <xf numFmtId="0" fontId="0" fillId="0" borderId="0" xfId="0" applyFill="1" applyAlignment="1">
      <alignment horizontal="center"/>
    </xf>
    <xf numFmtId="0" fontId="0" fillId="0" borderId="9" xfId="0" applyBorder="1" applyAlignment="1">
      <alignment horizontal="center"/>
    </xf>
    <xf numFmtId="0" fontId="0" fillId="0" borderId="10" xfId="0" applyFill="1" applyBorder="1" applyAlignment="1">
      <alignment horizontal="center"/>
    </xf>
    <xf numFmtId="0" fontId="0" fillId="0" borderId="0" xfId="0" applyBorder="1" applyAlignment="1">
      <alignment horizontal="center"/>
    </xf>
    <xf numFmtId="2" fontId="0" fillId="0" borderId="0" xfId="0" applyNumberFormat="1" applyBorder="1" applyAlignment="1">
      <alignment horizontal="center"/>
    </xf>
    <xf numFmtId="0" fontId="0" fillId="0" borderId="6" xfId="0" applyBorder="1" applyAlignment="1">
      <alignment horizontal="center"/>
    </xf>
    <xf numFmtId="2" fontId="2" fillId="0" borderId="10" xfId="0" applyNumberFormat="1" applyFont="1" applyBorder="1"/>
    <xf numFmtId="2" fontId="2" fillId="0" borderId="13" xfId="0" applyNumberFormat="1" applyFont="1" applyBorder="1"/>
    <xf numFmtId="0" fontId="2" fillId="0" borderId="11" xfId="0" applyFont="1" applyFill="1" applyBorder="1"/>
    <xf numFmtId="0" fontId="2" fillId="2" borderId="1" xfId="0" applyFont="1" applyFill="1" applyBorder="1" applyAlignment="1">
      <alignment horizontal="center"/>
    </xf>
    <xf numFmtId="2" fontId="2" fillId="0" borderId="1" xfId="0" applyNumberFormat="1" applyFont="1" applyBorder="1"/>
    <xf numFmtId="0" fontId="2" fillId="2" borderId="7" xfId="0" applyFont="1" applyFill="1" applyBorder="1" applyAlignment="1">
      <alignment horizontal="center"/>
    </xf>
    <xf numFmtId="0" fontId="2" fillId="2" borderId="8" xfId="0" applyFont="1" applyFill="1" applyBorder="1" applyAlignment="1">
      <alignment horizontal="center"/>
    </xf>
    <xf numFmtId="2" fontId="2" fillId="0" borderId="12" xfId="0" applyNumberFormat="1" applyFont="1" applyBorder="1"/>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6" fillId="0" borderId="0" xfId="0" applyFont="1" applyAlignment="1">
      <alignment horizontal="center"/>
    </xf>
    <xf numFmtId="0" fontId="2" fillId="0" borderId="0" xfId="0" applyFont="1" applyAlignment="1">
      <alignment horizontal="left"/>
    </xf>
    <xf numFmtId="0" fontId="0" fillId="0" borderId="0" xfId="0" applyAlignment="1">
      <alignment horizontal="left"/>
    </xf>
    <xf numFmtId="2" fontId="0" fillId="0" borderId="14" xfId="0" applyNumberFormat="1" applyBorder="1" applyAlignment="1">
      <alignment horizontal="center"/>
    </xf>
    <xf numFmtId="2" fontId="0" fillId="0" borderId="15" xfId="0" applyNumberFormat="1" applyBorder="1" applyAlignment="1">
      <alignment horizontal="center"/>
    </xf>
    <xf numFmtId="2" fontId="0" fillId="0" borderId="16" xfId="0" applyNumberFormat="1" applyBorder="1" applyAlignment="1">
      <alignment horizontal="center"/>
    </xf>
    <xf numFmtId="2" fontId="0" fillId="0" borderId="1" xfId="0" applyNumberFormat="1" applyBorder="1" applyAlignment="1">
      <alignment horizontal="center"/>
    </xf>
    <xf numFmtId="2" fontId="0" fillId="0" borderId="12" xfId="0" applyNumberFormat="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2" borderId="19" xfId="0" applyFont="1" applyFill="1" applyBorder="1" applyAlignment="1">
      <alignment horizontal="center"/>
    </xf>
    <xf numFmtId="0" fontId="0" fillId="3" borderId="0" xfId="0" applyFill="1" applyAlignment="1">
      <alignment horizontal="center"/>
    </xf>
    <xf numFmtId="0" fontId="0" fillId="0" borderId="6" xfId="0" applyBorder="1"/>
    <xf numFmtId="0" fontId="2" fillId="0" borderId="9" xfId="0" applyFont="1" applyBorder="1" applyAlignment="1">
      <alignment horizontal="center"/>
    </xf>
    <xf numFmtId="0" fontId="2" fillId="0" borderId="11" xfId="0" applyFont="1" applyFill="1" applyBorder="1" applyAlignment="1">
      <alignment horizontal="center"/>
    </xf>
    <xf numFmtId="2" fontId="0" fillId="0" borderId="12" xfId="0" applyNumberFormat="1" applyFont="1" applyBorder="1"/>
    <xf numFmtId="0" fontId="0" fillId="0" borderId="10" xfId="0" applyBorder="1" applyAlignment="1">
      <alignment horizontal="center"/>
    </xf>
    <xf numFmtId="2" fontId="0" fillId="0" borderId="10" xfId="0" applyNumberFormat="1" applyBorder="1" applyAlignment="1">
      <alignment horizontal="center"/>
    </xf>
    <xf numFmtId="0" fontId="0" fillId="0" borderId="11" xfId="0" applyFill="1" applyBorder="1" applyAlignment="1">
      <alignment horizontal="center"/>
    </xf>
    <xf numFmtId="2" fontId="0" fillId="0" borderId="12" xfId="0" applyNumberFormat="1" applyBorder="1" applyAlignment="1">
      <alignment horizontal="center" vertical="center"/>
    </xf>
    <xf numFmtId="2" fontId="0" fillId="0" borderId="13" xfId="0" applyNumberFormat="1" applyBorder="1" applyAlignment="1">
      <alignment horizontal="center" vertical="center"/>
    </xf>
    <xf numFmtId="0" fontId="9" fillId="4" borderId="6" xfId="0" applyFont="1" applyFill="1" applyBorder="1" applyAlignment="1">
      <alignment horizontal="center"/>
    </xf>
    <xf numFmtId="0" fontId="9" fillId="4" borderId="7" xfId="0" applyFont="1" applyFill="1" applyBorder="1" applyAlignment="1">
      <alignment horizontal="center"/>
    </xf>
    <xf numFmtId="0" fontId="9" fillId="4" borderId="8" xfId="0" applyFont="1" applyFill="1" applyBorder="1" applyAlignment="1">
      <alignment horizontal="center"/>
    </xf>
    <xf numFmtId="0" fontId="6" fillId="0" borderId="9" xfId="0" applyFont="1" applyBorder="1" applyAlignment="1">
      <alignment horizontal="center"/>
    </xf>
    <xf numFmtId="0" fontId="6" fillId="0" borderId="1" xfId="0" applyFont="1" applyBorder="1" applyAlignment="1">
      <alignment horizontal="center"/>
    </xf>
    <xf numFmtId="0" fontId="6" fillId="0" borderId="10" xfId="0" applyFont="1" applyBorder="1" applyAlignment="1">
      <alignment horizontal="center"/>
    </xf>
    <xf numFmtId="2" fontId="6" fillId="0" borderId="1" xfId="0" applyNumberFormat="1" applyFont="1" applyBorder="1" applyAlignment="1">
      <alignment horizontal="center"/>
    </xf>
    <xf numFmtId="2" fontId="6" fillId="0" borderId="10" xfId="0" applyNumberFormat="1" applyFont="1" applyBorder="1" applyAlignment="1">
      <alignment horizontal="center"/>
    </xf>
  </cellXfs>
  <cellStyles count="5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25400</xdr:rowOff>
    </xdr:from>
    <xdr:to>
      <xdr:col>6</xdr:col>
      <xdr:colOff>546100</xdr:colOff>
      <xdr:row>27</xdr:row>
      <xdr:rowOff>29203</xdr:rowOff>
    </xdr:to>
    <xdr:pic>
      <xdr:nvPicPr>
        <xdr:cNvPr id="2" name="Picture 1">
          <a:extLst>
            <a:ext uri="{FF2B5EF4-FFF2-40B4-BE49-F238E27FC236}">
              <a16:creationId xmlns:a16="http://schemas.microsoft.com/office/drawing/2014/main" id="{ACBDB9AC-680D-7449-B291-4C3BE75F513F}"/>
            </a:ext>
          </a:extLst>
        </xdr:cNvPr>
        <xdr:cNvPicPr>
          <a:picLocks noChangeAspect="1"/>
        </xdr:cNvPicPr>
      </xdr:nvPicPr>
      <xdr:blipFill>
        <a:blip xmlns:r="http://schemas.openxmlformats.org/officeDocument/2006/relationships" r:embed="rId1"/>
        <a:stretch>
          <a:fillRect/>
        </a:stretch>
      </xdr:blipFill>
      <xdr:spPr>
        <a:xfrm>
          <a:off x="38100" y="25400"/>
          <a:ext cx="5461000" cy="5490203"/>
        </a:xfrm>
        <a:prstGeom prst="rect">
          <a:avLst/>
        </a:prstGeom>
      </xdr:spPr>
    </xdr:pic>
    <xdr:clientData/>
  </xdr:twoCellAnchor>
  <xdr:twoCellAnchor editAs="oneCell">
    <xdr:from>
      <xdr:col>8</xdr:col>
      <xdr:colOff>88900</xdr:colOff>
      <xdr:row>2</xdr:row>
      <xdr:rowOff>3803</xdr:rowOff>
    </xdr:from>
    <xdr:to>
      <xdr:col>14</xdr:col>
      <xdr:colOff>618405</xdr:colOff>
      <xdr:row>27</xdr:row>
      <xdr:rowOff>29203</xdr:rowOff>
    </xdr:to>
    <xdr:pic>
      <xdr:nvPicPr>
        <xdr:cNvPr id="5" name="Picture 4">
          <a:extLst>
            <a:ext uri="{FF2B5EF4-FFF2-40B4-BE49-F238E27FC236}">
              <a16:creationId xmlns:a16="http://schemas.microsoft.com/office/drawing/2014/main" id="{871F9126-DB79-4547-8E13-2772F40C4611}"/>
            </a:ext>
          </a:extLst>
        </xdr:cNvPr>
        <xdr:cNvPicPr>
          <a:picLocks noChangeAspect="1"/>
        </xdr:cNvPicPr>
      </xdr:nvPicPr>
      <xdr:blipFill>
        <a:blip xmlns:r="http://schemas.openxmlformats.org/officeDocument/2006/relationships" r:embed="rId2"/>
        <a:stretch>
          <a:fillRect/>
        </a:stretch>
      </xdr:blipFill>
      <xdr:spPr>
        <a:xfrm>
          <a:off x="6692900" y="410203"/>
          <a:ext cx="5482505" cy="5105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C54BF-6565-6C4A-A3D1-5F5E8B001EFA}">
  <dimension ref="A1:I30"/>
  <sheetViews>
    <sheetView workbookViewId="0">
      <selection activeCell="I1" sqref="I1"/>
    </sheetView>
  </sheetViews>
  <sheetFormatPr baseColWidth="10" defaultRowHeight="16"/>
  <sheetData>
    <row r="1" spans="1:9">
      <c r="A1" s="6" t="s">
        <v>44</v>
      </c>
      <c r="B1" s="9" t="s">
        <v>43</v>
      </c>
      <c r="I1" s="9" t="s">
        <v>45</v>
      </c>
    </row>
    <row r="2" spans="1:9">
      <c r="A2" s="8"/>
    </row>
    <row r="30" spans="1:1">
      <c r="A30"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2"/>
  <sheetViews>
    <sheetView workbookViewId="0">
      <selection activeCell="E31" sqref="E31"/>
    </sheetView>
  </sheetViews>
  <sheetFormatPr baseColWidth="10" defaultRowHeight="16"/>
  <cols>
    <col min="1" max="2" width="14.6640625" bestFit="1" customWidth="1"/>
    <col min="3" max="3" width="16.6640625" bestFit="1" customWidth="1"/>
    <col min="4" max="4" width="21.1640625" bestFit="1" customWidth="1"/>
    <col min="5" max="5" width="19.1640625" bestFit="1" customWidth="1"/>
    <col min="6" max="6" width="16.83203125" bestFit="1" customWidth="1"/>
    <col min="8" max="8" width="14.6640625" bestFit="1" customWidth="1"/>
    <col min="9" max="9" width="16.6640625" bestFit="1" customWidth="1"/>
    <col min="10" max="10" width="21.1640625" bestFit="1" customWidth="1"/>
    <col min="11" max="11" width="12.83203125" bestFit="1" customWidth="1"/>
    <col min="13" max="13" width="7.83203125" bestFit="1" customWidth="1"/>
    <col min="14" max="14" width="14.6640625" bestFit="1" customWidth="1"/>
    <col min="15" max="15" width="16.6640625" bestFit="1" customWidth="1"/>
    <col min="16" max="16" width="21.1640625" bestFit="1" customWidth="1"/>
    <col min="17" max="17" width="12.6640625" customWidth="1"/>
  </cols>
  <sheetData>
    <row r="1" spans="1:17" ht="17" thickBot="1">
      <c r="A1" s="24" t="s">
        <v>0</v>
      </c>
      <c r="B1" s="24"/>
      <c r="C1" s="24"/>
    </row>
    <row r="2" spans="1:17" ht="17" thickTop="1">
      <c r="A2" s="42" t="s">
        <v>11</v>
      </c>
      <c r="B2" s="43"/>
      <c r="C2" s="43"/>
      <c r="D2" s="43"/>
      <c r="E2" s="44"/>
      <c r="G2" s="42" t="s">
        <v>14</v>
      </c>
      <c r="H2" s="43"/>
      <c r="I2" s="43"/>
      <c r="J2" s="43"/>
      <c r="K2" s="44"/>
      <c r="M2" s="42" t="s">
        <v>15</v>
      </c>
      <c r="N2" s="43"/>
      <c r="O2" s="43"/>
      <c r="P2" s="43"/>
      <c r="Q2" s="44"/>
    </row>
    <row r="3" spans="1:17" s="22" customFormat="1">
      <c r="A3" s="29"/>
      <c r="B3" s="3" t="s">
        <v>2</v>
      </c>
      <c r="C3" s="3" t="s">
        <v>3</v>
      </c>
      <c r="D3" s="3" t="s">
        <v>42</v>
      </c>
      <c r="E3" s="30" t="s">
        <v>20</v>
      </c>
      <c r="G3" s="29"/>
      <c r="H3" s="3" t="s">
        <v>2</v>
      </c>
      <c r="I3" s="3" t="s">
        <v>3</v>
      </c>
      <c r="J3" s="3" t="s">
        <v>42</v>
      </c>
      <c r="K3" s="30" t="s">
        <v>20</v>
      </c>
      <c r="M3" s="29"/>
      <c r="N3" s="3" t="s">
        <v>2</v>
      </c>
      <c r="O3" s="3" t="s">
        <v>3</v>
      </c>
      <c r="P3" s="3" t="s">
        <v>42</v>
      </c>
      <c r="Q3" s="30" t="s">
        <v>20</v>
      </c>
    </row>
    <row r="4" spans="1:17">
      <c r="A4" s="13" t="s">
        <v>6</v>
      </c>
      <c r="B4" s="5">
        <v>229</v>
      </c>
      <c r="C4" s="5">
        <v>21</v>
      </c>
      <c r="D4" s="5">
        <f>(B4+C4)</f>
        <v>250</v>
      </c>
      <c r="E4" s="15">
        <f>(B4/D4)*100</f>
        <v>91.600000000000009</v>
      </c>
      <c r="G4" s="13" t="s">
        <v>6</v>
      </c>
      <c r="H4" s="5">
        <v>177</v>
      </c>
      <c r="I4" s="5">
        <v>73</v>
      </c>
      <c r="J4" s="5">
        <f>(H4+I4)</f>
        <v>250</v>
      </c>
      <c r="K4" s="15">
        <f>(H4/J4)*100</f>
        <v>70.8</v>
      </c>
      <c r="M4" s="13" t="s">
        <v>6</v>
      </c>
      <c r="N4" s="5">
        <v>141</v>
      </c>
      <c r="O4" s="5">
        <v>109</v>
      </c>
      <c r="P4" s="5">
        <f>(N4+O4)</f>
        <v>250</v>
      </c>
      <c r="Q4" s="15">
        <f>(N4/P4)*100</f>
        <v>56.399999999999991</v>
      </c>
    </row>
    <row r="5" spans="1:17">
      <c r="A5" s="13" t="s">
        <v>7</v>
      </c>
      <c r="B5" s="5">
        <v>222</v>
      </c>
      <c r="C5" s="5">
        <v>28</v>
      </c>
      <c r="D5" s="5">
        <f t="shared" ref="D5:D6" si="0">(B5+C5)</f>
        <v>250</v>
      </c>
      <c r="E5" s="15">
        <f t="shared" ref="E5:E6" si="1">(B5/D5)*100</f>
        <v>88.8</v>
      </c>
      <c r="G5" s="13" t="s">
        <v>7</v>
      </c>
      <c r="H5" s="5">
        <v>160</v>
      </c>
      <c r="I5" s="5">
        <v>90</v>
      </c>
      <c r="J5" s="5">
        <f t="shared" ref="J5:J6" si="2">(H5+I5)</f>
        <v>250</v>
      </c>
      <c r="K5" s="15">
        <f t="shared" ref="K5:K6" si="3">(H5/J5)*100</f>
        <v>64</v>
      </c>
      <c r="M5" s="13" t="s">
        <v>7</v>
      </c>
      <c r="N5" s="5">
        <v>115</v>
      </c>
      <c r="O5" s="5">
        <v>135</v>
      </c>
      <c r="P5" s="5">
        <f t="shared" ref="P5:P6" si="4">(N5+O5)</f>
        <v>250</v>
      </c>
      <c r="Q5" s="15">
        <f t="shared" ref="Q5:Q6" si="5">(N5/P5)*100</f>
        <v>46</v>
      </c>
    </row>
    <row r="6" spans="1:17" ht="17" thickBot="1">
      <c r="A6" s="23" t="s">
        <v>8</v>
      </c>
      <c r="B6" s="16">
        <v>229</v>
      </c>
      <c r="C6" s="16">
        <v>21</v>
      </c>
      <c r="D6" s="16">
        <f t="shared" si="0"/>
        <v>250</v>
      </c>
      <c r="E6" s="17">
        <f t="shared" si="1"/>
        <v>91.600000000000009</v>
      </c>
      <c r="G6" s="23" t="s">
        <v>8</v>
      </c>
      <c r="H6" s="16">
        <v>178</v>
      </c>
      <c r="I6" s="16">
        <v>72</v>
      </c>
      <c r="J6" s="16">
        <f t="shared" si="2"/>
        <v>250</v>
      </c>
      <c r="K6" s="17">
        <f t="shared" si="3"/>
        <v>71.2</v>
      </c>
      <c r="M6" s="23" t="s">
        <v>8</v>
      </c>
      <c r="N6" s="16">
        <v>140</v>
      </c>
      <c r="O6" s="16">
        <v>110</v>
      </c>
      <c r="P6" s="16">
        <f t="shared" si="4"/>
        <v>250</v>
      </c>
      <c r="Q6" s="17">
        <f t="shared" si="5"/>
        <v>56.000000000000007</v>
      </c>
    </row>
    <row r="7" spans="1:17" ht="18" thickTop="1" thickBot="1"/>
    <row r="8" spans="1:17" s="22" customFormat="1" ht="17" thickTop="1">
      <c r="A8" s="42" t="s">
        <v>16</v>
      </c>
      <c r="B8" s="43"/>
      <c r="C8" s="43"/>
      <c r="D8" s="43"/>
      <c r="E8" s="44"/>
      <c r="G8" s="42" t="s">
        <v>17</v>
      </c>
      <c r="H8" s="43"/>
      <c r="I8" s="43"/>
      <c r="J8" s="43"/>
      <c r="K8" s="44"/>
    </row>
    <row r="9" spans="1:17" s="22" customFormat="1">
      <c r="A9" s="29"/>
      <c r="B9" s="3" t="s">
        <v>2</v>
      </c>
      <c r="C9" s="3" t="s">
        <v>3</v>
      </c>
      <c r="D9" s="3" t="s">
        <v>42</v>
      </c>
      <c r="E9" s="30" t="s">
        <v>20</v>
      </c>
      <c r="G9" s="29"/>
      <c r="H9" s="3" t="s">
        <v>2</v>
      </c>
      <c r="I9" s="3" t="s">
        <v>3</v>
      </c>
      <c r="J9" s="3" t="s">
        <v>42</v>
      </c>
      <c r="K9" s="30" t="s">
        <v>20</v>
      </c>
    </row>
    <row r="10" spans="1:17">
      <c r="A10" s="13" t="s">
        <v>6</v>
      </c>
      <c r="B10" s="5">
        <v>36</v>
      </c>
      <c r="C10" s="5">
        <v>214</v>
      </c>
      <c r="D10" s="5">
        <f>(B10+C10)</f>
        <v>250</v>
      </c>
      <c r="E10" s="15">
        <f>(B10/D10)*100</f>
        <v>14.399999999999999</v>
      </c>
      <c r="G10" s="13" t="s">
        <v>6</v>
      </c>
      <c r="H10" s="5">
        <v>25</v>
      </c>
      <c r="I10" s="5">
        <v>225</v>
      </c>
      <c r="J10" s="5">
        <f>(H10+I10)</f>
        <v>250</v>
      </c>
      <c r="K10" s="15">
        <f>(H10/J10)*100</f>
        <v>10</v>
      </c>
    </row>
    <row r="11" spans="1:17">
      <c r="A11" s="13" t="s">
        <v>7</v>
      </c>
      <c r="B11" s="5">
        <v>41</v>
      </c>
      <c r="C11" s="5">
        <v>209</v>
      </c>
      <c r="D11" s="5">
        <f>(B11+C11)</f>
        <v>250</v>
      </c>
      <c r="E11" s="15">
        <f>(B11/D11)*100</f>
        <v>16.400000000000002</v>
      </c>
      <c r="G11" s="13" t="s">
        <v>7</v>
      </c>
      <c r="H11" s="5">
        <v>27</v>
      </c>
      <c r="I11" s="5">
        <v>223</v>
      </c>
      <c r="J11" s="5">
        <f t="shared" ref="J11:J12" si="6">(H11+I11)</f>
        <v>250</v>
      </c>
      <c r="K11" s="15">
        <f>(H11/J11)*100</f>
        <v>10.8</v>
      </c>
    </row>
    <row r="12" spans="1:17" ht="17" thickBot="1">
      <c r="A12" s="23" t="s">
        <v>8</v>
      </c>
      <c r="B12" s="16">
        <v>48</v>
      </c>
      <c r="C12" s="16">
        <v>202</v>
      </c>
      <c r="D12" s="16">
        <f>(B12+C12)</f>
        <v>250</v>
      </c>
      <c r="E12" s="17">
        <f>(B12/D12)*100</f>
        <v>19.2</v>
      </c>
      <c r="G12" s="23" t="s">
        <v>8</v>
      </c>
      <c r="H12" s="16">
        <v>32</v>
      </c>
      <c r="I12" s="16">
        <v>218</v>
      </c>
      <c r="J12" s="16">
        <f t="shared" si="6"/>
        <v>250</v>
      </c>
      <c r="K12" s="17">
        <f t="shared" ref="K12" si="7">(H12/J12)*100</f>
        <v>12.8</v>
      </c>
    </row>
    <row r="13" spans="1:17" ht="17" thickTop="1"/>
    <row r="14" spans="1:17">
      <c r="A14" s="4" t="s">
        <v>39</v>
      </c>
      <c r="B14" s="4"/>
      <c r="C14" s="4"/>
      <c r="D14" s="4"/>
      <c r="E14" s="4"/>
    </row>
    <row r="15" spans="1:17" ht="17" thickBot="1"/>
    <row r="16" spans="1:17" s="22" customFormat="1" ht="17" thickTop="1">
      <c r="A16" s="33"/>
      <c r="B16" s="39" t="s">
        <v>23</v>
      </c>
      <c r="C16" s="39" t="s">
        <v>24</v>
      </c>
      <c r="D16" s="39" t="s">
        <v>25</v>
      </c>
      <c r="E16" s="39" t="s">
        <v>26</v>
      </c>
      <c r="F16" s="40" t="s">
        <v>13</v>
      </c>
    </row>
    <row r="17" spans="1:6">
      <c r="A17" s="25" t="s">
        <v>11</v>
      </c>
      <c r="B17" s="5">
        <f>(E4/E4)*100</f>
        <v>100</v>
      </c>
      <c r="C17" s="5">
        <f>(E5/E5)*100</f>
        <v>100</v>
      </c>
      <c r="D17" s="5">
        <f>(E6/E6)*100</f>
        <v>100</v>
      </c>
      <c r="E17" s="38">
        <f>AVERAGE(B17:D17)</f>
        <v>100</v>
      </c>
      <c r="F17" s="34">
        <f>STDEV(B17:D17)</f>
        <v>0</v>
      </c>
    </row>
    <row r="18" spans="1:6">
      <c r="A18" s="25" t="s">
        <v>14</v>
      </c>
      <c r="B18" s="5">
        <f>(K4/E4)*100</f>
        <v>77.292576419213958</v>
      </c>
      <c r="C18" s="5">
        <f>(K5/E5)*100</f>
        <v>72.072072072072075</v>
      </c>
      <c r="D18" s="5">
        <f>(K6/E6)*100</f>
        <v>77.729257641921393</v>
      </c>
      <c r="E18" s="38">
        <f t="shared" ref="E18:E21" si="8">AVERAGE(B18:D18)</f>
        <v>75.697968711069151</v>
      </c>
      <c r="F18" s="34">
        <f t="shared" ref="F18:F21" si="9">STDEV(B18:D18)</f>
        <v>3.147700343120988</v>
      </c>
    </row>
    <row r="19" spans="1:6">
      <c r="A19" s="25" t="s">
        <v>15</v>
      </c>
      <c r="B19" s="5">
        <f>(Q4/E4)*100</f>
        <v>61.57205240174671</v>
      </c>
      <c r="C19" s="5">
        <f>(Q5/E5)*100</f>
        <v>51.801801801801808</v>
      </c>
      <c r="D19" s="5">
        <f>(Q6/E6)*100</f>
        <v>61.135371179039296</v>
      </c>
      <c r="E19" s="38">
        <f t="shared" si="8"/>
        <v>58.169741794195943</v>
      </c>
      <c r="F19" s="34">
        <f t="shared" si="9"/>
        <v>5.5191183564601802</v>
      </c>
    </row>
    <row r="20" spans="1:6">
      <c r="A20" s="25" t="s">
        <v>16</v>
      </c>
      <c r="B20" s="5">
        <f>(E10/E4)*100</f>
        <v>15.720524017467246</v>
      </c>
      <c r="C20" s="5">
        <f>(E11/E5)*100</f>
        <v>18.468468468468473</v>
      </c>
      <c r="D20" s="5">
        <f>(E12/E6)*100</f>
        <v>20.960698689956327</v>
      </c>
      <c r="E20" s="38">
        <f t="shared" si="8"/>
        <v>18.383230391964016</v>
      </c>
      <c r="F20" s="34">
        <f t="shared" si="9"/>
        <v>2.6211270089054484</v>
      </c>
    </row>
    <row r="21" spans="1:6" ht="17" thickBot="1">
      <c r="A21" s="26" t="s">
        <v>17</v>
      </c>
      <c r="B21" s="16">
        <f>(K10/E4)*100</f>
        <v>10.917030567685588</v>
      </c>
      <c r="C21" s="16">
        <f>(K11/E5)*100</f>
        <v>12.162162162162163</v>
      </c>
      <c r="D21" s="16">
        <f>(K12/E6)*100</f>
        <v>13.973799126637553</v>
      </c>
      <c r="E21" s="41">
        <f t="shared" si="8"/>
        <v>12.350997285495103</v>
      </c>
      <c r="F21" s="35">
        <f t="shared" si="9"/>
        <v>1.5371084976677483</v>
      </c>
    </row>
    <row r="22" spans="1:6" ht="17" thickTop="1"/>
  </sheetData>
  <mergeCells count="5">
    <mergeCell ref="G8:K8"/>
    <mergeCell ref="A8:E8"/>
    <mergeCell ref="A2:E2"/>
    <mergeCell ref="G2:K2"/>
    <mergeCell ref="M2:Q2"/>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0"/>
  <sheetViews>
    <sheetView workbookViewId="0">
      <selection activeCell="A2" sqref="A2:XFD2"/>
    </sheetView>
  </sheetViews>
  <sheetFormatPr baseColWidth="10" defaultRowHeight="16"/>
  <cols>
    <col min="1" max="1" width="17" bestFit="1" customWidth="1"/>
    <col min="2" max="2" width="14.6640625" bestFit="1" customWidth="1"/>
    <col min="3" max="3" width="16.6640625" bestFit="1" customWidth="1"/>
    <col min="4" max="4" width="21.1640625" bestFit="1" customWidth="1"/>
    <col min="5" max="5" width="19.1640625" bestFit="1" customWidth="1"/>
    <col min="6" max="6" width="17.1640625" bestFit="1" customWidth="1"/>
    <col min="7" max="7" width="7.83203125" bestFit="1" customWidth="1"/>
    <col min="8" max="8" width="14.6640625" bestFit="1" customWidth="1"/>
    <col min="9" max="9" width="16.6640625" bestFit="1" customWidth="1"/>
    <col min="10" max="10" width="21.1640625" bestFit="1" customWidth="1"/>
    <col min="11" max="11" width="12.83203125" bestFit="1" customWidth="1"/>
    <col min="13" max="13" width="7.83203125" bestFit="1" customWidth="1"/>
    <col min="14" max="14" width="14.6640625" bestFit="1" customWidth="1"/>
    <col min="15" max="15" width="16.6640625" bestFit="1" customWidth="1"/>
    <col min="16" max="16" width="21.1640625" bestFit="1" customWidth="1"/>
    <col min="17" max="17" width="12.83203125" bestFit="1" customWidth="1"/>
    <col min="19" max="19" width="7.83203125" bestFit="1" customWidth="1"/>
    <col min="20" max="20" width="14.6640625" bestFit="1" customWidth="1"/>
    <col min="21" max="21" width="16.6640625" bestFit="1" customWidth="1"/>
    <col min="22" max="22" width="21.1640625" bestFit="1" customWidth="1"/>
    <col min="23" max="23" width="12.83203125" bestFit="1" customWidth="1"/>
  </cols>
  <sheetData>
    <row r="1" spans="1:23" ht="17" thickBot="1">
      <c r="A1" s="24" t="s">
        <v>21</v>
      </c>
      <c r="B1" s="24"/>
      <c r="C1" s="24"/>
    </row>
    <row r="2" spans="1:23" s="22" customFormat="1" ht="17" thickTop="1">
      <c r="A2" s="42" t="s">
        <v>14</v>
      </c>
      <c r="B2" s="43"/>
      <c r="C2" s="43"/>
      <c r="D2" s="43"/>
      <c r="E2" s="44"/>
      <c r="G2" s="42" t="s">
        <v>18</v>
      </c>
      <c r="H2" s="43"/>
      <c r="I2" s="43"/>
      <c r="J2" s="43"/>
      <c r="K2" s="44"/>
      <c r="L2" s="28"/>
      <c r="M2" s="28"/>
      <c r="N2" s="28"/>
      <c r="O2" s="28"/>
      <c r="P2" s="28"/>
      <c r="Q2" s="28"/>
      <c r="R2" s="28"/>
      <c r="S2" s="28"/>
      <c r="T2" s="28"/>
      <c r="U2" s="28"/>
      <c r="V2" s="28"/>
      <c r="W2" s="28"/>
    </row>
    <row r="3" spans="1:23" s="22" customFormat="1">
      <c r="A3" s="29"/>
      <c r="B3" s="3" t="s">
        <v>2</v>
      </c>
      <c r="C3" s="3" t="s">
        <v>3</v>
      </c>
      <c r="D3" s="3" t="s">
        <v>42</v>
      </c>
      <c r="E3" s="30" t="s">
        <v>20</v>
      </c>
      <c r="G3" s="29"/>
      <c r="H3" s="3" t="s">
        <v>2</v>
      </c>
      <c r="I3" s="3" t="s">
        <v>3</v>
      </c>
      <c r="J3" s="3" t="s">
        <v>42</v>
      </c>
      <c r="K3" s="30" t="s">
        <v>20</v>
      </c>
      <c r="L3" s="28"/>
      <c r="M3" s="28"/>
      <c r="N3" s="28"/>
      <c r="O3" s="28"/>
      <c r="P3" s="28"/>
      <c r="Q3" s="28"/>
      <c r="R3" s="28"/>
      <c r="S3" s="28"/>
      <c r="T3" s="28"/>
      <c r="U3" s="28"/>
      <c r="V3" s="28"/>
      <c r="W3" s="28"/>
    </row>
    <row r="4" spans="1:23">
      <c r="A4" s="13" t="s">
        <v>6</v>
      </c>
      <c r="B4" s="5">
        <v>113</v>
      </c>
      <c r="C4" s="5">
        <v>137</v>
      </c>
      <c r="D4" s="5">
        <f>(B4+C4)</f>
        <v>250</v>
      </c>
      <c r="E4" s="15">
        <f>(B4/D4)*100</f>
        <v>45.2</v>
      </c>
      <c r="G4" s="13" t="s">
        <v>6</v>
      </c>
      <c r="H4" s="5">
        <v>109</v>
      </c>
      <c r="I4" s="5">
        <v>141</v>
      </c>
      <c r="J4" s="5">
        <v>250</v>
      </c>
      <c r="K4" s="15">
        <f>(H4/J4)*100</f>
        <v>43.6</v>
      </c>
    </row>
    <row r="5" spans="1:23">
      <c r="A5" s="13" t="s">
        <v>7</v>
      </c>
      <c r="B5" s="5">
        <v>131</v>
      </c>
      <c r="C5" s="5">
        <v>119</v>
      </c>
      <c r="D5" s="5">
        <f t="shared" ref="D5:D6" si="0">(B5+C5)</f>
        <v>250</v>
      </c>
      <c r="E5" s="15">
        <f t="shared" ref="E5:E6" si="1">(B5/D5)*100</f>
        <v>52.400000000000006</v>
      </c>
      <c r="G5" s="13" t="s">
        <v>7</v>
      </c>
      <c r="H5" s="5">
        <v>114</v>
      </c>
      <c r="I5" s="5">
        <v>136</v>
      </c>
      <c r="J5" s="5">
        <v>250</v>
      </c>
      <c r="K5" s="15">
        <f t="shared" ref="K5:K6" si="2">(H5/J5)*100</f>
        <v>45.6</v>
      </c>
    </row>
    <row r="6" spans="1:23" ht="17" thickBot="1">
      <c r="A6" s="23" t="s">
        <v>8</v>
      </c>
      <c r="B6" s="16">
        <v>127</v>
      </c>
      <c r="C6" s="16">
        <v>123</v>
      </c>
      <c r="D6" s="16">
        <f t="shared" si="0"/>
        <v>250</v>
      </c>
      <c r="E6" s="17">
        <f t="shared" si="1"/>
        <v>50.8</v>
      </c>
      <c r="G6" s="23" t="s">
        <v>8</v>
      </c>
      <c r="H6" s="16">
        <v>111</v>
      </c>
      <c r="I6" s="16">
        <v>139</v>
      </c>
      <c r="J6" s="16">
        <v>250</v>
      </c>
      <c r="K6" s="17">
        <f t="shared" si="2"/>
        <v>44.4</v>
      </c>
    </row>
    <row r="7" spans="1:23" ht="18" thickTop="1" thickBot="1">
      <c r="A7" s="11"/>
      <c r="B7" s="12"/>
      <c r="C7" s="12"/>
      <c r="D7" s="12"/>
      <c r="E7" s="12"/>
      <c r="M7" s="11"/>
      <c r="N7" s="12"/>
      <c r="O7" s="12"/>
      <c r="P7" s="12"/>
      <c r="Q7" s="12"/>
      <c r="S7" s="11"/>
      <c r="T7" s="12"/>
      <c r="U7" s="12"/>
      <c r="V7" s="12"/>
      <c r="W7" s="12"/>
    </row>
    <row r="8" spans="1:23" ht="17" thickTop="1">
      <c r="A8" s="42" t="s">
        <v>19</v>
      </c>
      <c r="B8" s="43"/>
      <c r="C8" s="43"/>
      <c r="D8" s="43"/>
      <c r="E8" s="44"/>
      <c r="G8" s="42" t="s">
        <v>17</v>
      </c>
      <c r="H8" s="43"/>
      <c r="I8" s="43"/>
      <c r="J8" s="43"/>
      <c r="K8" s="44"/>
      <c r="M8" s="11"/>
      <c r="N8" s="12"/>
      <c r="O8" s="12"/>
      <c r="P8" s="12"/>
      <c r="Q8" s="12"/>
      <c r="S8" s="11"/>
      <c r="T8" s="12"/>
      <c r="U8" s="12"/>
      <c r="V8" s="12"/>
      <c r="W8" s="12"/>
    </row>
    <row r="9" spans="1:23" s="22" customFormat="1">
      <c r="A9" s="29"/>
      <c r="B9" s="3" t="s">
        <v>2</v>
      </c>
      <c r="C9" s="3" t="s">
        <v>3</v>
      </c>
      <c r="D9" s="3" t="s">
        <v>42</v>
      </c>
      <c r="E9" s="30" t="s">
        <v>20</v>
      </c>
      <c r="G9" s="29"/>
      <c r="H9" s="3" t="s">
        <v>2</v>
      </c>
      <c r="I9" s="3" t="s">
        <v>3</v>
      </c>
      <c r="J9" s="3" t="s">
        <v>42</v>
      </c>
      <c r="K9" s="30" t="s">
        <v>20</v>
      </c>
      <c r="M9" s="31"/>
      <c r="N9" s="32"/>
      <c r="O9" s="32"/>
      <c r="P9" s="32"/>
      <c r="Q9" s="32"/>
      <c r="S9" s="31"/>
      <c r="T9" s="32"/>
      <c r="U9" s="32"/>
      <c r="V9" s="32"/>
      <c r="W9" s="32"/>
    </row>
    <row r="10" spans="1:23">
      <c r="A10" s="13" t="s">
        <v>6</v>
      </c>
      <c r="B10" s="5">
        <v>42</v>
      </c>
      <c r="C10" s="5">
        <v>208</v>
      </c>
      <c r="D10" s="5">
        <v>250</v>
      </c>
      <c r="E10" s="15">
        <f>(B10/D10)*100</f>
        <v>16.8</v>
      </c>
      <c r="G10" s="13" t="s">
        <v>6</v>
      </c>
      <c r="H10" s="5">
        <v>17</v>
      </c>
      <c r="I10" s="5">
        <v>233</v>
      </c>
      <c r="J10" s="5">
        <v>250</v>
      </c>
      <c r="K10" s="15">
        <f>(H10/J10)*100</f>
        <v>6.8000000000000007</v>
      </c>
      <c r="M10" s="11"/>
      <c r="N10" s="12"/>
      <c r="O10" s="12"/>
      <c r="P10" s="12"/>
      <c r="Q10" s="12"/>
      <c r="S10" s="11"/>
      <c r="T10" s="12"/>
      <c r="U10" s="12"/>
      <c r="V10" s="12"/>
      <c r="W10" s="12"/>
    </row>
    <row r="11" spans="1:23">
      <c r="A11" s="13" t="s">
        <v>7</v>
      </c>
      <c r="B11" s="5">
        <v>40</v>
      </c>
      <c r="C11" s="5">
        <v>210</v>
      </c>
      <c r="D11" s="5">
        <v>250</v>
      </c>
      <c r="E11" s="15">
        <f t="shared" ref="E11:E12" si="3">(B11/D11)*100</f>
        <v>16</v>
      </c>
      <c r="G11" s="13" t="s">
        <v>7</v>
      </c>
      <c r="H11" s="5">
        <v>27</v>
      </c>
      <c r="I11" s="5">
        <v>223</v>
      </c>
      <c r="J11" s="5">
        <v>250</v>
      </c>
      <c r="K11" s="15">
        <f t="shared" ref="K11:K12" si="4">(H11/J11)*100</f>
        <v>10.8</v>
      </c>
      <c r="M11" s="11"/>
      <c r="N11" s="12"/>
      <c r="O11" s="12"/>
      <c r="P11" s="12"/>
      <c r="Q11" s="12"/>
      <c r="S11" s="11"/>
      <c r="T11" s="12"/>
      <c r="U11" s="12"/>
      <c r="V11" s="12"/>
      <c r="W11" s="12"/>
    </row>
    <row r="12" spans="1:23" ht="17" thickBot="1">
      <c r="A12" s="23" t="s">
        <v>8</v>
      </c>
      <c r="B12" s="16">
        <v>44</v>
      </c>
      <c r="C12" s="16">
        <v>206</v>
      </c>
      <c r="D12" s="16">
        <v>250</v>
      </c>
      <c r="E12" s="17">
        <f t="shared" si="3"/>
        <v>17.599999999999998</v>
      </c>
      <c r="G12" s="23" t="s">
        <v>8</v>
      </c>
      <c r="H12" s="16">
        <v>22</v>
      </c>
      <c r="I12" s="16">
        <v>228</v>
      </c>
      <c r="J12" s="16">
        <v>250</v>
      </c>
      <c r="K12" s="17">
        <f t="shared" si="4"/>
        <v>8.7999999999999989</v>
      </c>
      <c r="M12" s="11"/>
      <c r="N12" s="12"/>
      <c r="O12" s="12"/>
      <c r="P12" s="12"/>
      <c r="Q12" s="12"/>
      <c r="S12" s="11"/>
      <c r="T12" s="12"/>
      <c r="U12" s="12"/>
      <c r="V12" s="12"/>
      <c r="W12" s="12"/>
    </row>
    <row r="13" spans="1:23" ht="17" thickTop="1"/>
    <row r="14" spans="1:23">
      <c r="A14" s="10" t="s">
        <v>40</v>
      </c>
      <c r="B14" s="10"/>
      <c r="C14" s="10"/>
      <c r="D14" s="10"/>
      <c r="E14" s="10"/>
      <c r="F14" s="10"/>
      <c r="G14" s="10"/>
      <c r="H14" s="10"/>
      <c r="I14" s="10"/>
      <c r="J14" s="10"/>
      <c r="K14" s="10"/>
      <c r="L14" s="10"/>
    </row>
    <row r="16" spans="1:23">
      <c r="A16" s="2"/>
      <c r="B16" s="37" t="s">
        <v>23</v>
      </c>
      <c r="C16" s="37" t="s">
        <v>24</v>
      </c>
      <c r="D16" s="37" t="s">
        <v>25</v>
      </c>
      <c r="E16" s="37" t="s">
        <v>26</v>
      </c>
      <c r="F16" s="37" t="s">
        <v>13</v>
      </c>
    </row>
    <row r="17" spans="1:6">
      <c r="A17" s="27" t="s">
        <v>14</v>
      </c>
      <c r="B17" s="5">
        <f>(E4/E4)*100</f>
        <v>100</v>
      </c>
      <c r="C17" s="5">
        <f>(E5/E5)*100</f>
        <v>100</v>
      </c>
      <c r="D17" s="5">
        <f>(E6/E6)*100</f>
        <v>100</v>
      </c>
      <c r="E17" s="38">
        <f t="shared" ref="E17:E20" si="5">AVERAGE(B17:D17)</f>
        <v>100</v>
      </c>
      <c r="F17" s="38">
        <f t="shared" ref="F17:F20" si="6">STDEV(B17:D17)</f>
        <v>0</v>
      </c>
    </row>
    <row r="18" spans="1:6">
      <c r="A18" s="27" t="s">
        <v>22</v>
      </c>
      <c r="B18" s="5">
        <f>(K4/E4)*100</f>
        <v>96.460176991150433</v>
      </c>
      <c r="C18" s="5">
        <f>(K5/E5)*100</f>
        <v>87.022900763358763</v>
      </c>
      <c r="D18" s="5">
        <f>(K6/E6)*100</f>
        <v>87.4015748031496</v>
      </c>
      <c r="E18" s="38">
        <f t="shared" si="5"/>
        <v>90.294884185886261</v>
      </c>
      <c r="F18" s="38">
        <f t="shared" si="6"/>
        <v>5.3426561781649831</v>
      </c>
    </row>
    <row r="19" spans="1:6">
      <c r="A19" s="27" t="s">
        <v>19</v>
      </c>
      <c r="B19" s="5">
        <f>(E10/E4)*100</f>
        <v>37.16814159292035</v>
      </c>
      <c r="C19" s="5">
        <f>(E11/E5)*100</f>
        <v>30.534351145038162</v>
      </c>
      <c r="D19" s="5">
        <f>(E12/E6)*100</f>
        <v>34.645669291338585</v>
      </c>
      <c r="E19" s="38">
        <f t="shared" si="5"/>
        <v>34.116054009765698</v>
      </c>
      <c r="F19" s="38">
        <f t="shared" si="6"/>
        <v>3.3484568365830678</v>
      </c>
    </row>
    <row r="20" spans="1:6">
      <c r="A20" s="27" t="s">
        <v>17</v>
      </c>
      <c r="B20" s="5">
        <f>(K10/E4)*100</f>
        <v>15.044247787610621</v>
      </c>
      <c r="C20" s="5">
        <f>(K11/E5)*100</f>
        <v>20.610687022900763</v>
      </c>
      <c r="D20" s="5">
        <f>(K12/E6)*100</f>
        <v>17.322834645669293</v>
      </c>
      <c r="E20" s="38">
        <f t="shared" si="5"/>
        <v>17.659256485393559</v>
      </c>
      <c r="F20" s="38">
        <f t="shared" si="6"/>
        <v>2.7984274478226014</v>
      </c>
    </row>
  </sheetData>
  <mergeCells count="4">
    <mergeCell ref="A2:E2"/>
    <mergeCell ref="G2:K2"/>
    <mergeCell ref="A8:E8"/>
    <mergeCell ref="G8:K8"/>
  </mergeCells>
  <pageMargins left="0.75" right="0.75" top="1" bottom="1" header="0.5" footer="0.5"/>
  <pageSetup orientation="portrait" horizontalDpi="0"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0"/>
  <sheetViews>
    <sheetView tabSelected="1" workbookViewId="0">
      <selection activeCell="D26" sqref="D26"/>
    </sheetView>
  </sheetViews>
  <sheetFormatPr baseColWidth="10" defaultRowHeight="16"/>
  <cols>
    <col min="1" max="1" width="16.5" bestFit="1" customWidth="1"/>
    <col min="2" max="2" width="22.83203125" bestFit="1" customWidth="1"/>
    <col min="3" max="3" width="18.6640625" bestFit="1" customWidth="1"/>
    <col min="4" max="4" width="14.5" bestFit="1" customWidth="1"/>
    <col min="5" max="5" width="22.6640625" bestFit="1" customWidth="1"/>
    <col min="6" max="6" width="17.1640625" bestFit="1" customWidth="1"/>
    <col min="7" max="7" width="16.6640625" bestFit="1" customWidth="1"/>
    <col min="8" max="8" width="22.83203125" bestFit="1" customWidth="1"/>
    <col min="9" max="9" width="18.6640625" bestFit="1" customWidth="1"/>
    <col min="10" max="10" width="12.5" bestFit="1" customWidth="1"/>
    <col min="11" max="11" width="22.6640625" bestFit="1" customWidth="1"/>
    <col min="13" max="13" width="16.6640625" bestFit="1" customWidth="1"/>
    <col min="14" max="14" width="22.33203125" bestFit="1" customWidth="1"/>
    <col min="15" max="15" width="18.6640625" bestFit="1" customWidth="1"/>
    <col min="16" max="16" width="12.6640625" bestFit="1" customWidth="1"/>
    <col min="17" max="17" width="22.6640625" bestFit="1" customWidth="1"/>
  </cols>
  <sheetData>
    <row r="1" spans="1:17" ht="17" thickBot="1">
      <c r="A1" s="24" t="s">
        <v>27</v>
      </c>
      <c r="B1" s="24"/>
      <c r="C1" s="24"/>
    </row>
    <row r="2" spans="1:17" ht="17" thickTop="1">
      <c r="A2" s="42" t="s">
        <v>37</v>
      </c>
      <c r="B2" s="43"/>
      <c r="C2" s="43"/>
      <c r="D2" s="43"/>
      <c r="E2" s="44"/>
      <c r="G2" s="42" t="s">
        <v>38</v>
      </c>
      <c r="H2" s="43"/>
      <c r="I2" s="43"/>
      <c r="J2" s="43"/>
      <c r="K2" s="44"/>
      <c r="M2" s="66" t="s">
        <v>8</v>
      </c>
      <c r="N2" s="67"/>
      <c r="O2" s="67"/>
      <c r="P2" s="67"/>
      <c r="Q2" s="68"/>
    </row>
    <row r="3" spans="1:17">
      <c r="A3" s="29" t="s">
        <v>28</v>
      </c>
      <c r="B3" s="3" t="s">
        <v>29</v>
      </c>
      <c r="C3" s="3" t="s">
        <v>30</v>
      </c>
      <c r="D3" s="3" t="s">
        <v>9</v>
      </c>
      <c r="E3" s="61" t="s">
        <v>31</v>
      </c>
      <c r="G3" s="29" t="s">
        <v>28</v>
      </c>
      <c r="H3" s="3" t="s">
        <v>29</v>
      </c>
      <c r="I3" s="3" t="s">
        <v>30</v>
      </c>
      <c r="J3" s="3" t="s">
        <v>9</v>
      </c>
      <c r="K3" s="61" t="s">
        <v>31</v>
      </c>
      <c r="M3" s="69" t="s">
        <v>28</v>
      </c>
      <c r="N3" s="70" t="s">
        <v>29</v>
      </c>
      <c r="O3" s="70" t="s">
        <v>30</v>
      </c>
      <c r="P3" s="70" t="s">
        <v>9</v>
      </c>
      <c r="Q3" s="71" t="s">
        <v>31</v>
      </c>
    </row>
    <row r="4" spans="1:17">
      <c r="A4" s="29" t="s">
        <v>32</v>
      </c>
      <c r="B4" s="18">
        <v>3</v>
      </c>
      <c r="C4" s="18">
        <v>147</v>
      </c>
      <c r="D4" s="18">
        <v>150</v>
      </c>
      <c r="E4" s="62">
        <v>98</v>
      </c>
      <c r="G4" s="29" t="s">
        <v>32</v>
      </c>
      <c r="H4" s="18">
        <v>1</v>
      </c>
      <c r="I4" s="18">
        <v>149</v>
      </c>
      <c r="J4" s="18">
        <v>150</v>
      </c>
      <c r="K4" s="62">
        <v>99.3</v>
      </c>
      <c r="M4" s="29" t="s">
        <v>32</v>
      </c>
      <c r="N4" s="72">
        <v>1</v>
      </c>
      <c r="O4" s="72">
        <v>149</v>
      </c>
      <c r="P4" s="18">
        <v>150</v>
      </c>
      <c r="Q4" s="73">
        <v>99.3</v>
      </c>
    </row>
    <row r="5" spans="1:17">
      <c r="A5" s="29" t="s">
        <v>33</v>
      </c>
      <c r="B5" s="18">
        <v>5</v>
      </c>
      <c r="C5" s="18">
        <v>145</v>
      </c>
      <c r="D5" s="18">
        <v>150</v>
      </c>
      <c r="E5" s="62">
        <v>96.7</v>
      </c>
      <c r="G5" s="29" t="s">
        <v>33</v>
      </c>
      <c r="H5" s="18">
        <v>5</v>
      </c>
      <c r="I5" s="18">
        <v>145</v>
      </c>
      <c r="J5" s="18">
        <v>150</v>
      </c>
      <c r="K5" s="62">
        <v>96.7</v>
      </c>
      <c r="M5" s="29" t="s">
        <v>33</v>
      </c>
      <c r="N5" s="72">
        <v>4</v>
      </c>
      <c r="O5" s="72">
        <v>146</v>
      </c>
      <c r="P5" s="18">
        <v>150</v>
      </c>
      <c r="Q5" s="73">
        <v>97.3</v>
      </c>
    </row>
    <row r="6" spans="1:17">
      <c r="A6" s="29" t="s">
        <v>34</v>
      </c>
      <c r="B6" s="18">
        <v>9</v>
      </c>
      <c r="C6" s="18">
        <v>141</v>
      </c>
      <c r="D6" s="18">
        <v>150</v>
      </c>
      <c r="E6" s="62">
        <v>94</v>
      </c>
      <c r="G6" s="29" t="s">
        <v>34</v>
      </c>
      <c r="H6" s="18">
        <v>4</v>
      </c>
      <c r="I6" s="18">
        <v>146</v>
      </c>
      <c r="J6" s="18">
        <v>150</v>
      </c>
      <c r="K6" s="62">
        <v>97.3</v>
      </c>
      <c r="M6" s="29" t="s">
        <v>34</v>
      </c>
      <c r="N6" s="72">
        <v>5</v>
      </c>
      <c r="O6" s="72">
        <v>145</v>
      </c>
      <c r="P6" s="18">
        <v>150</v>
      </c>
      <c r="Q6" s="73">
        <v>96.7</v>
      </c>
    </row>
    <row r="7" spans="1:17">
      <c r="A7" s="29" t="s">
        <v>35</v>
      </c>
      <c r="B7" s="18">
        <v>6</v>
      </c>
      <c r="C7" s="18">
        <v>144</v>
      </c>
      <c r="D7" s="18">
        <v>150</v>
      </c>
      <c r="E7" s="62">
        <v>96</v>
      </c>
      <c r="G7" s="29" t="s">
        <v>35</v>
      </c>
      <c r="H7" s="18">
        <v>3</v>
      </c>
      <c r="I7" s="18">
        <v>147</v>
      </c>
      <c r="J7" s="18">
        <v>150</v>
      </c>
      <c r="K7" s="62">
        <v>98</v>
      </c>
      <c r="M7" s="29" t="s">
        <v>35</v>
      </c>
      <c r="N7" s="72">
        <v>2</v>
      </c>
      <c r="O7" s="72">
        <v>148</v>
      </c>
      <c r="P7" s="18">
        <v>150</v>
      </c>
      <c r="Q7" s="73">
        <v>98.7</v>
      </c>
    </row>
    <row r="8" spans="1:17">
      <c r="A8" s="29" t="s">
        <v>36</v>
      </c>
      <c r="B8" s="18">
        <v>16</v>
      </c>
      <c r="C8" s="18">
        <v>134</v>
      </c>
      <c r="D8" s="18">
        <v>150</v>
      </c>
      <c r="E8" s="62">
        <v>89.3</v>
      </c>
      <c r="G8" s="29" t="s">
        <v>36</v>
      </c>
      <c r="H8" s="18">
        <v>7</v>
      </c>
      <c r="I8" s="18">
        <v>143</v>
      </c>
      <c r="J8" s="18">
        <v>150</v>
      </c>
      <c r="K8" s="62">
        <v>95.3</v>
      </c>
      <c r="M8" s="29" t="s">
        <v>36</v>
      </c>
      <c r="N8" s="72">
        <v>8</v>
      </c>
      <c r="O8" s="72">
        <v>142</v>
      </c>
      <c r="P8" s="18">
        <v>150</v>
      </c>
      <c r="Q8" s="73">
        <v>94.7</v>
      </c>
    </row>
    <row r="9" spans="1:17" ht="17" thickBot="1">
      <c r="A9" s="63" t="s">
        <v>46</v>
      </c>
      <c r="B9" s="64">
        <v>129</v>
      </c>
      <c r="C9" s="64">
        <v>21</v>
      </c>
      <c r="D9" s="64">
        <v>150</v>
      </c>
      <c r="E9" s="65">
        <v>14</v>
      </c>
      <c r="G9" s="63" t="s">
        <v>46</v>
      </c>
      <c r="H9" s="64">
        <v>143</v>
      </c>
      <c r="I9" s="64">
        <v>7</v>
      </c>
      <c r="J9" s="64">
        <v>150</v>
      </c>
      <c r="K9" s="65">
        <v>4.7</v>
      </c>
      <c r="M9" s="63" t="s">
        <v>46</v>
      </c>
      <c r="N9" s="64">
        <v>140</v>
      </c>
      <c r="O9" s="64">
        <v>10</v>
      </c>
      <c r="P9" s="64">
        <v>150</v>
      </c>
      <c r="Q9" s="65">
        <v>6.7</v>
      </c>
    </row>
    <row r="10" spans="1:17" ht="17" thickTop="1"/>
    <row r="11" spans="1:17">
      <c r="A11" s="45" t="s">
        <v>39</v>
      </c>
      <c r="B11" s="45"/>
      <c r="C11" s="45"/>
      <c r="D11" s="45"/>
      <c r="E11" s="45"/>
      <c r="F11" s="45"/>
      <c r="G11" s="45"/>
      <c r="H11" s="45"/>
      <c r="I11" s="45"/>
    </row>
    <row r="12" spans="1:17" ht="17" thickBot="1"/>
    <row r="13" spans="1:17" ht="17" thickTop="1">
      <c r="A13" s="57"/>
      <c r="B13" s="39" t="s">
        <v>23</v>
      </c>
      <c r="C13" s="39" t="s">
        <v>24</v>
      </c>
      <c r="D13" s="39" t="s">
        <v>25</v>
      </c>
      <c r="E13" s="39" t="s">
        <v>26</v>
      </c>
      <c r="F13" s="40" t="s">
        <v>13</v>
      </c>
    </row>
    <row r="14" spans="1:17">
      <c r="A14" s="58" t="s">
        <v>47</v>
      </c>
      <c r="B14" s="5">
        <f>(E4/E4)*100</f>
        <v>100</v>
      </c>
      <c r="C14" s="5">
        <f>(K4/K4)*100</f>
        <v>100</v>
      </c>
      <c r="D14" s="5">
        <f>(Q4/Q4)*100</f>
        <v>100</v>
      </c>
      <c r="E14" s="38">
        <f>AVERAGE(B14:D14)</f>
        <v>100</v>
      </c>
      <c r="F14" s="34">
        <f>STDEV(B14:D14)</f>
        <v>0</v>
      </c>
    </row>
    <row r="15" spans="1:17">
      <c r="A15" s="58" t="s">
        <v>48</v>
      </c>
      <c r="B15" s="5">
        <f>(E5/E4)*100</f>
        <v>98.673469387755105</v>
      </c>
      <c r="C15" s="5">
        <f>(K5/K4)*100</f>
        <v>97.38167170191339</v>
      </c>
      <c r="D15" s="5">
        <f>(Q5/Q4)*100</f>
        <v>97.985901309164149</v>
      </c>
      <c r="E15" s="38">
        <f t="shared" ref="E15:E19" si="0">AVERAGE(B15:D15)</f>
        <v>98.013680799610881</v>
      </c>
      <c r="F15" s="34">
        <f t="shared" ref="F15:F19" si="1">STDEV(B15:D15)</f>
        <v>0.64634672611038457</v>
      </c>
    </row>
    <row r="16" spans="1:17">
      <c r="A16" s="58" t="s">
        <v>49</v>
      </c>
      <c r="B16" s="5">
        <f>(E6/E4)*100</f>
        <v>95.918367346938766</v>
      </c>
      <c r="C16" s="5">
        <f>(K6/K4)*100</f>
        <v>97.985901309164149</v>
      </c>
      <c r="D16" s="5">
        <f>(Q6/Q4)*100</f>
        <v>97.38167170191339</v>
      </c>
      <c r="E16" s="38">
        <f t="shared" si="0"/>
        <v>97.095313452672102</v>
      </c>
      <c r="F16" s="34">
        <f t="shared" si="1"/>
        <v>1.0630968706661921</v>
      </c>
    </row>
    <row r="17" spans="1:6">
      <c r="A17" s="58" t="s">
        <v>50</v>
      </c>
      <c r="B17" s="5">
        <f>(E7/E4)*100</f>
        <v>97.959183673469383</v>
      </c>
      <c r="C17" s="5">
        <f>(K7/K4)*100</f>
        <v>98.690835850956702</v>
      </c>
      <c r="D17" s="5">
        <f>(Q7/Q4)*100</f>
        <v>99.395770392749256</v>
      </c>
      <c r="E17" s="38">
        <f t="shared" si="0"/>
        <v>98.681929972391785</v>
      </c>
      <c r="F17" s="34">
        <f t="shared" si="1"/>
        <v>0.7183347663224906</v>
      </c>
    </row>
    <row r="18" spans="1:6">
      <c r="A18" s="58" t="s">
        <v>51</v>
      </c>
      <c r="B18" s="5">
        <f>(E8/E4)*100</f>
        <v>91.122448979591837</v>
      </c>
      <c r="C18" s="5">
        <f>(K8/K4)*100</f>
        <v>95.971802618328297</v>
      </c>
      <c r="D18" s="5">
        <f>(Q8/Q4)*100</f>
        <v>95.367573011077539</v>
      </c>
      <c r="E18" s="38">
        <f t="shared" si="0"/>
        <v>94.153941536332567</v>
      </c>
      <c r="F18" s="34">
        <f t="shared" si="1"/>
        <v>2.6426754805973425</v>
      </c>
    </row>
    <row r="19" spans="1:6" ht="17" thickBot="1">
      <c r="A19" s="59" t="s">
        <v>52</v>
      </c>
      <c r="B19" s="60">
        <f>(E9/E4)*100</f>
        <v>14.285714285714285</v>
      </c>
      <c r="C19" s="60">
        <f>(K9/K4)*100</f>
        <v>4.7331319234642502</v>
      </c>
      <c r="D19" s="60">
        <f>(Q9/Q4)*100</f>
        <v>6.7472306143001006</v>
      </c>
      <c r="E19" s="41">
        <f t="shared" si="0"/>
        <v>8.5886922744928782</v>
      </c>
      <c r="F19" s="35">
        <f t="shared" si="1"/>
        <v>5.0354933453796331</v>
      </c>
    </row>
    <row r="20" spans="1:6" ht="17" thickTop="1"/>
  </sheetData>
  <mergeCells count="4">
    <mergeCell ref="A2:E2"/>
    <mergeCell ref="G2:K2"/>
    <mergeCell ref="M2:Q2"/>
    <mergeCell ref="A11:I1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1"/>
  <sheetViews>
    <sheetView workbookViewId="0">
      <selection activeCell="J26" sqref="J26"/>
    </sheetView>
  </sheetViews>
  <sheetFormatPr baseColWidth="10" defaultRowHeight="16"/>
  <cols>
    <col min="1" max="1" width="17.1640625" bestFit="1" customWidth="1"/>
    <col min="2" max="2" width="14.5" bestFit="1" customWidth="1"/>
    <col min="3" max="3" width="16.6640625" bestFit="1" customWidth="1"/>
    <col min="4" max="4" width="21.1640625" bestFit="1" customWidth="1"/>
    <col min="5" max="5" width="12.83203125" bestFit="1" customWidth="1"/>
    <col min="7" max="7" width="17.1640625" bestFit="1" customWidth="1"/>
    <col min="8" max="8" width="14.6640625" bestFit="1" customWidth="1"/>
    <col min="9" max="9" width="16.6640625" bestFit="1" customWidth="1"/>
    <col min="10" max="10" width="21.1640625" bestFit="1" customWidth="1"/>
    <col min="11" max="11" width="12.83203125" bestFit="1" customWidth="1"/>
    <col min="13" max="13" width="16.83203125" bestFit="1" customWidth="1"/>
    <col min="14" max="14" width="14.6640625" bestFit="1" customWidth="1"/>
    <col min="15" max="15" width="16.6640625" bestFit="1" customWidth="1"/>
    <col min="16" max="16" width="21.1640625" bestFit="1" customWidth="1"/>
    <col min="17" max="17" width="12.6640625" customWidth="1"/>
  </cols>
  <sheetData>
    <row r="1" spans="1:17">
      <c r="A1" s="46" t="s">
        <v>12</v>
      </c>
      <c r="B1" s="46"/>
      <c r="C1" s="46"/>
    </row>
    <row r="2" spans="1:17" ht="17" thickBot="1">
      <c r="A2" s="56" t="s">
        <v>1</v>
      </c>
      <c r="B2" s="56"/>
      <c r="C2" s="56"/>
      <c r="D2" s="56"/>
      <c r="E2" s="56"/>
      <c r="F2" s="56"/>
      <c r="G2" s="56"/>
      <c r="H2" s="56"/>
      <c r="I2" s="56"/>
      <c r="J2" s="56"/>
      <c r="K2" s="56"/>
      <c r="L2" s="56"/>
      <c r="M2" s="56"/>
      <c r="N2" s="56"/>
      <c r="O2" s="56"/>
      <c r="P2" s="56"/>
      <c r="Q2" s="56"/>
    </row>
    <row r="3" spans="1:17" ht="17" thickTop="1">
      <c r="A3" s="53" t="s">
        <v>4</v>
      </c>
      <c r="B3" s="54"/>
      <c r="C3" s="54"/>
      <c r="D3" s="54"/>
      <c r="E3" s="55"/>
      <c r="G3" s="53" t="s">
        <v>10</v>
      </c>
      <c r="H3" s="54"/>
      <c r="I3" s="54"/>
      <c r="J3" s="54"/>
      <c r="K3" s="55"/>
      <c r="M3" s="42" t="s">
        <v>11</v>
      </c>
      <c r="N3" s="43"/>
      <c r="O3" s="43"/>
      <c r="P3" s="43"/>
      <c r="Q3" s="44"/>
    </row>
    <row r="4" spans="1:17">
      <c r="A4" s="13"/>
      <c r="B4" s="1" t="s">
        <v>2</v>
      </c>
      <c r="C4" s="1" t="s">
        <v>3</v>
      </c>
      <c r="D4" s="1" t="s">
        <v>42</v>
      </c>
      <c r="E4" s="14" t="s">
        <v>20</v>
      </c>
      <c r="G4" s="13"/>
      <c r="H4" s="1" t="s">
        <v>2</v>
      </c>
      <c r="I4" s="1" t="s">
        <v>3</v>
      </c>
      <c r="J4" s="1" t="s">
        <v>42</v>
      </c>
      <c r="K4" s="14" t="s">
        <v>20</v>
      </c>
      <c r="M4" s="13"/>
      <c r="N4" s="1" t="s">
        <v>2</v>
      </c>
      <c r="O4" s="1" t="s">
        <v>3</v>
      </c>
      <c r="P4" s="1" t="s">
        <v>42</v>
      </c>
      <c r="Q4" s="14" t="s">
        <v>20</v>
      </c>
    </row>
    <row r="5" spans="1:17">
      <c r="A5" s="13" t="s">
        <v>6</v>
      </c>
      <c r="B5" s="5">
        <v>119</v>
      </c>
      <c r="C5" s="5">
        <v>31</v>
      </c>
      <c r="D5" s="5">
        <v>150</v>
      </c>
      <c r="E5" s="15">
        <f>B5/D5*100</f>
        <v>79.333333333333329</v>
      </c>
      <c r="G5" s="13" t="s">
        <v>6</v>
      </c>
      <c r="H5" s="5">
        <v>143</v>
      </c>
      <c r="I5" s="5">
        <v>7</v>
      </c>
      <c r="J5" s="5">
        <v>150</v>
      </c>
      <c r="K5" s="15">
        <f>H5/J5*100</f>
        <v>95.333333333333343</v>
      </c>
      <c r="M5" s="13" t="s">
        <v>6</v>
      </c>
      <c r="N5" s="5">
        <v>133</v>
      </c>
      <c r="O5" s="5">
        <v>17</v>
      </c>
      <c r="P5" s="5">
        <v>150</v>
      </c>
      <c r="Q5" s="15">
        <f>N5/P5*100</f>
        <v>88.666666666666671</v>
      </c>
    </row>
    <row r="6" spans="1:17">
      <c r="A6" s="13" t="s">
        <v>7</v>
      </c>
      <c r="B6" s="5">
        <v>136</v>
      </c>
      <c r="C6" s="5">
        <v>14</v>
      </c>
      <c r="D6" s="5">
        <v>150</v>
      </c>
      <c r="E6" s="15">
        <f t="shared" ref="E6:E7" si="0">B6/D6*100</f>
        <v>90.666666666666657</v>
      </c>
      <c r="G6" s="13" t="s">
        <v>7</v>
      </c>
      <c r="H6" s="5">
        <v>141</v>
      </c>
      <c r="I6" s="5">
        <v>9</v>
      </c>
      <c r="J6" s="5">
        <v>150</v>
      </c>
      <c r="K6" s="15">
        <f t="shared" ref="K6:K7" si="1">H6/J6*100</f>
        <v>94</v>
      </c>
      <c r="M6" s="13" t="s">
        <v>7</v>
      </c>
      <c r="N6" s="5">
        <v>134</v>
      </c>
      <c r="O6" s="5">
        <v>16</v>
      </c>
      <c r="P6" s="5">
        <v>150</v>
      </c>
      <c r="Q6" s="15">
        <f t="shared" ref="Q6:Q7" si="2">N6/P6*100</f>
        <v>89.333333333333329</v>
      </c>
    </row>
    <row r="7" spans="1:17">
      <c r="A7" s="13" t="s">
        <v>8</v>
      </c>
      <c r="B7" s="5">
        <v>141</v>
      </c>
      <c r="C7" s="5">
        <v>9</v>
      </c>
      <c r="D7" s="5">
        <v>150</v>
      </c>
      <c r="E7" s="15">
        <f t="shared" si="0"/>
        <v>94</v>
      </c>
      <c r="G7" s="13" t="s">
        <v>8</v>
      </c>
      <c r="H7" s="5">
        <v>141</v>
      </c>
      <c r="I7" s="5">
        <v>9</v>
      </c>
      <c r="J7" s="5">
        <v>150</v>
      </c>
      <c r="K7" s="15">
        <f t="shared" si="1"/>
        <v>94</v>
      </c>
      <c r="M7" s="13" t="s">
        <v>8</v>
      </c>
      <c r="N7" s="5">
        <v>130</v>
      </c>
      <c r="O7" s="5">
        <v>20</v>
      </c>
      <c r="P7" s="5">
        <v>150</v>
      </c>
      <c r="Q7" s="15">
        <f t="shared" si="2"/>
        <v>86.666666666666671</v>
      </c>
    </row>
    <row r="8" spans="1:17">
      <c r="A8" s="25" t="s">
        <v>5</v>
      </c>
      <c r="B8" s="19"/>
      <c r="C8" s="20"/>
      <c r="D8" s="21"/>
      <c r="E8" s="34">
        <f>AVERAGE(E5:E7)</f>
        <v>88</v>
      </c>
      <c r="G8" s="25" t="s">
        <v>5</v>
      </c>
      <c r="H8" s="51"/>
      <c r="I8" s="51"/>
      <c r="J8" s="51"/>
      <c r="K8" s="34">
        <f>AVERAGE(K5:K7)</f>
        <v>94.444444444444457</v>
      </c>
      <c r="M8" s="25" t="s">
        <v>5</v>
      </c>
      <c r="N8" s="51"/>
      <c r="O8" s="51"/>
      <c r="P8" s="51"/>
      <c r="Q8" s="34">
        <f>AVERAGE(Q5:Q7)</f>
        <v>88.222222222222229</v>
      </c>
    </row>
    <row r="9" spans="1:17" ht="17" thickBot="1">
      <c r="A9" s="36" t="s">
        <v>13</v>
      </c>
      <c r="B9" s="48"/>
      <c r="C9" s="49"/>
      <c r="D9" s="50"/>
      <c r="E9" s="35">
        <f>STDEV(E5:E7)</f>
        <v>7.688375063113865</v>
      </c>
      <c r="G9" s="36" t="s">
        <v>13</v>
      </c>
      <c r="H9" s="52"/>
      <c r="I9" s="52"/>
      <c r="J9" s="52"/>
      <c r="K9" s="35">
        <f>STDEV(K5:K7)</f>
        <v>0.76980035891950649</v>
      </c>
      <c r="M9" s="36" t="s">
        <v>13</v>
      </c>
      <c r="N9" s="52"/>
      <c r="O9" s="52"/>
      <c r="P9" s="52"/>
      <c r="Q9" s="35">
        <f>STDEV(Q5:Q7)</f>
        <v>1.3877773329774181</v>
      </c>
    </row>
    <row r="10" spans="1:17" ht="17" thickTop="1"/>
    <row r="11" spans="1:17">
      <c r="A11" s="47" t="s">
        <v>41</v>
      </c>
      <c r="B11" s="47"/>
      <c r="C11" s="47"/>
      <c r="D11" s="47"/>
      <c r="E11" s="47"/>
      <c r="F11" s="47"/>
      <c r="G11" s="47"/>
    </row>
  </sheetData>
  <mergeCells count="11">
    <mergeCell ref="M3:Q3"/>
    <mergeCell ref="N8:P8"/>
    <mergeCell ref="N9:P9"/>
    <mergeCell ref="A2:Q2"/>
    <mergeCell ref="A1:C1"/>
    <mergeCell ref="A11:G11"/>
    <mergeCell ref="B9:D9"/>
    <mergeCell ref="H8:J8"/>
    <mergeCell ref="H9:J9"/>
    <mergeCell ref="A3:E3"/>
    <mergeCell ref="G3:K3"/>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Figure 4a</vt:lpstr>
      <vt:lpstr>Figure 4c</vt:lpstr>
      <vt:lpstr>Figure 4d</vt:lpstr>
      <vt:lpstr>Figure 5b</vt:lpstr>
      <vt:lpstr>Sup. Figure 11b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dc:creator>
  <cp:lastModifiedBy>Microsoft Office User</cp:lastModifiedBy>
  <dcterms:created xsi:type="dcterms:W3CDTF">2019-05-09T20:05:06Z</dcterms:created>
  <dcterms:modified xsi:type="dcterms:W3CDTF">2019-05-13T16:40:41Z</dcterms:modified>
</cp:coreProperties>
</file>