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255" yWindow="2220" windowWidth="20730" windowHeight="11760" tabRatio="500"/>
  </bookViews>
  <sheets>
    <sheet name="Fig2k_7l_9j" sheetId="2" r:id="rId1"/>
  </sheets>
  <definedNames>
    <definedName name="_xlnm.Print_Area" localSheetId="0">Fig2k_7l_9j!$A$1:$S$14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54" i="2" l="1"/>
  <c r="W54" i="2" s="1"/>
  <c r="R54" i="2"/>
  <c r="V54" i="2" s="1"/>
  <c r="Q54" i="2"/>
  <c r="U54" i="2" s="1"/>
  <c r="P54" i="2"/>
  <c r="T54" i="2" s="1"/>
  <c r="S53" i="2"/>
  <c r="W53" i="2" s="1"/>
  <c r="R53" i="2"/>
  <c r="V53" i="2" s="1"/>
  <c r="Q53" i="2"/>
  <c r="U53" i="2" s="1"/>
  <c r="P53" i="2"/>
  <c r="T53" i="2" s="1"/>
  <c r="S52" i="2"/>
  <c r="W52" i="2" s="1"/>
  <c r="R52" i="2"/>
  <c r="V52" i="2" s="1"/>
  <c r="Q52" i="2"/>
  <c r="U52" i="2" s="1"/>
  <c r="P52" i="2"/>
  <c r="T52" i="2" s="1"/>
  <c r="S51" i="2"/>
  <c r="W51" i="2" s="1"/>
  <c r="R51" i="2"/>
  <c r="V51" i="2" s="1"/>
  <c r="Q51" i="2"/>
  <c r="U51" i="2" s="1"/>
  <c r="P51" i="2"/>
  <c r="T51" i="2" s="1"/>
  <c r="S49" i="2"/>
  <c r="R49" i="2"/>
  <c r="V49" i="2" s="1"/>
  <c r="Q49" i="2"/>
  <c r="U49" i="2" s="1"/>
  <c r="P49" i="2"/>
  <c r="T49" i="2" s="1"/>
  <c r="O49" i="2"/>
  <c r="K49" i="2"/>
  <c r="W49" i="2" s="1"/>
  <c r="U48" i="2"/>
  <c r="T48" i="2"/>
  <c r="S48" i="2"/>
  <c r="R48" i="2"/>
  <c r="V48" i="2" s="1"/>
  <c r="Q48" i="2"/>
  <c r="P48" i="2"/>
  <c r="O48" i="2"/>
  <c r="K48" i="2"/>
  <c r="W48" i="2" s="1"/>
  <c r="V47" i="2"/>
  <c r="U47" i="2"/>
  <c r="T47" i="2"/>
  <c r="R47" i="2"/>
  <c r="Q47" i="2"/>
  <c r="P47" i="2"/>
  <c r="O47" i="2"/>
  <c r="K47" i="2"/>
  <c r="S47" i="2" s="1"/>
  <c r="V46" i="2"/>
  <c r="R46" i="2"/>
  <c r="Q46" i="2"/>
  <c r="U46" i="2" s="1"/>
  <c r="P46" i="2"/>
  <c r="T46" i="2" s="1"/>
  <c r="O46" i="2"/>
  <c r="K46" i="2"/>
  <c r="S45" i="2"/>
  <c r="R45" i="2"/>
  <c r="V45" i="2" s="1"/>
  <c r="Q45" i="2"/>
  <c r="U45" i="2" s="1"/>
  <c r="P45" i="2"/>
  <c r="T45" i="2" s="1"/>
  <c r="O45" i="2"/>
  <c r="K45" i="2"/>
  <c r="W45" i="2" s="1"/>
  <c r="U44" i="2"/>
  <c r="T44" i="2"/>
  <c r="S44" i="2"/>
  <c r="R44" i="2"/>
  <c r="V44" i="2" s="1"/>
  <c r="Q44" i="2"/>
  <c r="P44" i="2"/>
  <c r="O44" i="2"/>
  <c r="K44" i="2"/>
  <c r="W44" i="2" s="1"/>
  <c r="V42" i="2"/>
  <c r="U42" i="2"/>
  <c r="T42" i="2"/>
  <c r="R42" i="2"/>
  <c r="Q42" i="2"/>
  <c r="P42" i="2"/>
  <c r="O42" i="2"/>
  <c r="K42" i="2"/>
  <c r="S42" i="2" s="1"/>
  <c r="V41" i="2"/>
  <c r="R41" i="2"/>
  <c r="Q41" i="2"/>
  <c r="U41" i="2" s="1"/>
  <c r="P41" i="2"/>
  <c r="T41" i="2" s="1"/>
  <c r="O41" i="2"/>
  <c r="K41" i="2"/>
  <c r="S41" i="2" s="1"/>
  <c r="S40" i="2"/>
  <c r="R40" i="2"/>
  <c r="V40" i="2" s="1"/>
  <c r="Q40" i="2"/>
  <c r="U40" i="2" s="1"/>
  <c r="P40" i="2"/>
  <c r="T40" i="2" s="1"/>
  <c r="O40" i="2"/>
  <c r="K40" i="2"/>
  <c r="W40" i="2" s="1"/>
  <c r="U39" i="2"/>
  <c r="T39" i="2"/>
  <c r="S39" i="2"/>
  <c r="R39" i="2"/>
  <c r="V39" i="2" s="1"/>
  <c r="Q39" i="2"/>
  <c r="P39" i="2"/>
  <c r="O39" i="2"/>
  <c r="K39" i="2"/>
  <c r="W39" i="2" s="1"/>
  <c r="V38" i="2"/>
  <c r="U38" i="2"/>
  <c r="T38" i="2"/>
  <c r="R38" i="2"/>
  <c r="Q38" i="2"/>
  <c r="P38" i="2"/>
  <c r="O38" i="2"/>
  <c r="K38" i="2"/>
  <c r="S38" i="2" s="1"/>
  <c r="V36" i="2"/>
  <c r="R36" i="2"/>
  <c r="Q36" i="2"/>
  <c r="U36" i="2" s="1"/>
  <c r="P36" i="2"/>
  <c r="T36" i="2" s="1"/>
  <c r="O36" i="2"/>
  <c r="K36" i="2"/>
  <c r="S36" i="2" s="1"/>
  <c r="R35" i="2"/>
  <c r="V35" i="2" s="1"/>
  <c r="Q35" i="2"/>
  <c r="U35" i="2" s="1"/>
  <c r="P35" i="2"/>
  <c r="T35" i="2" s="1"/>
  <c r="O35" i="2"/>
  <c r="K35" i="2"/>
  <c r="T34" i="2"/>
  <c r="S34" i="2"/>
  <c r="R34" i="2"/>
  <c r="V34" i="2" s="1"/>
  <c r="Q34" i="2"/>
  <c r="U34" i="2" s="1"/>
  <c r="P34" i="2"/>
  <c r="O34" i="2"/>
  <c r="K34" i="2"/>
  <c r="W34" i="2" s="1"/>
  <c r="V33" i="2"/>
  <c r="U33" i="2"/>
  <c r="T33" i="2"/>
  <c r="R33" i="2"/>
  <c r="Q33" i="2"/>
  <c r="P33" i="2"/>
  <c r="O33" i="2"/>
  <c r="K33" i="2"/>
  <c r="S33" i="2" s="1"/>
  <c r="V32" i="2"/>
  <c r="R32" i="2"/>
  <c r="Q32" i="2"/>
  <c r="U32" i="2" s="1"/>
  <c r="P32" i="2"/>
  <c r="T32" i="2" s="1"/>
  <c r="O32" i="2"/>
  <c r="K32" i="2"/>
  <c r="R30" i="2"/>
  <c r="V30" i="2" s="1"/>
  <c r="Q30" i="2"/>
  <c r="U30" i="2" s="1"/>
  <c r="P30" i="2"/>
  <c r="T30" i="2" s="1"/>
  <c r="O30" i="2"/>
  <c r="K30" i="2"/>
  <c r="T29" i="2"/>
  <c r="S29" i="2"/>
  <c r="R29" i="2"/>
  <c r="V29" i="2" s="1"/>
  <c r="Q29" i="2"/>
  <c r="U29" i="2" s="1"/>
  <c r="P29" i="2"/>
  <c r="O29" i="2"/>
  <c r="K29" i="2"/>
  <c r="W29" i="2" s="1"/>
  <c r="V28" i="2"/>
  <c r="U28" i="2"/>
  <c r="T28" i="2"/>
  <c r="R28" i="2"/>
  <c r="Q28" i="2"/>
  <c r="P28" i="2"/>
  <c r="O28" i="2"/>
  <c r="K28" i="2"/>
  <c r="S28" i="2" s="1"/>
  <c r="V27" i="2"/>
  <c r="R27" i="2"/>
  <c r="Q27" i="2"/>
  <c r="U27" i="2" s="1"/>
  <c r="P27" i="2"/>
  <c r="T27" i="2" s="1"/>
  <c r="O27" i="2"/>
  <c r="K27" i="2"/>
  <c r="R26" i="2"/>
  <c r="V26" i="2" s="1"/>
  <c r="Q26" i="2"/>
  <c r="U26" i="2" s="1"/>
  <c r="P26" i="2"/>
  <c r="T26" i="2" s="1"/>
  <c r="O26" i="2"/>
  <c r="K26" i="2"/>
  <c r="T25" i="2"/>
  <c r="S25" i="2"/>
  <c r="R25" i="2"/>
  <c r="V25" i="2" s="1"/>
  <c r="Q25" i="2"/>
  <c r="U25" i="2" s="1"/>
  <c r="P25" i="2"/>
  <c r="O25" i="2"/>
  <c r="K25" i="2"/>
  <c r="W25" i="2" s="1"/>
  <c r="V23" i="2"/>
  <c r="U23" i="2"/>
  <c r="T23" i="2"/>
  <c r="R23" i="2"/>
  <c r="Q23" i="2"/>
  <c r="P23" i="2"/>
  <c r="O23" i="2"/>
  <c r="K23" i="2"/>
  <c r="S23" i="2" s="1"/>
  <c r="V22" i="2"/>
  <c r="R22" i="2"/>
  <c r="Q22" i="2"/>
  <c r="U22" i="2" s="1"/>
  <c r="P22" i="2"/>
  <c r="T22" i="2" s="1"/>
  <c r="O22" i="2"/>
  <c r="K22" i="2"/>
  <c r="S22" i="2" s="1"/>
  <c r="R21" i="2"/>
  <c r="V21" i="2" s="1"/>
  <c r="Q21" i="2"/>
  <c r="U21" i="2" s="1"/>
  <c r="P21" i="2"/>
  <c r="T21" i="2" s="1"/>
  <c r="O21" i="2"/>
  <c r="K21" i="2"/>
  <c r="T20" i="2"/>
  <c r="S20" i="2"/>
  <c r="R20" i="2"/>
  <c r="V20" i="2" s="1"/>
  <c r="Q20" i="2"/>
  <c r="U20" i="2" s="1"/>
  <c r="P20" i="2"/>
  <c r="O20" i="2"/>
  <c r="K20" i="2"/>
  <c r="W20" i="2" s="1"/>
  <c r="V19" i="2"/>
  <c r="U19" i="2"/>
  <c r="T19" i="2"/>
  <c r="R19" i="2"/>
  <c r="Q19" i="2"/>
  <c r="P19" i="2"/>
  <c r="O19" i="2"/>
  <c r="K19" i="2"/>
  <c r="S19" i="2" s="1"/>
  <c r="W21" i="2" l="1"/>
  <c r="W36" i="2"/>
  <c r="W19" i="2"/>
  <c r="S21" i="2"/>
  <c r="W23" i="2"/>
  <c r="S26" i="2"/>
  <c r="W26" i="2" s="1"/>
  <c r="W28" i="2"/>
  <c r="S30" i="2"/>
  <c r="W30" i="2" s="1"/>
  <c r="W33" i="2"/>
  <c r="S35" i="2"/>
  <c r="W35" i="2" s="1"/>
  <c r="W38" i="2"/>
  <c r="W42" i="2"/>
  <c r="W47" i="2"/>
  <c r="W22" i="2"/>
  <c r="W41" i="2"/>
  <c r="S27" i="2"/>
  <c r="W27" i="2" s="1"/>
  <c r="S32" i="2"/>
  <c r="W32" i="2" s="1"/>
  <c r="S46" i="2"/>
  <c r="W46" i="2" s="1"/>
  <c r="N5" i="2"/>
  <c r="Q5" i="2"/>
  <c r="N6" i="2"/>
  <c r="Q6" i="2"/>
  <c r="N7" i="2"/>
  <c r="Q7" i="2"/>
  <c r="N8" i="2"/>
  <c r="Q8" i="2"/>
  <c r="N9" i="2"/>
  <c r="Q9" i="2"/>
  <c r="N10" i="2"/>
  <c r="Q10" i="2"/>
  <c r="N4" i="2"/>
  <c r="Q4" i="2"/>
  <c r="R5" i="2"/>
  <c r="R6" i="2"/>
  <c r="R7" i="2"/>
  <c r="R8" i="2"/>
  <c r="R9" i="2"/>
  <c r="R10" i="2"/>
  <c r="R4" i="2"/>
  <c r="P5" i="2"/>
  <c r="P6" i="2"/>
  <c r="P7" i="2"/>
  <c r="P8" i="2"/>
  <c r="P9" i="2"/>
  <c r="P10" i="2"/>
  <c r="P4" i="2"/>
</calcChain>
</file>

<file path=xl/sharedStrings.xml><?xml version="1.0" encoding="utf-8"?>
<sst xmlns="http://schemas.openxmlformats.org/spreadsheetml/2006/main" count="100" uniqueCount="66">
  <si>
    <t>Mut</t>
  </si>
  <si>
    <t>S-cells</t>
  </si>
  <si>
    <t>I-Cells</t>
  </si>
  <si>
    <t>Basal-Cells</t>
  </si>
  <si>
    <t>WT</t>
  </si>
  <si>
    <t>All BC</t>
  </si>
  <si>
    <t>K14-BC</t>
  </si>
  <si>
    <t>K5-BC</t>
  </si>
  <si>
    <r>
      <t>Pparg</t>
    </r>
    <r>
      <rPr>
        <vertAlign val="superscript"/>
        <sz val="12"/>
        <rFont val="Arial"/>
      </rPr>
      <t>fl/fl</t>
    </r>
  </si>
  <si>
    <r>
      <t>Shh</t>
    </r>
    <r>
      <rPr>
        <vertAlign val="superscript"/>
        <sz val="12"/>
        <rFont val="Arial"/>
      </rPr>
      <t>Cre</t>
    </r>
    <r>
      <rPr>
        <sz val="12"/>
        <rFont val="Arial"/>
      </rPr>
      <t>;Pparg</t>
    </r>
    <r>
      <rPr>
        <vertAlign val="superscript"/>
        <sz val="12"/>
        <rFont val="Arial"/>
      </rPr>
      <t>fl/fl</t>
    </r>
  </si>
  <si>
    <t>12hrs</t>
  </si>
  <si>
    <t>24hrs</t>
  </si>
  <si>
    <t>4weeks</t>
  </si>
  <si>
    <t>% of total cells</t>
  </si>
  <si>
    <t>log10 (CFU/ml)</t>
  </si>
  <si>
    <t>WT-1</t>
  </si>
  <si>
    <t>WT-2</t>
  </si>
  <si>
    <t>WT-3</t>
  </si>
  <si>
    <t>Mut-1</t>
  </si>
  <si>
    <t>Mut-2</t>
  </si>
  <si>
    <t>Mut-3</t>
  </si>
  <si>
    <t>Mut-4</t>
  </si>
  <si>
    <t>DAPI+</t>
  </si>
  <si>
    <t># of cells counted</t>
  </si>
  <si>
    <t>All-BC</t>
  </si>
  <si>
    <t>Ki67+</t>
  </si>
  <si>
    <t>Ki67-</t>
  </si>
  <si>
    <t>Total cells</t>
  </si>
  <si>
    <t>% Ki67+ in each population</t>
  </si>
  <si>
    <t>WT-1.1</t>
  </si>
  <si>
    <t>WT-1.2</t>
  </si>
  <si>
    <t>WT-1.3</t>
  </si>
  <si>
    <t>WT-1.4</t>
  </si>
  <si>
    <t>WT-1.5</t>
  </si>
  <si>
    <t>WT-2.1</t>
  </si>
  <si>
    <t>WT-2.2</t>
  </si>
  <si>
    <t>WT-2.3</t>
  </si>
  <si>
    <t>WT-2.4</t>
  </si>
  <si>
    <t>WT-2.5</t>
  </si>
  <si>
    <t>WT-2.6</t>
  </si>
  <si>
    <t>WT-3.1</t>
  </si>
  <si>
    <t>WT-3.2</t>
  </si>
  <si>
    <t>WT-3.3</t>
  </si>
  <si>
    <t>WT-3.4</t>
  </si>
  <si>
    <t>WT-3.5</t>
  </si>
  <si>
    <t>Mut-1.1</t>
  </si>
  <si>
    <t>Mut-1.2</t>
  </si>
  <si>
    <t>Mut-1.3</t>
  </si>
  <si>
    <t>Mut-1.4</t>
  </si>
  <si>
    <t>Mut-1.5</t>
  </si>
  <si>
    <t>Mut-2.1</t>
  </si>
  <si>
    <t>Mut-2.2</t>
  </si>
  <si>
    <t>Mut-2.3</t>
  </si>
  <si>
    <t>Mut-2.4</t>
  </si>
  <si>
    <t>Mut-2.5</t>
  </si>
  <si>
    <t>Mut-2.6</t>
  </si>
  <si>
    <t>Mut-3.1</t>
  </si>
  <si>
    <t>Mut-3.2</t>
  </si>
  <si>
    <t>Mut-3.3</t>
  </si>
  <si>
    <t>Mut-3.4</t>
  </si>
  <si>
    <t>Total</t>
  </si>
  <si>
    <t>% Ki67+ cells</t>
  </si>
  <si>
    <t>(ave)</t>
  </si>
  <si>
    <t>SOURCE DATA FIGURE 7l</t>
  </si>
  <si>
    <t>Source DATA Supplementary Figure 9j</t>
  </si>
  <si>
    <t>SOURCE DATA FIGURE2K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</si>
</sst>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</font>
    <font>
      <b/>
      <sz val="12"/>
      <color theme="1"/>
      <name val="Calibri"/>
      <family val="2"/>
      <scheme val="minor"/>
    </font>
    <font>
      <vertAlign val="superscript"/>
      <sz val="12"/>
      <name val="Arial"/>
    </font>
    <font>
      <b/>
      <sz val="12"/>
      <name val="Arial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/>
    <xf numFmtId="2" fontId="0" fillId="0" borderId="1" xfId="0" applyNumberFormat="1" applyBorder="1"/>
    <xf numFmtId="0" fontId="0" fillId="0" borderId="0" xfId="0" applyAlignment="1">
      <alignment horizontal="center"/>
    </xf>
    <xf numFmtId="9" fontId="2" fillId="0" borderId="1" xfId="1" applyFont="1" applyBorder="1"/>
    <xf numFmtId="0" fontId="0" fillId="0" borderId="1" xfId="0" applyBorder="1"/>
    <xf numFmtId="9" fontId="0" fillId="0" borderId="1" xfId="1" applyFont="1" applyBorder="1"/>
    <xf numFmtId="0" fontId="0" fillId="0" borderId="4" xfId="0" applyBorder="1"/>
    <xf numFmtId="9" fontId="0" fillId="0" borderId="4" xfId="1" applyFont="1" applyBorder="1"/>
    <xf numFmtId="0" fontId="0" fillId="0" borderId="3" xfId="0" applyBorder="1"/>
    <xf numFmtId="9" fontId="0" fillId="0" borderId="0" xfId="0" applyNumberFormat="1" applyAlignment="1">
      <alignment horizontal="center"/>
    </xf>
    <xf numFmtId="9" fontId="0" fillId="0" borderId="1" xfId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3"/>
  <sheetViews>
    <sheetView tabSelected="1" zoomScale="85" zoomScaleNormal="85" workbookViewId="0">
      <selection activeCell="G12" sqref="G12"/>
    </sheetView>
  </sheetViews>
  <sheetFormatPr defaultColWidth="11" defaultRowHeight="15.75" x14ac:dyDescent="0.25"/>
  <cols>
    <col min="2" max="2" width="8.125" bestFit="1" customWidth="1"/>
    <col min="3" max="3" width="5.125" customWidth="1"/>
    <col min="4" max="9" width="5.125" bestFit="1" customWidth="1"/>
    <col min="11" max="11" width="6.125" bestFit="1" customWidth="1"/>
    <col min="12" max="12" width="6.875" bestFit="1" customWidth="1"/>
    <col min="13" max="13" width="6.125" bestFit="1" customWidth="1"/>
    <col min="14" max="14" width="6.125" customWidth="1"/>
    <col min="15" max="15" width="6.125" bestFit="1" customWidth="1"/>
    <col min="16" max="16" width="6.875" bestFit="1" customWidth="1"/>
    <col min="17" max="17" width="5.875" bestFit="1" customWidth="1"/>
    <col min="18" max="18" width="6" bestFit="1" customWidth="1"/>
  </cols>
  <sheetData>
    <row r="1" spans="1:23" x14ac:dyDescent="0.25">
      <c r="A1" s="30" t="s">
        <v>65</v>
      </c>
      <c r="B1" s="31"/>
      <c r="C1" s="31"/>
    </row>
    <row r="2" spans="1:23" x14ac:dyDescent="0.25">
      <c r="B2" s="43" t="s">
        <v>13</v>
      </c>
      <c r="C2" s="43"/>
      <c r="D2" s="43"/>
      <c r="E2" s="43"/>
      <c r="F2" s="43"/>
      <c r="G2" s="43"/>
      <c r="H2" s="43"/>
      <c r="I2" s="43"/>
      <c r="K2" s="9"/>
      <c r="L2" s="40" t="s">
        <v>23</v>
      </c>
      <c r="M2" s="40"/>
      <c r="N2" s="40"/>
      <c r="O2" s="41"/>
      <c r="P2" s="39" t="s">
        <v>13</v>
      </c>
      <c r="Q2" s="40"/>
      <c r="R2" s="40"/>
    </row>
    <row r="3" spans="1:23" x14ac:dyDescent="0.25">
      <c r="B3" s="3"/>
      <c r="C3" s="36" t="s">
        <v>4</v>
      </c>
      <c r="D3" s="36"/>
      <c r="E3" s="36"/>
      <c r="F3" s="36" t="s">
        <v>0</v>
      </c>
      <c r="G3" s="36"/>
      <c r="H3" s="36"/>
      <c r="I3" s="36"/>
      <c r="K3" s="9"/>
      <c r="L3" s="9" t="s">
        <v>6</v>
      </c>
      <c r="M3" s="9" t="s">
        <v>24</v>
      </c>
      <c r="N3" s="9" t="s">
        <v>7</v>
      </c>
      <c r="O3" s="13" t="s">
        <v>22</v>
      </c>
      <c r="P3" s="11" t="s">
        <v>6</v>
      </c>
      <c r="Q3" s="9" t="s">
        <v>7</v>
      </c>
      <c r="R3" s="9" t="s">
        <v>24</v>
      </c>
    </row>
    <row r="4" spans="1:23" x14ac:dyDescent="0.25">
      <c r="B4" s="4" t="s">
        <v>5</v>
      </c>
      <c r="C4" s="8">
        <v>0.73199999999999998</v>
      </c>
      <c r="D4" s="8">
        <v>0.67720000000000002</v>
      </c>
      <c r="E4" s="8">
        <v>0.70669999999999999</v>
      </c>
      <c r="F4" s="8">
        <v>0.74950000000000006</v>
      </c>
      <c r="G4" s="8">
        <v>0.72519999999999996</v>
      </c>
      <c r="H4" s="8">
        <v>0.65769999999999995</v>
      </c>
      <c r="I4" s="8">
        <v>0.66639999999999999</v>
      </c>
      <c r="K4" s="9" t="s">
        <v>15</v>
      </c>
      <c r="L4" s="9">
        <v>15.4</v>
      </c>
      <c r="M4" s="9">
        <v>121.8</v>
      </c>
      <c r="N4" s="9">
        <f>M4-L4</f>
        <v>106.39999999999999</v>
      </c>
      <c r="O4" s="13">
        <v>166.4</v>
      </c>
      <c r="P4" s="12">
        <f t="shared" ref="P4:P10" si="0">L4/O4</f>
        <v>9.2548076923076927E-2</v>
      </c>
      <c r="Q4" s="10">
        <f t="shared" ref="Q4:Q10" si="1">N4/O4</f>
        <v>0.63942307692307687</v>
      </c>
      <c r="R4" s="10">
        <f t="shared" ref="R4:R10" si="2">M4/O4</f>
        <v>0.73197115384615385</v>
      </c>
    </row>
    <row r="5" spans="1:23" x14ac:dyDescent="0.25">
      <c r="B5" s="4" t="s">
        <v>6</v>
      </c>
      <c r="C5" s="8">
        <v>9.2499999999999999E-2</v>
      </c>
      <c r="D5" s="8">
        <v>9.4700000000000006E-2</v>
      </c>
      <c r="E5" s="8">
        <v>0.1163</v>
      </c>
      <c r="F5" s="8">
        <v>0.22620000000000001</v>
      </c>
      <c r="G5" s="8">
        <v>0.23780000000000001</v>
      </c>
      <c r="H5" s="8">
        <v>0.11169999999999999</v>
      </c>
      <c r="I5" s="8">
        <v>0.27439999999999998</v>
      </c>
      <c r="K5" s="9" t="s">
        <v>16</v>
      </c>
      <c r="L5" s="9">
        <v>15.6</v>
      </c>
      <c r="M5" s="9">
        <v>111.6</v>
      </c>
      <c r="N5" s="9">
        <f t="shared" ref="N5:N10" si="3">M5-L5</f>
        <v>96</v>
      </c>
      <c r="O5" s="13">
        <v>164.8</v>
      </c>
      <c r="P5" s="12">
        <f t="shared" si="0"/>
        <v>9.4660194174757267E-2</v>
      </c>
      <c r="Q5" s="10">
        <f t="shared" si="1"/>
        <v>0.58252427184466016</v>
      </c>
      <c r="R5" s="10">
        <f t="shared" si="2"/>
        <v>0.6771844660194174</v>
      </c>
    </row>
    <row r="6" spans="1:23" x14ac:dyDescent="0.25">
      <c r="B6" s="4" t="s">
        <v>7</v>
      </c>
      <c r="C6" s="8">
        <v>0.63939999999999997</v>
      </c>
      <c r="D6" s="8">
        <v>0.58250000000000002</v>
      </c>
      <c r="E6" s="8">
        <v>0.59040000000000004</v>
      </c>
      <c r="F6" s="8">
        <v>0.52329999999999999</v>
      </c>
      <c r="G6" s="8">
        <v>0.4874</v>
      </c>
      <c r="H6" s="8">
        <v>0.54600000000000004</v>
      </c>
      <c r="I6" s="8">
        <v>0.39200000000000002</v>
      </c>
      <c r="K6" s="9" t="s">
        <v>17</v>
      </c>
      <c r="L6" s="9">
        <v>24.2</v>
      </c>
      <c r="M6" s="9">
        <v>147</v>
      </c>
      <c r="N6" s="9">
        <f t="shared" si="3"/>
        <v>122.8</v>
      </c>
      <c r="O6" s="13">
        <v>208</v>
      </c>
      <c r="P6" s="12">
        <f t="shared" si="0"/>
        <v>0.11634615384615385</v>
      </c>
      <c r="Q6" s="10">
        <f t="shared" si="1"/>
        <v>0.5903846153846154</v>
      </c>
      <c r="R6" s="10">
        <f t="shared" si="2"/>
        <v>0.70673076923076927</v>
      </c>
    </row>
    <row r="7" spans="1:23" x14ac:dyDescent="0.25">
      <c r="K7" s="9" t="s">
        <v>18</v>
      </c>
      <c r="L7" s="9">
        <v>68.8</v>
      </c>
      <c r="M7" s="9">
        <v>228</v>
      </c>
      <c r="N7" s="9">
        <f t="shared" si="3"/>
        <v>159.19999999999999</v>
      </c>
      <c r="O7" s="13">
        <v>304.2</v>
      </c>
      <c r="P7" s="12">
        <f t="shared" si="0"/>
        <v>0.22616699539776464</v>
      </c>
      <c r="Q7" s="10">
        <f t="shared" si="1"/>
        <v>0.5233399079552925</v>
      </c>
      <c r="R7" s="10">
        <f t="shared" si="2"/>
        <v>0.74950690335305725</v>
      </c>
    </row>
    <row r="8" spans="1:23" x14ac:dyDescent="0.25">
      <c r="K8" s="9" t="s">
        <v>19</v>
      </c>
      <c r="L8" s="9">
        <v>113</v>
      </c>
      <c r="M8" s="9">
        <v>344.6</v>
      </c>
      <c r="N8" s="9">
        <f t="shared" si="3"/>
        <v>231.60000000000002</v>
      </c>
      <c r="O8" s="13">
        <v>475.2</v>
      </c>
      <c r="P8" s="12">
        <f t="shared" si="0"/>
        <v>0.23779461279461281</v>
      </c>
      <c r="Q8" s="10">
        <f t="shared" si="1"/>
        <v>0.48737373737373746</v>
      </c>
      <c r="R8" s="10">
        <f t="shared" si="2"/>
        <v>0.72516835016835024</v>
      </c>
    </row>
    <row r="9" spans="1:23" x14ac:dyDescent="0.25">
      <c r="K9" s="9" t="s">
        <v>20</v>
      </c>
      <c r="L9" s="9">
        <v>34.200000000000003</v>
      </c>
      <c r="M9" s="9">
        <v>201.4</v>
      </c>
      <c r="N9" s="9">
        <f t="shared" si="3"/>
        <v>167.2</v>
      </c>
      <c r="O9" s="13">
        <v>306.2</v>
      </c>
      <c r="P9" s="12">
        <f t="shared" si="0"/>
        <v>0.11169170476812543</v>
      </c>
      <c r="Q9" s="10">
        <f t="shared" si="1"/>
        <v>0.54604833442194645</v>
      </c>
      <c r="R9" s="10">
        <f t="shared" si="2"/>
        <v>0.65774003919007185</v>
      </c>
    </row>
    <row r="10" spans="1:23" x14ac:dyDescent="0.25">
      <c r="K10" s="9" t="s">
        <v>21</v>
      </c>
      <c r="L10" s="9">
        <v>60.2</v>
      </c>
      <c r="M10" s="9">
        <v>146.19999999999999</v>
      </c>
      <c r="N10" s="9">
        <f t="shared" si="3"/>
        <v>85.999999999999986</v>
      </c>
      <c r="O10" s="13">
        <v>219.4</v>
      </c>
      <c r="P10" s="12">
        <f t="shared" si="0"/>
        <v>0.27438468550592526</v>
      </c>
      <c r="Q10" s="10">
        <f t="shared" si="1"/>
        <v>0.39197812215132172</v>
      </c>
      <c r="R10" s="10">
        <f t="shared" si="2"/>
        <v>0.66636280765724698</v>
      </c>
    </row>
    <row r="13" spans="1:23" x14ac:dyDescent="0.25">
      <c r="A13" s="30" t="s">
        <v>63</v>
      </c>
      <c r="B13" s="30"/>
      <c r="C13" s="30"/>
      <c r="D13" s="29"/>
    </row>
    <row r="16" spans="1:23" x14ac:dyDescent="0.25">
      <c r="A16" s="37" t="s">
        <v>61</v>
      </c>
      <c r="B16" s="38"/>
      <c r="C16" s="38"/>
      <c r="D16" s="38"/>
      <c r="E16" s="39"/>
      <c r="G16" s="9"/>
      <c r="H16" s="40" t="s">
        <v>25</v>
      </c>
      <c r="I16" s="40"/>
      <c r="J16" s="40"/>
      <c r="K16" s="41"/>
      <c r="L16" s="42" t="s">
        <v>26</v>
      </c>
      <c r="M16" s="40"/>
      <c r="N16" s="40"/>
      <c r="O16" s="41"/>
      <c r="P16" s="42" t="s">
        <v>27</v>
      </c>
      <c r="Q16" s="40"/>
      <c r="R16" s="40"/>
      <c r="S16" s="41"/>
      <c r="T16" s="39" t="s">
        <v>28</v>
      </c>
      <c r="U16" s="40"/>
      <c r="V16" s="40"/>
      <c r="W16" s="40"/>
    </row>
    <row r="17" spans="1:23" x14ac:dyDescent="0.25">
      <c r="A17" s="9" t="s">
        <v>62</v>
      </c>
      <c r="B17" s="26" t="s">
        <v>1</v>
      </c>
      <c r="C17" s="26" t="s">
        <v>2</v>
      </c>
      <c r="D17" s="26" t="s">
        <v>3</v>
      </c>
      <c r="E17" s="25" t="s">
        <v>60</v>
      </c>
      <c r="G17" s="9"/>
      <c r="H17" s="26" t="s">
        <v>1</v>
      </c>
      <c r="I17" s="26" t="s">
        <v>2</v>
      </c>
      <c r="J17" s="26" t="s">
        <v>3</v>
      </c>
      <c r="K17" s="27" t="s">
        <v>60</v>
      </c>
      <c r="L17" s="21" t="s">
        <v>1</v>
      </c>
      <c r="M17" s="26" t="s">
        <v>2</v>
      </c>
      <c r="N17" s="26" t="s">
        <v>3</v>
      </c>
      <c r="O17" s="27" t="s">
        <v>60</v>
      </c>
      <c r="P17" s="21" t="s">
        <v>1</v>
      </c>
      <c r="Q17" s="26" t="s">
        <v>2</v>
      </c>
      <c r="R17" s="26" t="s">
        <v>3</v>
      </c>
      <c r="S17" s="27" t="s">
        <v>60</v>
      </c>
      <c r="T17" s="18" t="s">
        <v>1</v>
      </c>
      <c r="U17" s="26" t="s">
        <v>2</v>
      </c>
      <c r="V17" s="26" t="s">
        <v>3</v>
      </c>
      <c r="W17" s="25" t="s">
        <v>60</v>
      </c>
    </row>
    <row r="18" spans="1:23" x14ac:dyDescent="0.25">
      <c r="A18" s="9" t="s">
        <v>15</v>
      </c>
      <c r="B18" s="15">
        <v>0</v>
      </c>
      <c r="C18" s="15">
        <v>0</v>
      </c>
      <c r="D18" s="15">
        <v>0</v>
      </c>
      <c r="E18" s="15">
        <v>0</v>
      </c>
      <c r="G18" s="32" t="s">
        <v>15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4"/>
    </row>
    <row r="19" spans="1:23" x14ac:dyDescent="0.25">
      <c r="A19" s="9" t="s">
        <v>16</v>
      </c>
      <c r="B19" s="15">
        <v>0</v>
      </c>
      <c r="C19" s="15">
        <v>0</v>
      </c>
      <c r="D19" s="15">
        <v>0</v>
      </c>
      <c r="E19" s="15">
        <v>0</v>
      </c>
      <c r="G19" s="9" t="s">
        <v>29</v>
      </c>
      <c r="H19" s="25">
        <v>0</v>
      </c>
      <c r="I19" s="25">
        <v>0</v>
      </c>
      <c r="J19" s="25">
        <v>0</v>
      </c>
      <c r="K19" s="27">
        <f t="shared" ref="K19:K23" si="4">SUM(H19:J19)</f>
        <v>0</v>
      </c>
      <c r="L19" s="28">
        <v>34</v>
      </c>
      <c r="M19" s="25">
        <v>58</v>
      </c>
      <c r="N19" s="25">
        <v>135</v>
      </c>
      <c r="O19" s="27">
        <f t="shared" ref="O19:O23" si="5">SUM(L19:N19)</f>
        <v>227</v>
      </c>
      <c r="P19" s="28">
        <f t="shared" ref="P19:S23" si="6">H19+L19</f>
        <v>34</v>
      </c>
      <c r="Q19" s="25">
        <f t="shared" si="6"/>
        <v>58</v>
      </c>
      <c r="R19" s="25">
        <f t="shared" si="6"/>
        <v>135</v>
      </c>
      <c r="S19" s="27">
        <f t="shared" si="6"/>
        <v>227</v>
      </c>
      <c r="T19" s="24">
        <f t="shared" ref="T19:W23" si="7">H19/P19</f>
        <v>0</v>
      </c>
      <c r="U19" s="25">
        <f t="shared" si="7"/>
        <v>0</v>
      </c>
      <c r="V19" s="25">
        <f t="shared" si="7"/>
        <v>0</v>
      </c>
      <c r="W19" s="25">
        <f t="shared" si="7"/>
        <v>0</v>
      </c>
    </row>
    <row r="20" spans="1:23" x14ac:dyDescent="0.25">
      <c r="A20" s="9" t="s">
        <v>17</v>
      </c>
      <c r="B20" s="15">
        <v>0</v>
      </c>
      <c r="C20" s="15">
        <v>0</v>
      </c>
      <c r="D20" s="15">
        <v>0</v>
      </c>
      <c r="E20" s="15">
        <v>0</v>
      </c>
      <c r="G20" s="9" t="s">
        <v>30</v>
      </c>
      <c r="H20" s="25">
        <v>0</v>
      </c>
      <c r="I20" s="25">
        <v>0</v>
      </c>
      <c r="J20" s="25">
        <v>0</v>
      </c>
      <c r="K20" s="27">
        <f t="shared" si="4"/>
        <v>0</v>
      </c>
      <c r="L20" s="28">
        <v>24</v>
      </c>
      <c r="M20" s="25">
        <v>60</v>
      </c>
      <c r="N20" s="25">
        <v>103</v>
      </c>
      <c r="O20" s="27">
        <f t="shared" si="5"/>
        <v>187</v>
      </c>
      <c r="P20" s="28">
        <f t="shared" si="6"/>
        <v>24</v>
      </c>
      <c r="Q20" s="25">
        <f t="shared" si="6"/>
        <v>60</v>
      </c>
      <c r="R20" s="25">
        <f t="shared" si="6"/>
        <v>103</v>
      </c>
      <c r="S20" s="27">
        <f t="shared" si="6"/>
        <v>187</v>
      </c>
      <c r="T20" s="24">
        <f t="shared" si="7"/>
        <v>0</v>
      </c>
      <c r="U20" s="25">
        <f t="shared" si="7"/>
        <v>0</v>
      </c>
      <c r="V20" s="25">
        <f t="shared" si="7"/>
        <v>0</v>
      </c>
      <c r="W20" s="25">
        <f t="shared" si="7"/>
        <v>0</v>
      </c>
    </row>
    <row r="21" spans="1:23" x14ac:dyDescent="0.25">
      <c r="A21" s="9" t="s">
        <v>18</v>
      </c>
      <c r="B21" s="23">
        <v>0.12803314734349219</v>
      </c>
      <c r="C21" s="23">
        <v>5.8204445241023139E-2</v>
      </c>
      <c r="D21" s="23">
        <v>1.092896174863388E-3</v>
      </c>
      <c r="E21" s="23">
        <v>3.3286628327506236E-2</v>
      </c>
      <c r="G21" s="9" t="s">
        <v>31</v>
      </c>
      <c r="H21" s="25">
        <v>0</v>
      </c>
      <c r="I21" s="25">
        <v>0</v>
      </c>
      <c r="J21" s="25">
        <v>0</v>
      </c>
      <c r="K21" s="27">
        <f t="shared" si="4"/>
        <v>0</v>
      </c>
      <c r="L21" s="28">
        <v>32</v>
      </c>
      <c r="M21" s="25">
        <v>63</v>
      </c>
      <c r="N21" s="25">
        <v>139</v>
      </c>
      <c r="O21" s="27">
        <f t="shared" si="5"/>
        <v>234</v>
      </c>
      <c r="P21" s="28">
        <f t="shared" si="6"/>
        <v>32</v>
      </c>
      <c r="Q21" s="25">
        <f t="shared" si="6"/>
        <v>63</v>
      </c>
      <c r="R21" s="25">
        <f t="shared" si="6"/>
        <v>139</v>
      </c>
      <c r="S21" s="27">
        <f t="shared" si="6"/>
        <v>234</v>
      </c>
      <c r="T21" s="24">
        <f t="shared" si="7"/>
        <v>0</v>
      </c>
      <c r="U21" s="25">
        <f t="shared" si="7"/>
        <v>0</v>
      </c>
      <c r="V21" s="25">
        <f t="shared" si="7"/>
        <v>0</v>
      </c>
      <c r="W21" s="25">
        <f t="shared" si="7"/>
        <v>0</v>
      </c>
    </row>
    <row r="22" spans="1:23" x14ac:dyDescent="0.25">
      <c r="A22" s="9" t="s">
        <v>19</v>
      </c>
      <c r="B22" s="23">
        <v>0.14793909168909167</v>
      </c>
      <c r="C22" s="23">
        <v>8.341464416579096E-2</v>
      </c>
      <c r="D22" s="23">
        <v>3.7172426586395774E-2</v>
      </c>
      <c r="E22" s="23">
        <v>7.1524063892624348E-2</v>
      </c>
      <c r="G22" s="9" t="s">
        <v>32</v>
      </c>
      <c r="H22" s="25">
        <v>0</v>
      </c>
      <c r="I22" s="25">
        <v>0</v>
      </c>
      <c r="J22" s="25">
        <v>0</v>
      </c>
      <c r="K22" s="27">
        <f t="shared" si="4"/>
        <v>0</v>
      </c>
      <c r="L22" s="28">
        <v>21</v>
      </c>
      <c r="M22" s="25">
        <v>49</v>
      </c>
      <c r="N22" s="25">
        <v>109</v>
      </c>
      <c r="O22" s="27">
        <f t="shared" si="5"/>
        <v>179</v>
      </c>
      <c r="P22" s="28">
        <f t="shared" si="6"/>
        <v>21</v>
      </c>
      <c r="Q22" s="25">
        <f t="shared" si="6"/>
        <v>49</v>
      </c>
      <c r="R22" s="25">
        <f t="shared" si="6"/>
        <v>109</v>
      </c>
      <c r="S22" s="27">
        <f t="shared" si="6"/>
        <v>179</v>
      </c>
      <c r="T22" s="24">
        <f t="shared" si="7"/>
        <v>0</v>
      </c>
      <c r="U22" s="25">
        <f t="shared" si="7"/>
        <v>0</v>
      </c>
      <c r="V22" s="25">
        <f t="shared" si="7"/>
        <v>0</v>
      </c>
      <c r="W22" s="25">
        <f t="shared" si="7"/>
        <v>0</v>
      </c>
    </row>
    <row r="23" spans="1:23" x14ac:dyDescent="0.25">
      <c r="A23" s="9" t="s">
        <v>20</v>
      </c>
      <c r="B23" s="23">
        <v>0.17954580036518564</v>
      </c>
      <c r="C23" s="23">
        <v>0.1130011564676066</v>
      </c>
      <c r="D23" s="23">
        <v>3.1287265042583612E-2</v>
      </c>
      <c r="E23" s="23">
        <v>7.7921357394820201E-2</v>
      </c>
      <c r="G23" s="9" t="s">
        <v>33</v>
      </c>
      <c r="H23" s="25">
        <v>0</v>
      </c>
      <c r="I23" s="25">
        <v>0</v>
      </c>
      <c r="J23" s="25">
        <v>0</v>
      </c>
      <c r="K23" s="27">
        <f t="shared" si="4"/>
        <v>0</v>
      </c>
      <c r="L23" s="28">
        <v>8</v>
      </c>
      <c r="M23" s="25">
        <v>72</v>
      </c>
      <c r="N23" s="25">
        <v>122</v>
      </c>
      <c r="O23" s="27">
        <f t="shared" si="5"/>
        <v>202</v>
      </c>
      <c r="P23" s="28">
        <f t="shared" si="6"/>
        <v>8</v>
      </c>
      <c r="Q23" s="25">
        <f t="shared" si="6"/>
        <v>72</v>
      </c>
      <c r="R23" s="25">
        <f t="shared" si="6"/>
        <v>122</v>
      </c>
      <c r="S23" s="27">
        <f t="shared" si="6"/>
        <v>202</v>
      </c>
      <c r="T23" s="24">
        <f t="shared" si="7"/>
        <v>0</v>
      </c>
      <c r="U23" s="25">
        <f t="shared" si="7"/>
        <v>0</v>
      </c>
      <c r="V23" s="25">
        <f t="shared" si="7"/>
        <v>0</v>
      </c>
      <c r="W23" s="25">
        <f t="shared" si="7"/>
        <v>0</v>
      </c>
    </row>
    <row r="24" spans="1:23" x14ac:dyDescent="0.25">
      <c r="G24" s="32" t="s">
        <v>16</v>
      </c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4"/>
    </row>
    <row r="25" spans="1:23" x14ac:dyDescent="0.25">
      <c r="G25" s="9" t="s">
        <v>34</v>
      </c>
      <c r="H25" s="25">
        <v>0</v>
      </c>
      <c r="I25" s="25">
        <v>0</v>
      </c>
      <c r="J25" s="25">
        <v>0</v>
      </c>
      <c r="K25" s="27">
        <f t="shared" ref="K25:K30" si="8">SUM(H25:J25)</f>
        <v>0</v>
      </c>
      <c r="L25" s="28">
        <v>10</v>
      </c>
      <c r="M25" s="25">
        <v>77</v>
      </c>
      <c r="N25" s="25">
        <v>148</v>
      </c>
      <c r="O25" s="27">
        <f t="shared" ref="O25:O30" si="9">SUM(L25:N25)</f>
        <v>235</v>
      </c>
      <c r="P25" s="28">
        <f t="shared" ref="P25:S30" si="10">H25+L25</f>
        <v>10</v>
      </c>
      <c r="Q25" s="25">
        <f t="shared" si="10"/>
        <v>77</v>
      </c>
      <c r="R25" s="25">
        <f t="shared" si="10"/>
        <v>148</v>
      </c>
      <c r="S25" s="27">
        <f t="shared" si="10"/>
        <v>235</v>
      </c>
      <c r="T25" s="24">
        <f t="shared" ref="T25:W30" si="11">H25/P25</f>
        <v>0</v>
      </c>
      <c r="U25" s="25">
        <f t="shared" si="11"/>
        <v>0</v>
      </c>
      <c r="V25" s="25">
        <f t="shared" si="11"/>
        <v>0</v>
      </c>
      <c r="W25" s="25">
        <f t="shared" si="11"/>
        <v>0</v>
      </c>
    </row>
    <row r="26" spans="1:23" x14ac:dyDescent="0.25">
      <c r="G26" s="9" t="s">
        <v>35</v>
      </c>
      <c r="H26" s="25">
        <v>0</v>
      </c>
      <c r="I26" s="25">
        <v>0</v>
      </c>
      <c r="J26" s="25">
        <v>0</v>
      </c>
      <c r="K26" s="27">
        <f t="shared" si="8"/>
        <v>0</v>
      </c>
      <c r="L26" s="28">
        <v>7</v>
      </c>
      <c r="M26" s="25">
        <v>80</v>
      </c>
      <c r="N26" s="25">
        <v>159</v>
      </c>
      <c r="O26" s="27">
        <f t="shared" si="9"/>
        <v>246</v>
      </c>
      <c r="P26" s="28">
        <f t="shared" si="10"/>
        <v>7</v>
      </c>
      <c r="Q26" s="25">
        <f t="shared" si="10"/>
        <v>80</v>
      </c>
      <c r="R26" s="25">
        <f t="shared" si="10"/>
        <v>159</v>
      </c>
      <c r="S26" s="27">
        <f t="shared" si="10"/>
        <v>246</v>
      </c>
      <c r="T26" s="24">
        <f t="shared" si="11"/>
        <v>0</v>
      </c>
      <c r="U26" s="25">
        <f t="shared" si="11"/>
        <v>0</v>
      </c>
      <c r="V26" s="25">
        <f t="shared" si="11"/>
        <v>0</v>
      </c>
      <c r="W26" s="25">
        <f t="shared" si="11"/>
        <v>0</v>
      </c>
    </row>
    <row r="27" spans="1:23" x14ac:dyDescent="0.25">
      <c r="G27" s="9" t="s">
        <v>36</v>
      </c>
      <c r="H27" s="25">
        <v>0</v>
      </c>
      <c r="I27" s="25">
        <v>0</v>
      </c>
      <c r="J27" s="25">
        <v>0</v>
      </c>
      <c r="K27" s="27">
        <f t="shared" si="8"/>
        <v>0</v>
      </c>
      <c r="L27" s="28">
        <v>10</v>
      </c>
      <c r="M27" s="25">
        <v>98</v>
      </c>
      <c r="N27" s="25">
        <v>148</v>
      </c>
      <c r="O27" s="27">
        <f t="shared" si="9"/>
        <v>256</v>
      </c>
      <c r="P27" s="28">
        <f t="shared" si="10"/>
        <v>10</v>
      </c>
      <c r="Q27" s="25">
        <f t="shared" si="10"/>
        <v>98</v>
      </c>
      <c r="R27" s="25">
        <f t="shared" si="10"/>
        <v>148</v>
      </c>
      <c r="S27" s="27">
        <f t="shared" si="10"/>
        <v>256</v>
      </c>
      <c r="T27" s="24">
        <f t="shared" si="11"/>
        <v>0</v>
      </c>
      <c r="U27" s="25">
        <f t="shared" si="11"/>
        <v>0</v>
      </c>
      <c r="V27" s="25">
        <f t="shared" si="11"/>
        <v>0</v>
      </c>
      <c r="W27" s="25">
        <f t="shared" si="11"/>
        <v>0</v>
      </c>
    </row>
    <row r="28" spans="1:23" x14ac:dyDescent="0.25">
      <c r="G28" s="9" t="s">
        <v>37</v>
      </c>
      <c r="H28" s="25">
        <v>0</v>
      </c>
      <c r="I28" s="25">
        <v>0</v>
      </c>
      <c r="J28" s="25">
        <v>0</v>
      </c>
      <c r="K28" s="27">
        <f t="shared" si="8"/>
        <v>0</v>
      </c>
      <c r="L28" s="28">
        <v>11</v>
      </c>
      <c r="M28" s="25">
        <v>60</v>
      </c>
      <c r="N28" s="25">
        <v>104</v>
      </c>
      <c r="O28" s="27">
        <f t="shared" si="9"/>
        <v>175</v>
      </c>
      <c r="P28" s="28">
        <f t="shared" si="10"/>
        <v>11</v>
      </c>
      <c r="Q28" s="25">
        <f t="shared" si="10"/>
        <v>60</v>
      </c>
      <c r="R28" s="25">
        <f t="shared" si="10"/>
        <v>104</v>
      </c>
      <c r="S28" s="27">
        <f t="shared" si="10"/>
        <v>175</v>
      </c>
      <c r="T28" s="24">
        <f t="shared" si="11"/>
        <v>0</v>
      </c>
      <c r="U28" s="25">
        <f t="shared" si="11"/>
        <v>0</v>
      </c>
      <c r="V28" s="25">
        <f t="shared" si="11"/>
        <v>0</v>
      </c>
      <c r="W28" s="25">
        <f t="shared" si="11"/>
        <v>0</v>
      </c>
    </row>
    <row r="29" spans="1:23" x14ac:dyDescent="0.25">
      <c r="G29" s="9" t="s">
        <v>38</v>
      </c>
      <c r="H29" s="25">
        <v>0</v>
      </c>
      <c r="I29" s="25">
        <v>0</v>
      </c>
      <c r="J29" s="25">
        <v>0</v>
      </c>
      <c r="K29" s="27">
        <f t="shared" si="8"/>
        <v>0</v>
      </c>
      <c r="L29" s="28">
        <v>14</v>
      </c>
      <c r="M29" s="25">
        <v>80</v>
      </c>
      <c r="N29" s="25">
        <v>137</v>
      </c>
      <c r="O29" s="27">
        <f t="shared" si="9"/>
        <v>231</v>
      </c>
      <c r="P29" s="28">
        <f t="shared" si="10"/>
        <v>14</v>
      </c>
      <c r="Q29" s="25">
        <f t="shared" si="10"/>
        <v>80</v>
      </c>
      <c r="R29" s="25">
        <f t="shared" si="10"/>
        <v>137</v>
      </c>
      <c r="S29" s="27">
        <f t="shared" si="10"/>
        <v>231</v>
      </c>
      <c r="T29" s="24">
        <f t="shared" si="11"/>
        <v>0</v>
      </c>
      <c r="U29" s="25">
        <f t="shared" si="11"/>
        <v>0</v>
      </c>
      <c r="V29" s="25">
        <f t="shared" si="11"/>
        <v>0</v>
      </c>
      <c r="W29" s="25">
        <f t="shared" si="11"/>
        <v>0</v>
      </c>
    </row>
    <row r="30" spans="1:23" x14ac:dyDescent="0.25">
      <c r="G30" s="9" t="s">
        <v>39</v>
      </c>
      <c r="H30" s="25">
        <v>0</v>
      </c>
      <c r="I30" s="25">
        <v>0</v>
      </c>
      <c r="J30" s="25">
        <v>0</v>
      </c>
      <c r="K30" s="27">
        <f t="shared" si="8"/>
        <v>0</v>
      </c>
      <c r="L30" s="28">
        <v>8</v>
      </c>
      <c r="M30" s="25">
        <v>94</v>
      </c>
      <c r="N30" s="25">
        <v>174</v>
      </c>
      <c r="O30" s="27">
        <f t="shared" si="9"/>
        <v>276</v>
      </c>
      <c r="P30" s="28">
        <f t="shared" si="10"/>
        <v>8</v>
      </c>
      <c r="Q30" s="25">
        <f t="shared" si="10"/>
        <v>94</v>
      </c>
      <c r="R30" s="25">
        <f t="shared" si="10"/>
        <v>174</v>
      </c>
      <c r="S30" s="27">
        <f t="shared" si="10"/>
        <v>276</v>
      </c>
      <c r="T30" s="24">
        <f t="shared" si="11"/>
        <v>0</v>
      </c>
      <c r="U30" s="25">
        <f t="shared" si="11"/>
        <v>0</v>
      </c>
      <c r="V30" s="25">
        <f t="shared" si="11"/>
        <v>0</v>
      </c>
      <c r="W30" s="25">
        <f t="shared" si="11"/>
        <v>0</v>
      </c>
    </row>
    <row r="31" spans="1:23" x14ac:dyDescent="0.25">
      <c r="G31" s="32" t="s">
        <v>17</v>
      </c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4"/>
    </row>
    <row r="32" spans="1:23" x14ac:dyDescent="0.25">
      <c r="G32" s="9" t="s">
        <v>40</v>
      </c>
      <c r="H32" s="25">
        <v>0</v>
      </c>
      <c r="I32" s="25">
        <v>0</v>
      </c>
      <c r="J32" s="25">
        <v>0</v>
      </c>
      <c r="K32" s="27">
        <f t="shared" ref="K32:K36" si="12">SUM(H32:J32)</f>
        <v>0</v>
      </c>
      <c r="L32" s="28">
        <v>3</v>
      </c>
      <c r="M32" s="25">
        <v>50</v>
      </c>
      <c r="N32" s="25">
        <v>106</v>
      </c>
      <c r="O32" s="27">
        <f t="shared" ref="O32:O36" si="13">SUM(L32:N32)</f>
        <v>159</v>
      </c>
      <c r="P32" s="28">
        <f t="shared" ref="P32:S36" si="14">H32+L32</f>
        <v>3</v>
      </c>
      <c r="Q32" s="25">
        <f t="shared" si="14"/>
        <v>50</v>
      </c>
      <c r="R32" s="25">
        <f t="shared" si="14"/>
        <v>106</v>
      </c>
      <c r="S32" s="27">
        <f t="shared" si="14"/>
        <v>159</v>
      </c>
      <c r="T32" s="24">
        <f t="shared" ref="T32:W36" si="15">H32/P32</f>
        <v>0</v>
      </c>
      <c r="U32" s="25">
        <f t="shared" si="15"/>
        <v>0</v>
      </c>
      <c r="V32" s="25">
        <f t="shared" si="15"/>
        <v>0</v>
      </c>
      <c r="W32" s="25">
        <f t="shared" si="15"/>
        <v>0</v>
      </c>
    </row>
    <row r="33" spans="7:23" x14ac:dyDescent="0.25">
      <c r="G33" s="9" t="s">
        <v>41</v>
      </c>
      <c r="H33" s="25">
        <v>0</v>
      </c>
      <c r="I33" s="25">
        <v>0</v>
      </c>
      <c r="J33" s="25">
        <v>0</v>
      </c>
      <c r="K33" s="27">
        <f t="shared" si="12"/>
        <v>0</v>
      </c>
      <c r="L33" s="28">
        <v>8</v>
      </c>
      <c r="M33" s="25">
        <v>54</v>
      </c>
      <c r="N33" s="25">
        <v>67</v>
      </c>
      <c r="O33" s="27">
        <f t="shared" si="13"/>
        <v>129</v>
      </c>
      <c r="P33" s="28">
        <f t="shared" si="14"/>
        <v>8</v>
      </c>
      <c r="Q33" s="25">
        <f t="shared" si="14"/>
        <v>54</v>
      </c>
      <c r="R33" s="25">
        <f t="shared" si="14"/>
        <v>67</v>
      </c>
      <c r="S33" s="27">
        <f t="shared" si="14"/>
        <v>129</v>
      </c>
      <c r="T33" s="24">
        <f t="shared" si="15"/>
        <v>0</v>
      </c>
      <c r="U33" s="25">
        <f t="shared" si="15"/>
        <v>0</v>
      </c>
      <c r="V33" s="25">
        <f t="shared" si="15"/>
        <v>0</v>
      </c>
      <c r="W33" s="25">
        <f t="shared" si="15"/>
        <v>0</v>
      </c>
    </row>
    <row r="34" spans="7:23" x14ac:dyDescent="0.25">
      <c r="G34" s="9" t="s">
        <v>42</v>
      </c>
      <c r="H34" s="25">
        <v>0</v>
      </c>
      <c r="I34" s="25">
        <v>0</v>
      </c>
      <c r="J34" s="25">
        <v>0</v>
      </c>
      <c r="K34" s="27">
        <f t="shared" si="12"/>
        <v>0</v>
      </c>
      <c r="L34" s="28">
        <v>12</v>
      </c>
      <c r="M34" s="25">
        <v>71</v>
      </c>
      <c r="N34" s="25">
        <v>134</v>
      </c>
      <c r="O34" s="27">
        <f t="shared" si="13"/>
        <v>217</v>
      </c>
      <c r="P34" s="28">
        <f t="shared" si="14"/>
        <v>12</v>
      </c>
      <c r="Q34" s="25">
        <f t="shared" si="14"/>
        <v>71</v>
      </c>
      <c r="R34" s="25">
        <f t="shared" si="14"/>
        <v>134</v>
      </c>
      <c r="S34" s="27">
        <f t="shared" si="14"/>
        <v>217</v>
      </c>
      <c r="T34" s="24">
        <f t="shared" si="15"/>
        <v>0</v>
      </c>
      <c r="U34" s="25">
        <f t="shared" si="15"/>
        <v>0</v>
      </c>
      <c r="V34" s="25">
        <f t="shared" si="15"/>
        <v>0</v>
      </c>
      <c r="W34" s="25">
        <f t="shared" si="15"/>
        <v>0</v>
      </c>
    </row>
    <row r="35" spans="7:23" x14ac:dyDescent="0.25">
      <c r="G35" s="9" t="s">
        <v>43</v>
      </c>
      <c r="H35" s="25">
        <v>0</v>
      </c>
      <c r="I35" s="25">
        <v>0</v>
      </c>
      <c r="J35" s="25">
        <v>0</v>
      </c>
      <c r="K35" s="27">
        <f t="shared" si="12"/>
        <v>0</v>
      </c>
      <c r="L35" s="28">
        <v>12</v>
      </c>
      <c r="M35" s="25">
        <v>86</v>
      </c>
      <c r="N35" s="25">
        <v>128</v>
      </c>
      <c r="O35" s="27">
        <f t="shared" si="13"/>
        <v>226</v>
      </c>
      <c r="P35" s="28">
        <f t="shared" si="14"/>
        <v>12</v>
      </c>
      <c r="Q35" s="25">
        <f t="shared" si="14"/>
        <v>86</v>
      </c>
      <c r="R35" s="25">
        <f t="shared" si="14"/>
        <v>128</v>
      </c>
      <c r="S35" s="27">
        <f t="shared" si="14"/>
        <v>226</v>
      </c>
      <c r="T35" s="24">
        <f t="shared" si="15"/>
        <v>0</v>
      </c>
      <c r="U35" s="25">
        <f t="shared" si="15"/>
        <v>0</v>
      </c>
      <c r="V35" s="25">
        <f t="shared" si="15"/>
        <v>0</v>
      </c>
      <c r="W35" s="25">
        <f t="shared" si="15"/>
        <v>0</v>
      </c>
    </row>
    <row r="36" spans="7:23" x14ac:dyDescent="0.25">
      <c r="G36" s="9" t="s">
        <v>44</v>
      </c>
      <c r="H36" s="25">
        <v>0</v>
      </c>
      <c r="I36" s="25">
        <v>0</v>
      </c>
      <c r="J36" s="25">
        <v>0</v>
      </c>
      <c r="K36" s="27">
        <f t="shared" si="12"/>
        <v>0</v>
      </c>
      <c r="L36" s="28">
        <v>8</v>
      </c>
      <c r="M36" s="25">
        <v>82</v>
      </c>
      <c r="N36" s="25">
        <v>131</v>
      </c>
      <c r="O36" s="27">
        <f t="shared" si="13"/>
        <v>221</v>
      </c>
      <c r="P36" s="28">
        <f t="shared" si="14"/>
        <v>8</v>
      </c>
      <c r="Q36" s="25">
        <f t="shared" si="14"/>
        <v>82</v>
      </c>
      <c r="R36" s="25">
        <f t="shared" si="14"/>
        <v>131</v>
      </c>
      <c r="S36" s="27">
        <f t="shared" si="14"/>
        <v>221</v>
      </c>
      <c r="T36" s="24">
        <f t="shared" si="15"/>
        <v>0</v>
      </c>
      <c r="U36" s="25">
        <f t="shared" si="15"/>
        <v>0</v>
      </c>
      <c r="V36" s="25">
        <f t="shared" si="15"/>
        <v>0</v>
      </c>
      <c r="W36" s="25">
        <f t="shared" si="15"/>
        <v>0</v>
      </c>
    </row>
    <row r="37" spans="7:23" x14ac:dyDescent="0.25">
      <c r="G37" s="32" t="s">
        <v>18</v>
      </c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4"/>
    </row>
    <row r="38" spans="7:23" x14ac:dyDescent="0.25">
      <c r="G38" s="9" t="s">
        <v>45</v>
      </c>
      <c r="H38" s="25">
        <v>8</v>
      </c>
      <c r="I38" s="25">
        <v>11</v>
      </c>
      <c r="J38" s="25">
        <v>0</v>
      </c>
      <c r="K38" s="27">
        <f>SUM(H38:J38)</f>
        <v>19</v>
      </c>
      <c r="L38" s="28">
        <v>48</v>
      </c>
      <c r="M38" s="25">
        <v>104</v>
      </c>
      <c r="N38" s="25">
        <v>224</v>
      </c>
      <c r="O38" s="27">
        <f>SUM(L38:N38)</f>
        <v>376</v>
      </c>
      <c r="P38" s="28">
        <f t="shared" ref="P38:S42" si="16">H38+L38</f>
        <v>56</v>
      </c>
      <c r="Q38" s="25">
        <f t="shared" si="16"/>
        <v>115</v>
      </c>
      <c r="R38" s="25">
        <f t="shared" si="16"/>
        <v>224</v>
      </c>
      <c r="S38" s="27">
        <f t="shared" si="16"/>
        <v>395</v>
      </c>
      <c r="T38" s="20">
        <f t="shared" ref="T38:W42" si="17">H38/P38</f>
        <v>0.14285714285714285</v>
      </c>
      <c r="U38" s="15">
        <f t="shared" si="17"/>
        <v>9.5652173913043481E-2</v>
      </c>
      <c r="V38" s="15">
        <f t="shared" si="17"/>
        <v>0</v>
      </c>
      <c r="W38" s="15">
        <f t="shared" si="17"/>
        <v>4.810126582278481E-2</v>
      </c>
    </row>
    <row r="39" spans="7:23" x14ac:dyDescent="0.25">
      <c r="G39" s="9" t="s">
        <v>46</v>
      </c>
      <c r="H39" s="25">
        <v>2</v>
      </c>
      <c r="I39" s="25">
        <v>4</v>
      </c>
      <c r="J39" s="25">
        <v>0</v>
      </c>
      <c r="K39" s="27">
        <f t="shared" ref="K39:K42" si="18">SUM(H39:J39)</f>
        <v>6</v>
      </c>
      <c r="L39" s="28">
        <v>20</v>
      </c>
      <c r="M39" s="25">
        <v>37</v>
      </c>
      <c r="N39" s="25">
        <v>135</v>
      </c>
      <c r="O39" s="27">
        <f t="shared" ref="O39:O42" si="19">SUM(L39:N39)</f>
        <v>192</v>
      </c>
      <c r="P39" s="28">
        <f t="shared" si="16"/>
        <v>22</v>
      </c>
      <c r="Q39" s="25">
        <f t="shared" si="16"/>
        <v>41</v>
      </c>
      <c r="R39" s="25">
        <f t="shared" si="16"/>
        <v>135</v>
      </c>
      <c r="S39" s="27">
        <f t="shared" si="16"/>
        <v>198</v>
      </c>
      <c r="T39" s="20">
        <f t="shared" si="17"/>
        <v>9.0909090909090912E-2</v>
      </c>
      <c r="U39" s="15">
        <f t="shared" si="17"/>
        <v>9.7560975609756101E-2</v>
      </c>
      <c r="V39" s="15">
        <f t="shared" si="17"/>
        <v>0</v>
      </c>
      <c r="W39" s="15">
        <f t="shared" si="17"/>
        <v>3.0303030303030304E-2</v>
      </c>
    </row>
    <row r="40" spans="7:23" x14ac:dyDescent="0.25">
      <c r="G40" s="9" t="s">
        <v>47</v>
      </c>
      <c r="H40" s="25">
        <v>8</v>
      </c>
      <c r="I40" s="25">
        <v>5</v>
      </c>
      <c r="J40" s="25">
        <v>1</v>
      </c>
      <c r="K40" s="27">
        <f t="shared" si="18"/>
        <v>14</v>
      </c>
      <c r="L40" s="28">
        <v>50</v>
      </c>
      <c r="M40" s="25">
        <v>105</v>
      </c>
      <c r="N40" s="25">
        <v>182</v>
      </c>
      <c r="O40" s="27">
        <f t="shared" si="19"/>
        <v>337</v>
      </c>
      <c r="P40" s="28">
        <f t="shared" si="16"/>
        <v>58</v>
      </c>
      <c r="Q40" s="25">
        <f t="shared" si="16"/>
        <v>110</v>
      </c>
      <c r="R40" s="25">
        <f t="shared" si="16"/>
        <v>183</v>
      </c>
      <c r="S40" s="27">
        <f t="shared" si="16"/>
        <v>351</v>
      </c>
      <c r="T40" s="20">
        <f t="shared" si="17"/>
        <v>0.13793103448275862</v>
      </c>
      <c r="U40" s="15">
        <f t="shared" si="17"/>
        <v>4.5454545454545456E-2</v>
      </c>
      <c r="V40" s="15">
        <f t="shared" si="17"/>
        <v>5.4644808743169399E-3</v>
      </c>
      <c r="W40" s="15">
        <f t="shared" si="17"/>
        <v>3.9886039886039885E-2</v>
      </c>
    </row>
    <row r="41" spans="7:23" x14ac:dyDescent="0.25">
      <c r="G41" s="9" t="s">
        <v>48</v>
      </c>
      <c r="H41" s="25">
        <v>5</v>
      </c>
      <c r="I41" s="25">
        <v>3</v>
      </c>
      <c r="J41" s="25">
        <v>0</v>
      </c>
      <c r="K41" s="27">
        <f t="shared" si="18"/>
        <v>8</v>
      </c>
      <c r="L41" s="28">
        <v>32</v>
      </c>
      <c r="M41" s="25">
        <v>68</v>
      </c>
      <c r="N41" s="25">
        <v>174</v>
      </c>
      <c r="O41" s="27">
        <f t="shared" si="19"/>
        <v>274</v>
      </c>
      <c r="P41" s="28">
        <f t="shared" si="16"/>
        <v>37</v>
      </c>
      <c r="Q41" s="25">
        <f t="shared" si="16"/>
        <v>71</v>
      </c>
      <c r="R41" s="25">
        <f t="shared" si="16"/>
        <v>174</v>
      </c>
      <c r="S41" s="27">
        <f t="shared" si="16"/>
        <v>282</v>
      </c>
      <c r="T41" s="20">
        <f t="shared" si="17"/>
        <v>0.13513513513513514</v>
      </c>
      <c r="U41" s="15">
        <f t="shared" si="17"/>
        <v>4.2253521126760563E-2</v>
      </c>
      <c r="V41" s="15">
        <f t="shared" si="17"/>
        <v>0</v>
      </c>
      <c r="W41" s="15">
        <f t="shared" si="17"/>
        <v>2.8368794326241134E-2</v>
      </c>
    </row>
    <row r="42" spans="7:23" x14ac:dyDescent="0.25">
      <c r="G42" s="9" t="s">
        <v>49</v>
      </c>
      <c r="H42" s="25">
        <v>6</v>
      </c>
      <c r="I42" s="25">
        <v>1</v>
      </c>
      <c r="J42" s="25">
        <v>0</v>
      </c>
      <c r="K42" s="27">
        <f t="shared" si="18"/>
        <v>7</v>
      </c>
      <c r="L42" s="28">
        <v>39</v>
      </c>
      <c r="M42" s="25">
        <v>98</v>
      </c>
      <c r="N42" s="25">
        <v>210</v>
      </c>
      <c r="O42" s="27">
        <f t="shared" si="19"/>
        <v>347</v>
      </c>
      <c r="P42" s="28">
        <f t="shared" si="16"/>
        <v>45</v>
      </c>
      <c r="Q42" s="25">
        <f t="shared" si="16"/>
        <v>99</v>
      </c>
      <c r="R42" s="25">
        <f t="shared" si="16"/>
        <v>210</v>
      </c>
      <c r="S42" s="27">
        <f t="shared" si="16"/>
        <v>354</v>
      </c>
      <c r="T42" s="20">
        <f t="shared" si="17"/>
        <v>0.13333333333333333</v>
      </c>
      <c r="U42" s="15">
        <f t="shared" si="17"/>
        <v>1.0101010101010102E-2</v>
      </c>
      <c r="V42" s="15">
        <f t="shared" si="17"/>
        <v>0</v>
      </c>
      <c r="W42" s="15">
        <f t="shared" si="17"/>
        <v>1.977401129943503E-2</v>
      </c>
    </row>
    <row r="43" spans="7:23" x14ac:dyDescent="0.25">
      <c r="G43" s="32" t="s">
        <v>19</v>
      </c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4"/>
    </row>
    <row r="44" spans="7:23" x14ac:dyDescent="0.25">
      <c r="G44" s="9" t="s">
        <v>50</v>
      </c>
      <c r="H44" s="25">
        <v>6</v>
      </c>
      <c r="I44" s="25">
        <v>9</v>
      </c>
      <c r="J44" s="25">
        <v>11</v>
      </c>
      <c r="K44" s="27">
        <f t="shared" ref="K44:K49" si="20">SUM(H44:J44)</f>
        <v>26</v>
      </c>
      <c r="L44" s="28">
        <v>38</v>
      </c>
      <c r="M44" s="25">
        <v>87</v>
      </c>
      <c r="N44" s="25">
        <v>156</v>
      </c>
      <c r="O44" s="27">
        <f t="shared" ref="O44:O49" si="21">SUM(L44:N44)</f>
        <v>281</v>
      </c>
      <c r="P44" s="28">
        <f t="shared" ref="P44:S49" si="22">H44+L44</f>
        <v>44</v>
      </c>
      <c r="Q44" s="25">
        <f t="shared" si="22"/>
        <v>96</v>
      </c>
      <c r="R44" s="25">
        <f t="shared" si="22"/>
        <v>167</v>
      </c>
      <c r="S44" s="27">
        <f t="shared" si="22"/>
        <v>307</v>
      </c>
      <c r="T44" s="20">
        <f t="shared" ref="T44:W49" si="23">H44/P44</f>
        <v>0.13636363636363635</v>
      </c>
      <c r="U44" s="15">
        <f t="shared" si="23"/>
        <v>9.375E-2</v>
      </c>
      <c r="V44" s="15">
        <f t="shared" si="23"/>
        <v>6.5868263473053898E-2</v>
      </c>
      <c r="W44" s="15">
        <f t="shared" si="23"/>
        <v>8.4690553745928335E-2</v>
      </c>
    </row>
    <row r="45" spans="7:23" x14ac:dyDescent="0.25">
      <c r="G45" s="9" t="s">
        <v>51</v>
      </c>
      <c r="H45" s="25">
        <v>4</v>
      </c>
      <c r="I45" s="25">
        <v>17</v>
      </c>
      <c r="J45" s="25">
        <v>3</v>
      </c>
      <c r="K45" s="27">
        <f t="shared" si="20"/>
        <v>24</v>
      </c>
      <c r="L45" s="28">
        <v>24</v>
      </c>
      <c r="M45" s="25">
        <v>68</v>
      </c>
      <c r="N45" s="25">
        <v>110</v>
      </c>
      <c r="O45" s="27">
        <f t="shared" si="21"/>
        <v>202</v>
      </c>
      <c r="P45" s="28">
        <f t="shared" si="22"/>
        <v>28</v>
      </c>
      <c r="Q45" s="25">
        <f t="shared" si="22"/>
        <v>85</v>
      </c>
      <c r="R45" s="25">
        <f t="shared" si="22"/>
        <v>113</v>
      </c>
      <c r="S45" s="27">
        <f t="shared" si="22"/>
        <v>226</v>
      </c>
      <c r="T45" s="20">
        <f t="shared" si="23"/>
        <v>0.14285714285714285</v>
      </c>
      <c r="U45" s="15">
        <f t="shared" si="23"/>
        <v>0.2</v>
      </c>
      <c r="V45" s="15">
        <f t="shared" si="23"/>
        <v>2.6548672566371681E-2</v>
      </c>
      <c r="W45" s="15">
        <f t="shared" si="23"/>
        <v>0.10619469026548672</v>
      </c>
    </row>
    <row r="46" spans="7:23" x14ac:dyDescent="0.25">
      <c r="G46" s="9" t="s">
        <v>52</v>
      </c>
      <c r="H46" s="25">
        <v>11</v>
      </c>
      <c r="I46" s="25">
        <v>0</v>
      </c>
      <c r="J46" s="25">
        <v>6</v>
      </c>
      <c r="K46" s="27">
        <f t="shared" si="20"/>
        <v>17</v>
      </c>
      <c r="L46" s="28">
        <v>69</v>
      </c>
      <c r="M46" s="25">
        <v>97</v>
      </c>
      <c r="N46" s="25">
        <v>153</v>
      </c>
      <c r="O46" s="27">
        <f t="shared" si="21"/>
        <v>319</v>
      </c>
      <c r="P46" s="28">
        <f t="shared" si="22"/>
        <v>80</v>
      </c>
      <c r="Q46" s="25">
        <f t="shared" si="22"/>
        <v>97</v>
      </c>
      <c r="R46" s="25">
        <f t="shared" si="22"/>
        <v>159</v>
      </c>
      <c r="S46" s="27">
        <f t="shared" si="22"/>
        <v>336</v>
      </c>
      <c r="T46" s="20">
        <f t="shared" si="23"/>
        <v>0.13750000000000001</v>
      </c>
      <c r="U46" s="15">
        <f t="shared" si="23"/>
        <v>0</v>
      </c>
      <c r="V46" s="15">
        <f t="shared" si="23"/>
        <v>3.7735849056603772E-2</v>
      </c>
      <c r="W46" s="15">
        <f t="shared" si="23"/>
        <v>5.0595238095238096E-2</v>
      </c>
    </row>
    <row r="47" spans="7:23" x14ac:dyDescent="0.25">
      <c r="G47" s="9" t="s">
        <v>53</v>
      </c>
      <c r="H47" s="25">
        <v>10</v>
      </c>
      <c r="I47" s="25">
        <v>8</v>
      </c>
      <c r="J47" s="25">
        <v>5</v>
      </c>
      <c r="K47" s="27">
        <f t="shared" si="20"/>
        <v>23</v>
      </c>
      <c r="L47" s="28">
        <v>50</v>
      </c>
      <c r="M47" s="25">
        <v>103</v>
      </c>
      <c r="N47" s="25">
        <v>221</v>
      </c>
      <c r="O47" s="27">
        <f t="shared" si="21"/>
        <v>374</v>
      </c>
      <c r="P47" s="28">
        <f t="shared" si="22"/>
        <v>60</v>
      </c>
      <c r="Q47" s="25">
        <f t="shared" si="22"/>
        <v>111</v>
      </c>
      <c r="R47" s="25">
        <f t="shared" si="22"/>
        <v>226</v>
      </c>
      <c r="S47" s="27">
        <f t="shared" si="22"/>
        <v>397</v>
      </c>
      <c r="T47" s="20">
        <f t="shared" si="23"/>
        <v>0.16666666666666666</v>
      </c>
      <c r="U47" s="15">
        <f t="shared" si="23"/>
        <v>7.2072072072072071E-2</v>
      </c>
      <c r="V47" s="15">
        <f t="shared" si="23"/>
        <v>2.2123893805309734E-2</v>
      </c>
      <c r="W47" s="15">
        <f t="shared" si="23"/>
        <v>5.793450881612091E-2</v>
      </c>
    </row>
    <row r="48" spans="7:23" x14ac:dyDescent="0.25">
      <c r="G48" s="9" t="s">
        <v>54</v>
      </c>
      <c r="H48" s="25">
        <v>13</v>
      </c>
      <c r="I48" s="25">
        <v>3</v>
      </c>
      <c r="J48" s="25">
        <v>5</v>
      </c>
      <c r="K48" s="27">
        <f t="shared" si="20"/>
        <v>21</v>
      </c>
      <c r="L48" s="28">
        <v>61</v>
      </c>
      <c r="M48" s="25">
        <v>106</v>
      </c>
      <c r="N48" s="25">
        <v>205</v>
      </c>
      <c r="O48" s="27">
        <f t="shared" si="21"/>
        <v>372</v>
      </c>
      <c r="P48" s="28">
        <f t="shared" si="22"/>
        <v>74</v>
      </c>
      <c r="Q48" s="25">
        <f t="shared" si="22"/>
        <v>109</v>
      </c>
      <c r="R48" s="25">
        <f t="shared" si="22"/>
        <v>210</v>
      </c>
      <c r="S48" s="27">
        <f t="shared" si="22"/>
        <v>393</v>
      </c>
      <c r="T48" s="20">
        <f t="shared" si="23"/>
        <v>0.17567567567567569</v>
      </c>
      <c r="U48" s="15">
        <f t="shared" si="23"/>
        <v>2.7522935779816515E-2</v>
      </c>
      <c r="V48" s="15">
        <f t="shared" si="23"/>
        <v>2.3809523809523808E-2</v>
      </c>
      <c r="W48" s="15">
        <f t="shared" si="23"/>
        <v>5.3435114503816793E-2</v>
      </c>
    </row>
    <row r="49" spans="1:33" x14ac:dyDescent="0.25">
      <c r="G49" s="9" t="s">
        <v>55</v>
      </c>
      <c r="H49" s="25">
        <v>9</v>
      </c>
      <c r="I49" s="25">
        <v>9</v>
      </c>
      <c r="J49" s="25">
        <v>10</v>
      </c>
      <c r="K49" s="27">
        <f t="shared" si="20"/>
        <v>28</v>
      </c>
      <c r="L49" s="28">
        <v>61</v>
      </c>
      <c r="M49" s="25">
        <v>75</v>
      </c>
      <c r="N49" s="25">
        <v>203</v>
      </c>
      <c r="O49" s="27">
        <f t="shared" si="21"/>
        <v>339</v>
      </c>
      <c r="P49" s="28">
        <f t="shared" si="22"/>
        <v>70</v>
      </c>
      <c r="Q49" s="25">
        <f t="shared" si="22"/>
        <v>84</v>
      </c>
      <c r="R49" s="25">
        <f t="shared" si="22"/>
        <v>213</v>
      </c>
      <c r="S49" s="27">
        <f t="shared" si="22"/>
        <v>367</v>
      </c>
      <c r="T49" s="20">
        <f t="shared" si="23"/>
        <v>0.12857142857142856</v>
      </c>
      <c r="U49" s="15">
        <f t="shared" si="23"/>
        <v>0.10714285714285714</v>
      </c>
      <c r="V49" s="15">
        <f t="shared" si="23"/>
        <v>4.6948356807511735E-2</v>
      </c>
      <c r="W49" s="15">
        <f t="shared" si="23"/>
        <v>7.6294277929155316E-2</v>
      </c>
    </row>
    <row r="50" spans="1:33" x14ac:dyDescent="0.25">
      <c r="G50" s="32" t="s">
        <v>20</v>
      </c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4"/>
    </row>
    <row r="51" spans="1:33" x14ac:dyDescent="0.25">
      <c r="G51" s="16" t="s">
        <v>56</v>
      </c>
      <c r="H51" s="17">
        <v>10</v>
      </c>
      <c r="I51" s="17">
        <v>13</v>
      </c>
      <c r="J51" s="17">
        <v>7</v>
      </c>
      <c r="K51" s="19">
        <v>30</v>
      </c>
      <c r="L51" s="22">
        <v>40</v>
      </c>
      <c r="M51" s="17">
        <v>80</v>
      </c>
      <c r="N51" s="17">
        <v>138</v>
      </c>
      <c r="O51" s="19">
        <v>258</v>
      </c>
      <c r="P51" s="28">
        <f t="shared" ref="P51:S54" si="24">H51+L51</f>
        <v>50</v>
      </c>
      <c r="Q51" s="25">
        <f t="shared" si="24"/>
        <v>93</v>
      </c>
      <c r="R51" s="25">
        <f t="shared" si="24"/>
        <v>145</v>
      </c>
      <c r="S51" s="27">
        <f t="shared" si="24"/>
        <v>288</v>
      </c>
      <c r="T51" s="20">
        <f t="shared" ref="T51:W54" si="25">H51/P51</f>
        <v>0.2</v>
      </c>
      <c r="U51" s="15">
        <f t="shared" si="25"/>
        <v>0.13978494623655913</v>
      </c>
      <c r="V51" s="15">
        <f t="shared" si="25"/>
        <v>4.8275862068965517E-2</v>
      </c>
      <c r="W51" s="15">
        <f t="shared" si="25"/>
        <v>0.10416666666666667</v>
      </c>
    </row>
    <row r="52" spans="1:33" x14ac:dyDescent="0.25">
      <c r="G52" s="16" t="s">
        <v>57</v>
      </c>
      <c r="H52" s="17">
        <v>4</v>
      </c>
      <c r="I52" s="17">
        <v>9</v>
      </c>
      <c r="J52" s="17">
        <v>7</v>
      </c>
      <c r="K52" s="19">
        <v>20</v>
      </c>
      <c r="L52" s="22">
        <v>28</v>
      </c>
      <c r="M52" s="17">
        <v>66</v>
      </c>
      <c r="N52" s="17">
        <v>156</v>
      </c>
      <c r="O52" s="19">
        <v>250</v>
      </c>
      <c r="P52" s="28">
        <f t="shared" si="24"/>
        <v>32</v>
      </c>
      <c r="Q52" s="25">
        <f t="shared" si="24"/>
        <v>75</v>
      </c>
      <c r="R52" s="25">
        <f t="shared" si="24"/>
        <v>163</v>
      </c>
      <c r="S52" s="27">
        <f t="shared" si="24"/>
        <v>270</v>
      </c>
      <c r="T52" s="20">
        <f t="shared" si="25"/>
        <v>0.125</v>
      </c>
      <c r="U52" s="15">
        <f t="shared" si="25"/>
        <v>0.12</v>
      </c>
      <c r="V52" s="15">
        <f t="shared" si="25"/>
        <v>4.2944785276073622E-2</v>
      </c>
      <c r="W52" s="15">
        <f t="shared" si="25"/>
        <v>7.407407407407407E-2</v>
      </c>
    </row>
    <row r="53" spans="1:33" x14ac:dyDescent="0.25">
      <c r="G53" s="16" t="s">
        <v>58</v>
      </c>
      <c r="H53" s="17">
        <v>14</v>
      </c>
      <c r="I53" s="17">
        <v>4</v>
      </c>
      <c r="J53" s="17">
        <v>2</v>
      </c>
      <c r="K53" s="19">
        <v>20</v>
      </c>
      <c r="L53" s="22">
        <v>39</v>
      </c>
      <c r="M53" s="17">
        <v>34</v>
      </c>
      <c r="N53" s="17">
        <v>160</v>
      </c>
      <c r="O53" s="19">
        <v>233</v>
      </c>
      <c r="P53" s="28">
        <f t="shared" si="24"/>
        <v>53</v>
      </c>
      <c r="Q53" s="25">
        <f t="shared" si="24"/>
        <v>38</v>
      </c>
      <c r="R53" s="25">
        <f t="shared" si="24"/>
        <v>162</v>
      </c>
      <c r="S53" s="27">
        <f t="shared" si="24"/>
        <v>253</v>
      </c>
      <c r="T53" s="20">
        <f t="shared" si="25"/>
        <v>0.26415094339622641</v>
      </c>
      <c r="U53" s="15">
        <f t="shared" si="25"/>
        <v>0.10526315789473684</v>
      </c>
      <c r="V53" s="15">
        <f t="shared" si="25"/>
        <v>1.2345679012345678E-2</v>
      </c>
      <c r="W53" s="15">
        <f t="shared" si="25"/>
        <v>7.9051383399209488E-2</v>
      </c>
    </row>
    <row r="54" spans="1:33" x14ac:dyDescent="0.25">
      <c r="G54" s="16" t="s">
        <v>59</v>
      </c>
      <c r="H54" s="17">
        <v>4</v>
      </c>
      <c r="I54" s="17">
        <v>6</v>
      </c>
      <c r="J54" s="17">
        <v>3</v>
      </c>
      <c r="K54" s="19">
        <v>13</v>
      </c>
      <c r="L54" s="22">
        <v>27</v>
      </c>
      <c r="M54" s="17">
        <v>63</v>
      </c>
      <c r="N54" s="17">
        <v>136</v>
      </c>
      <c r="O54" s="19">
        <v>226</v>
      </c>
      <c r="P54" s="28">
        <f t="shared" si="24"/>
        <v>31</v>
      </c>
      <c r="Q54" s="25">
        <f t="shared" si="24"/>
        <v>69</v>
      </c>
      <c r="R54" s="25">
        <f t="shared" si="24"/>
        <v>139</v>
      </c>
      <c r="S54" s="27">
        <f t="shared" si="24"/>
        <v>239</v>
      </c>
      <c r="T54" s="20">
        <f t="shared" si="25"/>
        <v>0.12903225806451613</v>
      </c>
      <c r="U54" s="15">
        <f t="shared" si="25"/>
        <v>8.6956521739130432E-2</v>
      </c>
      <c r="V54" s="15">
        <f t="shared" si="25"/>
        <v>2.1582733812949641E-2</v>
      </c>
      <c r="W54" s="15">
        <f t="shared" si="25"/>
        <v>5.4393305439330547E-2</v>
      </c>
    </row>
    <row r="55" spans="1:33" x14ac:dyDescent="0.25"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14"/>
      <c r="U55" s="14"/>
      <c r="V55" s="14"/>
      <c r="W55" s="14"/>
    </row>
    <row r="57" spans="1:33" x14ac:dyDescent="0.25">
      <c r="A57" s="30" t="s">
        <v>64</v>
      </c>
      <c r="B57" s="31"/>
      <c r="C57" s="31"/>
      <c r="D57" s="31"/>
      <c r="E57" s="31"/>
      <c r="F57" s="31"/>
    </row>
    <row r="58" spans="1:33" x14ac:dyDescent="0.25">
      <c r="A58" s="35" t="s">
        <v>14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</row>
    <row r="59" spans="1:33" ht="18.75" x14ac:dyDescent="0.25">
      <c r="A59" s="26"/>
      <c r="B59" s="36" t="s">
        <v>8</v>
      </c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 t="s">
        <v>9</v>
      </c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2"/>
    </row>
    <row r="60" spans="1:33" x14ac:dyDescent="0.25">
      <c r="A60" s="26" t="s">
        <v>10</v>
      </c>
      <c r="B60" s="5">
        <v>5.43</v>
      </c>
      <c r="C60" s="5">
        <v>6.97</v>
      </c>
      <c r="D60" s="5">
        <v>7.05</v>
      </c>
      <c r="E60" s="5">
        <v>6.84</v>
      </c>
      <c r="F60" s="5">
        <v>4.4800000000000004</v>
      </c>
      <c r="G60" s="5">
        <v>6.22</v>
      </c>
      <c r="H60" s="5">
        <v>4.37</v>
      </c>
      <c r="I60" s="5">
        <v>4</v>
      </c>
      <c r="J60" s="5">
        <v>6.6</v>
      </c>
      <c r="K60" s="5">
        <v>6.11</v>
      </c>
      <c r="L60" s="5">
        <v>7.33</v>
      </c>
      <c r="M60" s="5">
        <v>4.5199999999999996</v>
      </c>
      <c r="N60" s="5"/>
      <c r="O60" s="5"/>
      <c r="P60" s="5"/>
      <c r="Q60" s="5"/>
      <c r="R60" s="5">
        <v>4.75</v>
      </c>
      <c r="S60" s="5">
        <v>4.03</v>
      </c>
      <c r="T60" s="5">
        <v>3.64</v>
      </c>
      <c r="U60" s="5">
        <v>7.1</v>
      </c>
      <c r="V60" s="5">
        <v>5.03</v>
      </c>
      <c r="W60" s="5">
        <v>7.22</v>
      </c>
      <c r="X60" s="5">
        <v>3.82</v>
      </c>
      <c r="Y60" s="5">
        <v>3.88</v>
      </c>
      <c r="Z60" s="5">
        <v>7.78</v>
      </c>
      <c r="AA60" s="5">
        <v>6.48</v>
      </c>
      <c r="AB60" s="5">
        <v>4.22</v>
      </c>
      <c r="AC60" s="5">
        <v>5.12</v>
      </c>
      <c r="AD60" s="5">
        <v>5.56</v>
      </c>
      <c r="AE60" s="5">
        <v>3</v>
      </c>
      <c r="AF60" s="5">
        <v>7.33</v>
      </c>
      <c r="AG60" s="1"/>
    </row>
    <row r="61" spans="1:33" x14ac:dyDescent="0.25">
      <c r="A61" s="26" t="s">
        <v>11</v>
      </c>
      <c r="B61" s="5">
        <v>9.34</v>
      </c>
      <c r="C61" s="5">
        <v>9.19</v>
      </c>
      <c r="D61" s="5">
        <v>8.43</v>
      </c>
      <c r="E61" s="5">
        <v>9.2799999999999994</v>
      </c>
      <c r="F61" s="5">
        <v>8.73</v>
      </c>
      <c r="G61" s="5">
        <v>7.08</v>
      </c>
      <c r="H61" s="5">
        <v>7</v>
      </c>
      <c r="I61" s="5">
        <v>7.91</v>
      </c>
      <c r="J61" s="5">
        <v>6.04</v>
      </c>
      <c r="K61" s="5">
        <v>7.9</v>
      </c>
      <c r="L61" s="5">
        <v>8.73</v>
      </c>
      <c r="M61" s="5">
        <v>6.3</v>
      </c>
      <c r="N61" s="5">
        <v>9.67</v>
      </c>
      <c r="O61" s="5">
        <v>8.52</v>
      </c>
      <c r="P61" s="5">
        <v>6.12</v>
      </c>
      <c r="Q61" s="5">
        <v>6.3</v>
      </c>
      <c r="R61" s="5">
        <v>8.82</v>
      </c>
      <c r="S61" s="5">
        <v>9.51</v>
      </c>
      <c r="T61" s="5">
        <v>7.52</v>
      </c>
      <c r="U61" s="5">
        <v>8.75</v>
      </c>
      <c r="V61" s="5">
        <v>9.99</v>
      </c>
      <c r="W61" s="5">
        <v>7.7</v>
      </c>
      <c r="X61" s="5">
        <v>9.48</v>
      </c>
      <c r="Y61" s="5">
        <v>9.1</v>
      </c>
      <c r="Z61" s="5">
        <v>6.82</v>
      </c>
      <c r="AA61" s="6"/>
      <c r="AB61" s="6"/>
      <c r="AC61" s="6"/>
      <c r="AD61" s="5"/>
      <c r="AE61" s="5"/>
      <c r="AF61" s="5"/>
      <c r="AG61" s="1"/>
    </row>
    <row r="62" spans="1:33" x14ac:dyDescent="0.25">
      <c r="A62" s="26" t="s">
        <v>12</v>
      </c>
      <c r="B62" s="5">
        <v>3.12</v>
      </c>
      <c r="C62" s="5">
        <v>0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>
        <v>2.52</v>
      </c>
      <c r="S62" s="5">
        <v>0</v>
      </c>
      <c r="T62" s="5">
        <v>3.52</v>
      </c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1"/>
    </row>
    <row r="63" spans="1:33" x14ac:dyDescent="0.25">
      <c r="A63" s="7"/>
    </row>
  </sheetData>
  <mergeCells count="19">
    <mergeCell ref="P2:R2"/>
    <mergeCell ref="C3:E3"/>
    <mergeCell ref="F3:I3"/>
    <mergeCell ref="B2:I2"/>
    <mergeCell ref="L2:O2"/>
    <mergeCell ref="A16:E16"/>
    <mergeCell ref="H16:K16"/>
    <mergeCell ref="L16:O16"/>
    <mergeCell ref="P16:S16"/>
    <mergeCell ref="T16:W16"/>
    <mergeCell ref="G50:W50"/>
    <mergeCell ref="A58:AF58"/>
    <mergeCell ref="B59:Q59"/>
    <mergeCell ref="R59:AF59"/>
    <mergeCell ref="G18:W18"/>
    <mergeCell ref="G24:W24"/>
    <mergeCell ref="G31:W31"/>
    <mergeCell ref="G37:W37"/>
    <mergeCell ref="G43:W4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Fig2k_7l_9j</vt:lpstr>
      <vt:lpstr>Fig2k_7l_9j!Print_Area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 Good, Ann, Macmillan</cp:lastModifiedBy>
  <cp:lastPrinted>2019-07-29T15:19:49Z</cp:lastPrinted>
  <dcterms:created xsi:type="dcterms:W3CDTF">2019-07-21T19:35:28Z</dcterms:created>
  <dcterms:modified xsi:type="dcterms:W3CDTF">2019-08-15T07:53:10Z</dcterms:modified>
</cp:coreProperties>
</file>